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acul\Calculo\"/>
    </mc:Choice>
  </mc:AlternateContent>
  <bookViews>
    <workbookView xWindow="0" yWindow="0" windowWidth="12510" windowHeight="7665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3" i="1"/>
  <c r="P42" i="1" l="1"/>
  <c r="R43" i="1"/>
  <c r="P46" i="1"/>
  <c r="P44" i="1"/>
  <c r="P59" i="1" l="1"/>
  <c r="P57" i="1"/>
  <c r="P55" i="1"/>
  <c r="R56" i="1" l="1"/>
  <c r="B13" i="1" l="1"/>
  <c r="B12" i="1"/>
</calcChain>
</file>

<file path=xl/sharedStrings.xml><?xml version="1.0" encoding="utf-8"?>
<sst xmlns="http://schemas.openxmlformats.org/spreadsheetml/2006/main" count="74" uniqueCount="63">
  <si>
    <t>Meses</t>
  </si>
  <si>
    <t>Preços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</si>
  <si>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</si>
  <si>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</si>
  <si>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</si>
  <si>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</si>
  <si>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</si>
  <si>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</si>
  <si>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</si>
  <si>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</si>
  <si>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</si>
  <si>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</si>
  <si>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</si>
  <si>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</si>
  <si>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</si>
  <si>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</si>
  <si>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</si>
  <si>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</si>
  <si>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</si>
  <si>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</si>
  <si>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</si>
  <si>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</si>
  <si>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</si>
  <si>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</si>
  <si>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</si>
  <si>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</si>
  <si>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</si>
  <si>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</si>
  <si>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</si>
  <si>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</si>
  <si>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</si>
  <si>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</si>
  <si>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</si>
  <si>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</si>
  <si>
    <t>Previsão:</t>
  </si>
  <si>
    <t>Agosto</t>
  </si>
  <si>
    <t>Teste</t>
  </si>
  <si>
    <t>previsão da reta</t>
  </si>
  <si>
    <t>+</t>
  </si>
  <si>
    <t>-</t>
  </si>
  <si>
    <t>=</t>
  </si>
  <si>
    <t xml:space="preserve">} Minha regressão tem um erro padrão de 4,94... Ou seja, pra mais ou </t>
  </si>
  <si>
    <t xml:space="preserve">para menos, então, estima-se que o preço de outubro esteja </t>
  </si>
  <si>
    <t>entre esses 2 valores</t>
  </si>
  <si>
    <t>R$</t>
  </si>
  <si>
    <t>%</t>
  </si>
  <si>
    <t>S3</t>
  </si>
  <si>
    <t>X</t>
  </si>
  <si>
    <t>S3(%)</t>
  </si>
  <si>
    <t>EBS</t>
  </si>
  <si>
    <t>EC2</t>
  </si>
  <si>
    <t>EBS(%)</t>
  </si>
  <si>
    <t>EC2(%)</t>
  </si>
  <si>
    <t>100?</t>
  </si>
  <si>
    <t>$</t>
  </si>
  <si>
    <t>$-Total</t>
  </si>
  <si>
    <t>S3($)</t>
  </si>
  <si>
    <t>EBS($)</t>
  </si>
  <si>
    <t>EC2($)</t>
  </si>
  <si>
    <t>70.79?</t>
  </si>
  <si>
    <t>se o valor de p é menor que 0.05, aregressão linear passa a ser significante</t>
  </si>
  <si>
    <t>Quanto maior, mais preciso o modelo linear é em relação as dados, porem isso n determina tudo</t>
  </si>
  <si>
    <t>o r² é a porcentagem de erro que foi eliminada ao usar a regressão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</si>
</sst>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Planilha2!$C$25:$C$34</c:f>
              <c:numCache>
                <c:formatCode>General</c:formatCode>
                <c:ptCount val="10"/>
                <c:pt idx="0">
                  <c:v>-4.3197220683752073</c:v>
                </c:pt>
                <c:pt idx="1">
                  <c:v>-3.4367856603393587</c:v>
                </c:pt>
                <c:pt idx="2">
                  <c:v>-2.9050400281959625</c:v>
                </c:pt>
                <c:pt idx="3">
                  <c:v>-1.0855948844469054</c:v>
                </c:pt>
                <c:pt idx="4">
                  <c:v>-0.22607119480388693</c:v>
                </c:pt>
                <c:pt idx="5">
                  <c:v>-2.2103620160113024E-2</c:v>
                </c:pt>
                <c:pt idx="6">
                  <c:v>1.7271033684104529</c:v>
                </c:pt>
                <c:pt idx="7">
                  <c:v>2.0247218166255472</c:v>
                </c:pt>
                <c:pt idx="8">
                  <c:v>3.7973415235889432</c:v>
                </c:pt>
                <c:pt idx="9">
                  <c:v>4.4461507476964908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8-460E-A2EA-8C9CC7CE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20608"/>
        <c:axId val="713820192"/>
      </c:scatterChart>
      <c:valAx>
        <c:axId val="7138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0192"/>
        <c:crosses val="autoZero"/>
        <c:crossBetween val="midCat"/>
      </c:valAx>
      <c:valAx>
        <c:axId val="7138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A-4376-83C0-F3D71D2291F7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xVal>
          <c:yVal>
            <c:numRef>
              <c:f>Planilha2!$B$25:$B$34</c:f>
              <c:numCache>
                <c:formatCode>General</c:formatCode>
                <c:ptCount val="10"/>
                <c:pt idx="0">
                  <c:v>5.3197220683752073</c:v>
                </c:pt>
                <c:pt idx="1">
                  <c:v>5.4367856603393587</c:v>
                </c:pt>
                <c:pt idx="2">
                  <c:v>5.9050400281959625</c:v>
                </c:pt>
                <c:pt idx="3">
                  <c:v>5.0855948844469054</c:v>
                </c:pt>
                <c:pt idx="4">
                  <c:v>5.2260711948038869</c:v>
                </c:pt>
                <c:pt idx="5">
                  <c:v>6.022103620160113</c:v>
                </c:pt>
                <c:pt idx="6">
                  <c:v>5.2728966315895471</c:v>
                </c:pt>
                <c:pt idx="7">
                  <c:v>5.9752781833744528</c:v>
                </c:pt>
                <c:pt idx="8">
                  <c:v>5.2026584764110568</c:v>
                </c:pt>
                <c:pt idx="9">
                  <c:v>5.5538492523035092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A-4376-83C0-F3D71D22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18528"/>
        <c:axId val="713818112"/>
      </c:scatterChart>
      <c:valAx>
        <c:axId val="7138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18112"/>
        <c:crosses val="autoZero"/>
        <c:crossBetween val="midCat"/>
      </c:valAx>
      <c:valAx>
        <c:axId val="7138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forward val="2"/>
            <c:dispRSqr val="0"/>
            <c:dispEq val="0"/>
          </c:trendline>
          <c:xVal>
            <c:numRef>
              <c:f>Planilha2!$E$25:$E$34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Planilha2!$F$25:$F$34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D-4751-B7BE-5EB6322E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01392"/>
        <c:axId val="713821024"/>
      </c:scatterChart>
      <c:valAx>
        <c:axId val="6507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821024"/>
        <c:crosses val="autoZero"/>
        <c:crossBetween val="midCat"/>
      </c:valAx>
      <c:valAx>
        <c:axId val="71382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70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6828521434821E-2"/>
                  <c:y val="-0.25668051910177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D3E-A716-F285BD55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7736144"/>
        <c:axId val="1197737392"/>
      </c:barChart>
      <c:catAx>
        <c:axId val="11977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737392"/>
        <c:crosses val="autoZero"/>
        <c:auto val="1"/>
        <c:lblAlgn val="ctr"/>
        <c:lblOffset val="100"/>
        <c:noMultiLvlLbl val="0"/>
      </c:catAx>
      <c:valAx>
        <c:axId val="11977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7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549868766404197E-2"/>
                  <c:y val="-0.248555701370661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0,5636x + 64,6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50</c:v>
                </c:pt>
                <c:pt idx="4">
                  <c:v>56</c:v>
                </c:pt>
                <c:pt idx="5">
                  <c:v>90</c:v>
                </c:pt>
                <c:pt idx="6">
                  <c:v>58</c:v>
                </c:pt>
                <c:pt idx="7">
                  <c:v>88</c:v>
                </c:pt>
                <c:pt idx="8">
                  <c:v>55</c:v>
                </c:pt>
                <c:pt idx="9">
                  <c:v>70</c:v>
                </c:pt>
                <c:pt idx="10">
                  <c:v>70.799599999999998</c:v>
                </c:pt>
                <c:pt idx="11">
                  <c:v>71.363199999999992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F-4C29-A9FE-E81F0546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797360"/>
        <c:axId val="1210797776"/>
      </c:barChart>
      <c:catAx>
        <c:axId val="12107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797776"/>
        <c:crosses val="autoZero"/>
        <c:auto val="1"/>
        <c:lblAlgn val="ctr"/>
        <c:lblOffset val="100"/>
        <c:noMultiLvlLbl val="0"/>
      </c:catAx>
      <c:valAx>
        <c:axId val="1210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7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57150</xdr:rowOff>
    </xdr:from>
    <xdr:to>
      <xdr:col>16</xdr:col>
      <xdr:colOff>504825</xdr:colOff>
      <xdr:row>12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23</xdr:row>
      <xdr:rowOff>133350</xdr:rowOff>
    </xdr:from>
    <xdr:to>
      <xdr:col>16</xdr:col>
      <xdr:colOff>428625</xdr:colOff>
      <xdr:row>33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12</xdr:row>
      <xdr:rowOff>171450</xdr:rowOff>
    </xdr:from>
    <xdr:to>
      <xdr:col>16</xdr:col>
      <xdr:colOff>495300</xdr:colOff>
      <xdr:row>22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15</xdr:row>
      <xdr:rowOff>9525</xdr:rowOff>
    </xdr:from>
    <xdr:to>
      <xdr:col>10</xdr:col>
      <xdr:colOff>319087</xdr:colOff>
      <xdr:row>29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11</xdr:row>
      <xdr:rowOff>171450</xdr:rowOff>
    </xdr:from>
    <xdr:to>
      <xdr:col>3</xdr:col>
      <xdr:colOff>304800</xdr:colOff>
      <xdr:row>16</xdr:row>
      <xdr:rowOff>57150</xdr:rowOff>
    </xdr:to>
    <xdr:cxnSp macro="">
      <xdr:nvCxnSpPr>
        <xdr:cNvPr id="8" name="Conector Angulado 7"/>
        <xdr:cNvCxnSpPr/>
      </xdr:nvCxnSpPr>
      <xdr:spPr>
        <a:xfrm>
          <a:off x="1209675" y="2266950"/>
          <a:ext cx="923925" cy="838200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18</xdr:row>
      <xdr:rowOff>0</xdr:rowOff>
    </xdr:from>
    <xdr:to>
      <xdr:col>11</xdr:col>
      <xdr:colOff>104775</xdr:colOff>
      <xdr:row>21</xdr:row>
      <xdr:rowOff>85725</xdr:rowOff>
    </xdr:to>
    <xdr:cxnSp macro="">
      <xdr:nvCxnSpPr>
        <xdr:cNvPr id="9" name="Conector Angulado 8"/>
        <xdr:cNvCxnSpPr/>
      </xdr:nvCxnSpPr>
      <xdr:spPr>
        <a:xfrm flipV="1">
          <a:off x="5857875" y="3429000"/>
          <a:ext cx="952500" cy="6572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17</xdr:row>
      <xdr:rowOff>104775</xdr:rowOff>
    </xdr:from>
    <xdr:to>
      <xdr:col>16</xdr:col>
      <xdr:colOff>66675</xdr:colOff>
      <xdr:row>21</xdr:row>
      <xdr:rowOff>66675</xdr:rowOff>
    </xdr:to>
    <xdr:cxnSp macro="">
      <xdr:nvCxnSpPr>
        <xdr:cNvPr id="17" name="Conector de Seta Reta 16"/>
        <xdr:cNvCxnSpPr/>
      </xdr:nvCxnSpPr>
      <xdr:spPr>
        <a:xfrm>
          <a:off x="8477250" y="3343275"/>
          <a:ext cx="1943100" cy="72390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9525</xdr:colOff>
      <xdr:row>33</xdr:row>
      <xdr:rowOff>19050</xdr:rowOff>
    </xdr:from>
    <xdr:to>
      <xdr:col>8</xdr:col>
      <xdr:colOff>553206</xdr:colOff>
      <xdr:row>55</xdr:row>
      <xdr:rowOff>67267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6305550"/>
          <a:ext cx="5420481" cy="4239217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39</xdr:row>
      <xdr:rowOff>133350</xdr:rowOff>
    </xdr:from>
    <xdr:to>
      <xdr:col>9</xdr:col>
      <xdr:colOff>409575</xdr:colOff>
      <xdr:row>42</xdr:row>
      <xdr:rowOff>95250</xdr:rowOff>
    </xdr:to>
    <xdr:cxnSp macro="">
      <xdr:nvCxnSpPr>
        <xdr:cNvPr id="10" name="Conector Angulado 9"/>
        <xdr:cNvCxnSpPr/>
      </xdr:nvCxnSpPr>
      <xdr:spPr>
        <a:xfrm>
          <a:off x="4505325" y="7562850"/>
          <a:ext cx="1390650" cy="533400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54</xdr:row>
      <xdr:rowOff>38100</xdr:rowOff>
    </xdr:from>
    <xdr:to>
      <xdr:col>14</xdr:col>
      <xdr:colOff>676275</xdr:colOff>
      <xdr:row>55</xdr:row>
      <xdr:rowOff>9525</xdr:rowOff>
    </xdr:to>
    <xdr:cxnSp macro="">
      <xdr:nvCxnSpPr>
        <xdr:cNvPr id="11" name="Conector Angulado 10"/>
        <xdr:cNvCxnSpPr/>
      </xdr:nvCxnSpPr>
      <xdr:spPr>
        <a:xfrm>
          <a:off x="8343900" y="7658100"/>
          <a:ext cx="1276350" cy="1619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28575</xdr:rowOff>
    </xdr:from>
    <xdr:to>
      <xdr:col>14</xdr:col>
      <xdr:colOff>666750</xdr:colOff>
      <xdr:row>42</xdr:row>
      <xdr:rowOff>0</xdr:rowOff>
    </xdr:to>
    <xdr:cxnSp macro="">
      <xdr:nvCxnSpPr>
        <xdr:cNvPr id="12" name="Conector Angulado 11"/>
        <xdr:cNvCxnSpPr/>
      </xdr:nvCxnSpPr>
      <xdr:spPr>
        <a:xfrm>
          <a:off x="8334375" y="7839075"/>
          <a:ext cx="1276350" cy="161925"/>
        </a:xfrm>
        <a:prstGeom prst="bentConnector3">
          <a:avLst/>
        </a:prstGeom>
        <a:ln w="571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3" zoomScale="110" zoomScaleNormal="110" workbookViewId="0">
      <selection activeCell="C18" sqref="C18"/>
    </sheetView>
  </sheetViews>
  <sheetFormatPr defaultRowHeight="15" x14ac:dyDescent="0.25"/>
  <cols>
    <col min="1" max="1" width="24.85546875" bestFit="1" customWidth="1"/>
    <col min="2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7" t="s">
        <v>3</v>
      </c>
      <c r="B3" s="7"/>
    </row>
    <row r="4" spans="1:9" x14ac:dyDescent="0.25">
      <c r="A4" s="4" t="s">
        <v>4</v>
      </c>
      <c r="B4" s="4">
        <v>0.11487497315680714</v>
      </c>
    </row>
    <row r="5" spans="1:9" x14ac:dyDescent="0.25">
      <c r="A5" s="8" t="s">
        <v>5</v>
      </c>
      <c r="B5" s="8">
        <v>1.319625945777716E-2</v>
      </c>
      <c r="C5" t="s">
        <v>61</v>
      </c>
    </row>
    <row r="6" spans="1:9" x14ac:dyDescent="0.25">
      <c r="A6" s="4" t="s">
        <v>6</v>
      </c>
      <c r="B6" s="4">
        <v>-0.11015420811000069</v>
      </c>
      <c r="C6" t="s">
        <v>62</v>
      </c>
    </row>
    <row r="7" spans="1:9" x14ac:dyDescent="0.25">
      <c r="A7" s="4" t="s">
        <v>7</v>
      </c>
      <c r="B7" s="4">
        <v>3.1900491492047065</v>
      </c>
    </row>
    <row r="8" spans="1:9" ht="15.75" thickBot="1" x14ac:dyDescent="0.3">
      <c r="A8" s="5" t="s">
        <v>8</v>
      </c>
      <c r="B8" s="5">
        <v>10</v>
      </c>
    </row>
    <row r="10" spans="1:9" ht="15.75" thickBot="1" x14ac:dyDescent="0.3">
      <c r="A10" t="s">
        <v>9</v>
      </c>
    </row>
    <row r="11" spans="1:9" x14ac:dyDescent="0.25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25">
      <c r="A12" s="4" t="s">
        <v>10</v>
      </c>
      <c r="B12" s="4">
        <v>1</v>
      </c>
      <c r="C12" s="4">
        <v>1.0886914052666157</v>
      </c>
      <c r="D12" s="4">
        <v>1.0886914052666157</v>
      </c>
      <c r="E12" s="4">
        <v>0.10698183572369648</v>
      </c>
      <c r="F12" s="4">
        <v>0.75200089773652601</v>
      </c>
    </row>
    <row r="13" spans="1:9" x14ac:dyDescent="0.25">
      <c r="A13" s="8" t="s">
        <v>11</v>
      </c>
      <c r="B13" s="4">
        <v>8</v>
      </c>
      <c r="C13" s="4">
        <v>81.411308594733384</v>
      </c>
      <c r="D13" s="4">
        <v>10.176413574341673</v>
      </c>
      <c r="E13" s="4"/>
      <c r="F13" s="4"/>
    </row>
    <row r="14" spans="1:9" ht="15.75" thickBot="1" x14ac:dyDescent="0.3">
      <c r="A14" s="5" t="s">
        <v>12</v>
      </c>
      <c r="B14" s="5">
        <v>9</v>
      </c>
      <c r="C14" s="5">
        <v>82.5</v>
      </c>
      <c r="D14" s="5"/>
      <c r="E14" s="5"/>
      <c r="F14" s="5"/>
    </row>
    <row r="15" spans="1:9" ht="15.75" thickBot="1" x14ac:dyDescent="0.3">
      <c r="E15" t="s">
        <v>60</v>
      </c>
    </row>
    <row r="16" spans="1:9" x14ac:dyDescent="0.25">
      <c r="A16" s="6"/>
      <c r="B16" s="6" t="s">
        <v>19</v>
      </c>
      <c r="C16" s="6" t="s">
        <v>7</v>
      </c>
      <c r="D16" s="6" t="s">
        <v>20</v>
      </c>
      <c r="E16" s="9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25">
      <c r="A17" s="4" t="s">
        <v>13</v>
      </c>
      <c r="B17" s="4">
        <v>3.9149589648053964</v>
      </c>
      <c r="C17" s="4">
        <v>4.9499072749583402</v>
      </c>
      <c r="D17" s="4">
        <v>0.79091561666442489</v>
      </c>
      <c r="E17" s="4">
        <v>0.45180138888962651</v>
      </c>
      <c r="F17" s="4">
        <v>-7.499547680125719</v>
      </c>
      <c r="G17" s="4">
        <v>15.329465609736513</v>
      </c>
      <c r="H17" s="4">
        <v>-7.499547680125719</v>
      </c>
      <c r="I17" s="4">
        <v>15.329465609736513</v>
      </c>
    </row>
    <row r="18" spans="1:9" ht="15.75" thickBot="1" x14ac:dyDescent="0.3">
      <c r="A18" s="5" t="s">
        <v>26</v>
      </c>
      <c r="B18" s="5">
        <v>2.3412718392830184E-2</v>
      </c>
      <c r="C18" s="5">
        <v>7.1580844627090398E-2</v>
      </c>
      <c r="D18" s="5">
        <v>0.32708077859100093</v>
      </c>
      <c r="E18" s="5">
        <v>0.75200089773652701</v>
      </c>
      <c r="F18" s="5">
        <v>-0.14165300531864719</v>
      </c>
      <c r="G18" s="5">
        <v>0.18847844210430756</v>
      </c>
      <c r="H18" s="5">
        <v>-0.14165300531864719</v>
      </c>
      <c r="I18" s="5">
        <v>0.18847844210430756</v>
      </c>
    </row>
    <row r="22" spans="1:9" x14ac:dyDescent="0.25">
      <c r="A22" t="s">
        <v>27</v>
      </c>
      <c r="E22" t="s">
        <v>31</v>
      </c>
    </row>
    <row r="23" spans="1:9" ht="15.75" thickBot="1" x14ac:dyDescent="0.3"/>
    <row r="24" spans="1:9" x14ac:dyDescent="0.25">
      <c r="A24" s="6" t="s">
        <v>28</v>
      </c>
      <c r="B24" s="6" t="s">
        <v>29</v>
      </c>
      <c r="C24" s="6" t="s">
        <v>30</v>
      </c>
      <c r="E24" s="6" t="s">
        <v>32</v>
      </c>
      <c r="F24" s="6" t="s">
        <v>33</v>
      </c>
    </row>
    <row r="25" spans="1:9" x14ac:dyDescent="0.25">
      <c r="A25" s="4">
        <v>1</v>
      </c>
      <c r="B25" s="4">
        <v>5.3197220683752073</v>
      </c>
      <c r="C25" s="4">
        <v>-4.3197220683752073</v>
      </c>
      <c r="E25" s="4">
        <v>5</v>
      </c>
      <c r="F25" s="4">
        <v>1</v>
      </c>
    </row>
    <row r="26" spans="1:9" x14ac:dyDescent="0.25">
      <c r="A26" s="4">
        <v>2</v>
      </c>
      <c r="B26" s="4">
        <v>5.4367856603393587</v>
      </c>
      <c r="C26" s="4">
        <v>-3.4367856603393587</v>
      </c>
      <c r="E26" s="4">
        <v>15</v>
      </c>
      <c r="F26" s="4">
        <v>2</v>
      </c>
    </row>
    <row r="27" spans="1:9" x14ac:dyDescent="0.25">
      <c r="A27" s="4">
        <v>3</v>
      </c>
      <c r="B27" s="4">
        <v>5.9050400281959625</v>
      </c>
      <c r="C27" s="4">
        <v>-2.9050400281959625</v>
      </c>
      <c r="E27" s="4">
        <v>25</v>
      </c>
      <c r="F27" s="4">
        <v>3</v>
      </c>
    </row>
    <row r="28" spans="1:9" x14ac:dyDescent="0.25">
      <c r="A28" s="4">
        <v>4</v>
      </c>
      <c r="B28" s="4">
        <v>5.0855948844469054</v>
      </c>
      <c r="C28" s="4">
        <v>-1.0855948844469054</v>
      </c>
      <c r="E28" s="4">
        <v>35</v>
      </c>
      <c r="F28" s="4">
        <v>4</v>
      </c>
    </row>
    <row r="29" spans="1:9" x14ac:dyDescent="0.25">
      <c r="A29" s="4">
        <v>5</v>
      </c>
      <c r="B29" s="4">
        <v>5.2260711948038869</v>
      </c>
      <c r="C29" s="4">
        <v>-0.22607119480388693</v>
      </c>
      <c r="E29" s="4">
        <v>45</v>
      </c>
      <c r="F29" s="4">
        <v>5</v>
      </c>
    </row>
    <row r="30" spans="1:9" x14ac:dyDescent="0.25">
      <c r="A30" s="4">
        <v>6</v>
      </c>
      <c r="B30" s="4">
        <v>6.022103620160113</v>
      </c>
      <c r="C30" s="4">
        <v>-2.2103620160113024E-2</v>
      </c>
      <c r="E30" s="4">
        <v>55</v>
      </c>
      <c r="F30" s="4">
        <v>6</v>
      </c>
    </row>
    <row r="31" spans="1:9" x14ac:dyDescent="0.25">
      <c r="A31" s="4">
        <v>7</v>
      </c>
      <c r="B31" s="4">
        <v>5.2728966315895471</v>
      </c>
      <c r="C31" s="4">
        <v>1.7271033684104529</v>
      </c>
      <c r="E31" s="4">
        <v>65</v>
      </c>
      <c r="F31" s="4">
        <v>7</v>
      </c>
    </row>
    <row r="32" spans="1:9" x14ac:dyDescent="0.25">
      <c r="A32" s="4">
        <v>8</v>
      </c>
      <c r="B32" s="4">
        <v>5.9752781833744528</v>
      </c>
      <c r="C32" s="4">
        <v>2.0247218166255472</v>
      </c>
      <c r="E32" s="4">
        <v>75</v>
      </c>
      <c r="F32" s="4">
        <v>8</v>
      </c>
    </row>
    <row r="33" spans="1:6" x14ac:dyDescent="0.25">
      <c r="A33" s="4">
        <v>9</v>
      </c>
      <c r="B33" s="4">
        <v>5.2026584764110568</v>
      </c>
      <c r="C33" s="4">
        <v>3.7973415235889432</v>
      </c>
      <c r="E33" s="4">
        <v>85</v>
      </c>
      <c r="F33" s="4">
        <v>9</v>
      </c>
    </row>
    <row r="34" spans="1:6" ht="15.75" thickBot="1" x14ac:dyDescent="0.3">
      <c r="A34" s="5">
        <v>10</v>
      </c>
      <c r="B34" s="5">
        <v>5.5538492523035092</v>
      </c>
      <c r="C34" s="5">
        <v>4.4461507476964908</v>
      </c>
      <c r="E34" s="5">
        <v>95</v>
      </c>
      <c r="F34" s="5">
        <v>10</v>
      </c>
    </row>
  </sheetData>
  <sortState ref="F25:F34">
    <sortCondition ref="F25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Normal="100" workbookViewId="0">
      <selection activeCell="M35" sqref="M35"/>
    </sheetView>
  </sheetViews>
  <sheetFormatPr defaultRowHeight="15" x14ac:dyDescent="0.25"/>
  <cols>
    <col min="13" max="13" width="15.28515625" bestFit="1" customWidth="1"/>
    <col min="15" max="15" width="12" bestFit="1" customWidth="1"/>
  </cols>
  <sheetData>
    <row r="1" spans="1:11" x14ac:dyDescent="0.25">
      <c r="A1" t="s">
        <v>0</v>
      </c>
      <c r="B1" t="s">
        <v>1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>
        <v>1</v>
      </c>
      <c r="B2" s="2">
        <v>60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2">
        <v>2</v>
      </c>
      <c r="B3" s="2">
        <v>65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2">
        <v>3</v>
      </c>
      <c r="B4" s="2">
        <v>85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2">
        <v>4</v>
      </c>
      <c r="B5" s="2">
        <v>50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2">
        <v>5</v>
      </c>
      <c r="B6" s="2">
        <v>56</v>
      </c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2">
        <v>6</v>
      </c>
      <c r="B7" s="2">
        <v>90</v>
      </c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2">
        <v>7</v>
      </c>
      <c r="B8" s="2">
        <v>58</v>
      </c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2">
        <v>8</v>
      </c>
      <c r="B9" s="2">
        <v>88</v>
      </c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2">
        <v>9</v>
      </c>
      <c r="B10" s="2">
        <v>55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2">
        <v>10</v>
      </c>
      <c r="B11" s="2">
        <v>70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3">
        <v>11</v>
      </c>
      <c r="B12" s="3">
        <f xml:space="preserve"> 0.5636*A12 + 64.6</f>
        <v>70.799599999999998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3">
        <v>12</v>
      </c>
      <c r="B13" s="3">
        <f xml:space="preserve"> 0.5636*A13 + 64.6</f>
        <v>71.363199999999992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1"/>
      <c r="B16" s="11"/>
      <c r="C16" s="12"/>
      <c r="D16" s="12"/>
      <c r="E16" s="12"/>
      <c r="F16" s="12"/>
      <c r="G16" s="12"/>
      <c r="H16" s="12"/>
      <c r="I16" s="12"/>
      <c r="J16" s="12"/>
      <c r="K16" s="12"/>
    </row>
    <row r="17" spans="1:19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M17" t="s">
        <v>35</v>
      </c>
    </row>
    <row r="18" spans="1:19" x14ac:dyDescent="0.25">
      <c r="A18" s="1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t="s">
        <v>34</v>
      </c>
      <c r="M18">
        <v>70.7</v>
      </c>
    </row>
    <row r="19" spans="1:19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</row>
    <row r="20" spans="1:19" x14ac:dyDescent="0.25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</row>
    <row r="21" spans="1:19" x14ac:dyDescent="0.25">
      <c r="A21" s="11"/>
      <c r="B21" s="11"/>
      <c r="C21" s="12"/>
      <c r="D21" s="12"/>
      <c r="E21" s="12"/>
      <c r="F21" s="12"/>
      <c r="G21" s="12"/>
      <c r="H21" s="12"/>
      <c r="I21" s="12"/>
      <c r="J21" s="12"/>
      <c r="K21" s="12"/>
      <c r="M21" s="1" t="s">
        <v>36</v>
      </c>
      <c r="N21" s="1"/>
      <c r="O21" s="1"/>
      <c r="P21" s="1"/>
      <c r="Q21" s="1"/>
    </row>
    <row r="22" spans="1:19" x14ac:dyDescent="0.25">
      <c r="A22" s="11"/>
      <c r="B22" s="11"/>
      <c r="C22" s="12"/>
      <c r="D22" s="12"/>
      <c r="E22" s="12"/>
      <c r="F22" s="12"/>
      <c r="G22" s="12"/>
      <c r="H22" s="12"/>
      <c r="I22" s="12"/>
      <c r="J22" s="12"/>
      <c r="K22" s="12"/>
      <c r="M22" s="1"/>
      <c r="N22" s="1"/>
      <c r="O22" s="1" t="s">
        <v>7</v>
      </c>
      <c r="P22" s="1"/>
      <c r="Q22" s="1"/>
    </row>
    <row r="23" spans="1:19" x14ac:dyDescent="0.25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M23" s="1" t="s">
        <v>37</v>
      </c>
      <c r="N23" s="10" t="s">
        <v>38</v>
      </c>
      <c r="O23" s="1">
        <v>7.1580844627090398E-2</v>
      </c>
      <c r="P23" s="1" t="s">
        <v>40</v>
      </c>
      <c r="Q23" s="1">
        <f>B12+(B12*O23)</f>
        <v>75.867495167260145</v>
      </c>
    </row>
    <row r="24" spans="1:19" x14ac:dyDescent="0.25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M24" s="1"/>
      <c r="N24" s="10"/>
      <c r="O24" s="1"/>
      <c r="P24" s="1"/>
      <c r="Q24" s="1"/>
      <c r="R24" t="s">
        <v>41</v>
      </c>
    </row>
    <row r="25" spans="1:19" x14ac:dyDescent="0.25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2"/>
      <c r="M25" s="1" t="s">
        <v>37</v>
      </c>
      <c r="N25" s="10" t="s">
        <v>39</v>
      </c>
      <c r="O25" s="1">
        <v>7.1580844627090398E-2</v>
      </c>
      <c r="P25" s="1" t="s">
        <v>40</v>
      </c>
      <c r="Q25" s="1">
        <f>B12-(B12*O25)</f>
        <v>65.731704832739851</v>
      </c>
      <c r="S25" t="s">
        <v>42</v>
      </c>
    </row>
    <row r="26" spans="1:19" x14ac:dyDescent="0.25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2"/>
      <c r="M26" s="1"/>
      <c r="N26" s="1"/>
      <c r="O26" s="1"/>
      <c r="P26" s="1"/>
      <c r="Q26" s="1"/>
      <c r="S26" t="s">
        <v>43</v>
      </c>
    </row>
    <row r="27" spans="1:19" x14ac:dyDescent="0.25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M27" s="1"/>
      <c r="N27" s="1"/>
      <c r="O27" s="1"/>
      <c r="P27" s="1"/>
      <c r="Q27" s="1"/>
    </row>
    <row r="28" spans="1:19" x14ac:dyDescent="0.25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</row>
    <row r="29" spans="1:19" x14ac:dyDescent="0.25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</row>
    <row r="30" spans="1:19" x14ac:dyDescent="0.25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</row>
    <row r="31" spans="1:19" x14ac:dyDescent="0.25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</row>
    <row r="32" spans="1:19" x14ac:dyDescent="0.25">
      <c r="A32" s="11"/>
      <c r="B32" s="11"/>
      <c r="C32" s="11"/>
      <c r="D32" s="11"/>
      <c r="E32" s="11"/>
    </row>
    <row r="33" spans="1:2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1"/>
      <c r="B34" s="11"/>
      <c r="C34" s="11"/>
      <c r="D34" s="11"/>
      <c r="E34" s="11"/>
    </row>
    <row r="35" spans="1:26" x14ac:dyDescent="0.25">
      <c r="A35" s="11"/>
      <c r="B35" s="11"/>
      <c r="C35" s="11"/>
      <c r="D35" s="11"/>
      <c r="E35" s="11"/>
    </row>
    <row r="36" spans="1:26" x14ac:dyDescent="0.25">
      <c r="A36" s="11"/>
      <c r="B36" s="11"/>
      <c r="C36" s="11"/>
      <c r="D36" s="11"/>
      <c r="E36" s="11"/>
    </row>
    <row r="39" spans="1:26" x14ac:dyDescent="0.25">
      <c r="O39" s="19"/>
    </row>
    <row r="41" spans="1:26" x14ac:dyDescent="0.25">
      <c r="L41" s="17" t="s">
        <v>55</v>
      </c>
      <c r="M41" s="17" t="s">
        <v>54</v>
      </c>
      <c r="P41" s="18" t="s">
        <v>58</v>
      </c>
    </row>
    <row r="42" spans="1:26" x14ac:dyDescent="0.25">
      <c r="L42" s="14" t="s">
        <v>47</v>
      </c>
      <c r="M42" s="14">
        <v>70.790000000000006</v>
      </c>
      <c r="P42">
        <f>L43*M42/M43</f>
        <v>44.535603508771935</v>
      </c>
      <c r="R42" s="18" t="s">
        <v>59</v>
      </c>
    </row>
    <row r="43" spans="1:26" x14ac:dyDescent="0.25">
      <c r="K43" t="s">
        <v>50</v>
      </c>
      <c r="L43" s="14">
        <v>35.86</v>
      </c>
      <c r="M43" s="14">
        <v>57</v>
      </c>
      <c r="P43" s="18" t="s">
        <v>57</v>
      </c>
      <c r="R43">
        <f>P42+P44+P46</f>
        <v>70.790000000000006</v>
      </c>
    </row>
    <row r="44" spans="1:26" x14ac:dyDescent="0.25">
      <c r="K44" t="s">
        <v>49</v>
      </c>
      <c r="L44" s="14">
        <v>12</v>
      </c>
      <c r="M44" s="14">
        <v>57</v>
      </c>
      <c r="P44">
        <f>M42*L44/M44</f>
        <v>14.903157894736843</v>
      </c>
    </row>
    <row r="45" spans="1:26" x14ac:dyDescent="0.25">
      <c r="K45" t="s">
        <v>46</v>
      </c>
      <c r="L45" s="14">
        <v>9.14</v>
      </c>
      <c r="M45" s="14">
        <v>57</v>
      </c>
      <c r="P45" s="18" t="s">
        <v>56</v>
      </c>
    </row>
    <row r="46" spans="1:26" x14ac:dyDescent="0.25">
      <c r="L46" s="14"/>
      <c r="M46" s="14"/>
      <c r="P46">
        <f>L45*M42/M45</f>
        <v>11.351238596491228</v>
      </c>
    </row>
    <row r="47" spans="1:26" x14ac:dyDescent="0.25">
      <c r="L47" s="14"/>
      <c r="M47" s="14"/>
    </row>
    <row r="54" spans="11:18" x14ac:dyDescent="0.25">
      <c r="L54" s="15" t="s">
        <v>44</v>
      </c>
      <c r="M54" s="15" t="s">
        <v>45</v>
      </c>
      <c r="P54" s="16" t="s">
        <v>48</v>
      </c>
    </row>
    <row r="55" spans="11:18" x14ac:dyDescent="0.25">
      <c r="K55" t="s">
        <v>12</v>
      </c>
      <c r="L55" s="14">
        <v>57</v>
      </c>
      <c r="M55" s="14">
        <v>100</v>
      </c>
      <c r="P55">
        <f>(M55*L56)/L55</f>
        <v>16.035087719298247</v>
      </c>
      <c r="R55" s="16" t="s">
        <v>53</v>
      </c>
    </row>
    <row r="56" spans="11:18" x14ac:dyDescent="0.25">
      <c r="K56" t="s">
        <v>46</v>
      </c>
      <c r="L56" s="14">
        <v>9.14</v>
      </c>
      <c r="M56" s="14" t="s">
        <v>47</v>
      </c>
      <c r="P56" s="16" t="s">
        <v>51</v>
      </c>
      <c r="R56">
        <f>P55+P57+P59</f>
        <v>100</v>
      </c>
    </row>
    <row r="57" spans="11:18" x14ac:dyDescent="0.25">
      <c r="K57" t="s">
        <v>49</v>
      </c>
      <c r="L57" s="14">
        <v>12</v>
      </c>
      <c r="M57" s="14" t="s">
        <v>47</v>
      </c>
      <c r="P57">
        <f>(L57*M55)/L55</f>
        <v>21.05263157894737</v>
      </c>
    </row>
    <row r="58" spans="11:18" x14ac:dyDescent="0.25">
      <c r="K58" t="s">
        <v>50</v>
      </c>
      <c r="L58" s="14">
        <v>35.86</v>
      </c>
      <c r="M58" s="14" t="s">
        <v>47</v>
      </c>
      <c r="P58" s="16" t="s">
        <v>52</v>
      </c>
    </row>
    <row r="59" spans="11:18" x14ac:dyDescent="0.25">
      <c r="L59" s="14"/>
      <c r="M59" s="14"/>
      <c r="P59">
        <f>L58*M55/L55</f>
        <v>62.912280701754383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2020-10-30T22:42:27Z</dcterms:created>
  <dcterms:modified xsi:type="dcterms:W3CDTF">2020-11-05T17:23:07Z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291c2aa3-4ed7-4ba7-af0c-ce3dce11ff46</vt:lpwstr>
  </property>
</Properties>
</file>