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" l="1"/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<sst xmlns="http://schemas.openxmlformats.org/spreadsheetml/2006/main" count="1005" uniqueCount="126">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</sst>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3"/>
  <sheetViews>
    <sheetView tabSelected="1" topLeftCell="A151" zoomScale="40" zoomScaleNormal="40" workbookViewId="0">
      <selection activeCell="C153" sqref="C153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67" t="s">
        <v>123</v>
      </c>
      <c r="D134" s="66"/>
      <c r="E134" s="22">
        <v>43197</v>
      </c>
      <c r="F134" s="64" t="s">
        <v>124</v>
      </c>
      <c r="G134" s="65"/>
      <c r="H134" s="65"/>
      <c r="I134" s="65"/>
      <c r="J134" s="66"/>
      <c r="K134" s="64" t="s">
        <v>1</v>
      </c>
      <c r="L134" s="65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  <row r="148" spans="1:12" ht="123" customHeight="1" x14ac:dyDescent="0.45">
      <c r="A148" s="52">
        <f>SUM(A147+1)</f>
        <v>146</v>
      </c>
      <c r="B148" s="48"/>
      <c r="C148" s="53" t="s">
        <v>30</v>
      </c>
      <c r="D148" s="7" t="s">
        <v>13</v>
      </c>
      <c r="E148" s="22">
        <v>43352</v>
      </c>
      <c r="F148" s="7">
        <v>2018</v>
      </c>
      <c r="G148" s="7" t="s">
        <v>86</v>
      </c>
      <c r="H148" s="7">
        <v>0</v>
      </c>
      <c r="I148" s="7">
        <v>1</v>
      </c>
      <c r="J148" s="7" t="s">
        <v>38</v>
      </c>
      <c r="K148" s="7" t="s">
        <v>23</v>
      </c>
      <c r="L148" s="52" t="s">
        <v>0</v>
      </c>
    </row>
    <row r="149" spans="1:12" ht="123" customHeight="1" x14ac:dyDescent="0.45">
      <c r="A149" s="54">
        <f>SUM(A148+1)</f>
        <v>147</v>
      </c>
      <c r="B149" s="48"/>
      <c r="C149" s="55" t="s">
        <v>3</v>
      </c>
      <c r="D149" s="7" t="s">
        <v>31</v>
      </c>
      <c r="E149" s="22">
        <v>43359</v>
      </c>
      <c r="F149" s="7">
        <v>2018</v>
      </c>
      <c r="G149" s="7" t="s">
        <v>20</v>
      </c>
      <c r="H149" s="7">
        <v>1</v>
      </c>
      <c r="I149" s="7">
        <v>0</v>
      </c>
      <c r="J149" s="7" t="s">
        <v>38</v>
      </c>
      <c r="K149" s="7" t="s">
        <v>1</v>
      </c>
      <c r="L149" s="54" t="s">
        <v>0</v>
      </c>
    </row>
    <row r="150" spans="1:12" ht="123" customHeight="1" x14ac:dyDescent="0.45">
      <c r="A150" s="56">
        <f>SUM(A149+1)</f>
        <v>148</v>
      </c>
      <c r="B150" s="48"/>
      <c r="C150" s="57" t="s">
        <v>80</v>
      </c>
      <c r="D150" s="7" t="s">
        <v>47</v>
      </c>
      <c r="E150" s="22">
        <v>43373</v>
      </c>
      <c r="F150" s="7">
        <v>2018</v>
      </c>
      <c r="G150" s="7" t="s">
        <v>85</v>
      </c>
      <c r="H150" s="7">
        <v>2</v>
      </c>
      <c r="I150" s="7">
        <v>2</v>
      </c>
      <c r="J150" s="7" t="s">
        <v>38</v>
      </c>
      <c r="K150" s="7" t="s">
        <v>1</v>
      </c>
      <c r="L150" s="56" t="s">
        <v>0</v>
      </c>
    </row>
    <row r="151" spans="1:12" ht="123" customHeight="1" x14ac:dyDescent="0.45">
      <c r="A151" s="58">
        <f>SUM(A150+1)</f>
        <v>149</v>
      </c>
      <c r="B151" s="48"/>
      <c r="C151" s="59" t="s">
        <v>40</v>
      </c>
      <c r="D151" s="7" t="s">
        <v>125</v>
      </c>
      <c r="E151" s="22">
        <v>43376</v>
      </c>
      <c r="F151" s="7">
        <v>2018</v>
      </c>
      <c r="G151" s="7" t="s">
        <v>20</v>
      </c>
      <c r="H151" s="7">
        <v>2</v>
      </c>
      <c r="I151" s="7">
        <v>1</v>
      </c>
      <c r="J151" s="7" t="s">
        <v>117</v>
      </c>
      <c r="K151" s="7" t="s">
        <v>1</v>
      </c>
      <c r="L151" s="58" t="s">
        <v>0</v>
      </c>
    </row>
    <row r="152" spans="1:12" ht="123" customHeight="1" x14ac:dyDescent="0.45">
      <c r="A152" s="60">
        <f>SUM(A151+1)</f>
        <v>150</v>
      </c>
      <c r="B152" s="48"/>
      <c r="C152" s="61" t="s">
        <v>26</v>
      </c>
      <c r="D152" s="7" t="s">
        <v>15</v>
      </c>
      <c r="E152" s="22">
        <v>43382</v>
      </c>
      <c r="F152" s="7">
        <v>2018</v>
      </c>
      <c r="G152" s="7" t="s">
        <v>85</v>
      </c>
      <c r="H152" s="7">
        <v>1</v>
      </c>
      <c r="I152" s="7">
        <v>1</v>
      </c>
      <c r="J152" s="7" t="s">
        <v>38</v>
      </c>
      <c r="K152" s="7" t="s">
        <v>1</v>
      </c>
      <c r="L152" s="60" t="s">
        <v>0</v>
      </c>
    </row>
    <row r="153" spans="1:12" ht="123" customHeight="1" x14ac:dyDescent="0.45">
      <c r="A153" s="62">
        <f>SUM(A152+1)</f>
        <v>151</v>
      </c>
      <c r="B153" s="48"/>
      <c r="C153" s="63" t="s">
        <v>40</v>
      </c>
      <c r="D153" s="7" t="s">
        <v>13</v>
      </c>
      <c r="E153" s="22">
        <v>43393</v>
      </c>
      <c r="F153" s="7">
        <v>2018</v>
      </c>
      <c r="G153" s="7" t="s">
        <v>86</v>
      </c>
      <c r="H153" s="7">
        <v>0</v>
      </c>
      <c r="I153" s="7">
        <v>1</v>
      </c>
      <c r="J153" s="7" t="s">
        <v>38</v>
      </c>
      <c r="K153" s="7" t="s">
        <v>1</v>
      </c>
      <c r="L153" s="62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2" zoomScale="50" zoomScaleNormal="50" workbookViewId="0">
      <selection activeCell="B23" sqref="B2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COUNTIF(Principal!J3:J1008,"Série A")</f>
        <v>80</v>
      </c>
      <c r="E2" s="7" t="s">
        <v>1</v>
      </c>
      <c r="F2" s="14">
        <f>COUNTIF(Principal!K1:K1005,"Nilton Santos")</f>
        <v>83</v>
      </c>
      <c r="G2" s="7">
        <v>2002</v>
      </c>
      <c r="H2" s="10">
        <f>COUNTIF(Principal!F2, "2002")</f>
        <v>1</v>
      </c>
      <c r="I2" s="7">
        <f>COUNTIF(Principal!G2:G1008, "Vitória")</f>
        <v>78</v>
      </c>
      <c r="J2" s="7">
        <f>COUNTIF(Principal!G2:G1008, "Empate")</f>
        <v>33</v>
      </c>
      <c r="K2" s="7">
        <f>COUNTIF(Principal!G2:G1008, "Derrota")</f>
        <v>40</v>
      </c>
    </row>
    <row r="3" spans="1:11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42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228</v>
      </c>
      <c r="J5" s="24">
        <f>SUM(Principal!I3:I1002)</f>
        <v>150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3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101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29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2018-10-22T01:08:07Z</dcterms:modified>
</cp:coreProperties>
</file>