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1" l="1"/>
  <c r="A128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<sst xmlns="http://schemas.openxmlformats.org/spreadsheetml/2006/main" count="855" uniqueCount="116">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</sst>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1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9"/>
  <sheetViews>
    <sheetView tabSelected="1" topLeftCell="A99" zoomScale="70" zoomScaleNormal="70" workbookViewId="0">
      <selection activeCell="J123" sqref="J123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3" t="s">
        <v>72</v>
      </c>
      <c r="B1" s="43" t="s">
        <v>71</v>
      </c>
      <c r="C1" s="43" t="s">
        <v>70</v>
      </c>
      <c r="D1" s="43" t="s">
        <v>69</v>
      </c>
      <c r="E1" s="43" t="s">
        <v>83</v>
      </c>
      <c r="F1" s="43" t="s">
        <v>84</v>
      </c>
      <c r="G1" s="43" t="s">
        <v>90</v>
      </c>
      <c r="H1" s="43" t="s">
        <v>91</v>
      </c>
      <c r="I1" s="43" t="s">
        <v>68</v>
      </c>
      <c r="J1" s="43" t="s">
        <v>67</v>
      </c>
      <c r="K1" s="43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25" t="s">
        <v>89</v>
      </c>
      <c r="V1" s="29" t="s">
        <v>88</v>
      </c>
      <c r="W1" s="25" t="s">
        <v>92</v>
      </c>
      <c r="X1" s="51" t="s">
        <v>93</v>
      </c>
      <c r="Y1" s="52" t="s">
        <v>97</v>
      </c>
      <c r="Z1" s="53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13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64</v>
      </c>
      <c r="R2" s="24">
        <v>2002</v>
      </c>
      <c r="S2" s="6">
        <f>COUNTIF(E2, "2002")</f>
        <v>1</v>
      </c>
      <c r="T2" s="56">
        <f>COUNTIF(F2:F1007, "Vitória")</f>
        <v>67</v>
      </c>
      <c r="U2" s="55">
        <f>COUNTIF(F2:F1007, "Empate")</f>
        <v>26</v>
      </c>
      <c r="V2" s="56">
        <f>COUNTIF(F2:F1007, "Derrota")</f>
        <v>35</v>
      </c>
      <c r="W2" s="57">
        <f>SUM(G3:G1001)</f>
        <v>201</v>
      </c>
      <c r="X2" s="58">
        <f>SUM(H3:H1001)</f>
        <v>127</v>
      </c>
      <c r="Y2" s="59">
        <f>COUNTIF(K3:K1006,"Sim")</f>
        <v>75</v>
      </c>
      <c r="Z2" s="56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13</v>
      </c>
      <c r="N3" s="8" t="s">
        <v>24</v>
      </c>
      <c r="O3" s="7">
        <f>COUNTIF(I3:I1007,"Carioca")</f>
        <v>40</v>
      </c>
      <c r="P3" s="8" t="s">
        <v>23</v>
      </c>
      <c r="Q3" s="7">
        <f>COUNTIF(J3:J1008,"Maracanã")</f>
        <v>38</v>
      </c>
      <c r="R3" s="21">
        <v>2004</v>
      </c>
      <c r="S3" s="7">
        <f>COUNTIF(E3:E9, "2004")</f>
        <v>7</v>
      </c>
      <c r="AA3" s="35"/>
      <c r="AB3" s="35"/>
      <c r="AC3" s="35"/>
      <c r="AD3" s="35"/>
      <c r="AE3" s="35"/>
    </row>
    <row r="4" spans="1:31" x14ac:dyDescent="0.25">
      <c r="A4" s="43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7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3">
        <f t="shared" ref="A5:A6" si="0">SUM(A4+1)</f>
        <v>4</v>
      </c>
      <c r="B5" s="43" t="s">
        <v>11</v>
      </c>
      <c r="C5" s="43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3" t="s">
        <v>38</v>
      </c>
      <c r="J5" s="43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9">
        <f>COUNTIF(I1:I1007,"Libertadores")</f>
        <v>7</v>
      </c>
      <c r="P5" s="60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3">
        <f t="shared" si="0"/>
        <v>5</v>
      </c>
      <c r="B6" s="43" t="s">
        <v>30</v>
      </c>
      <c r="C6" s="43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3" t="s">
        <v>38</v>
      </c>
      <c r="J6" s="43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9">
        <f>COUNTIF(I3:I1009,"Copa do Brasil")</f>
        <v>6</v>
      </c>
      <c r="P6" s="60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3">
        <f t="shared" ref="A7:A17" si="1">SUM(A6+1)</f>
        <v>6</v>
      </c>
      <c r="B7" s="43" t="s">
        <v>65</v>
      </c>
      <c r="C7" s="43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3" t="s">
        <v>38</v>
      </c>
      <c r="J7" s="43" t="s">
        <v>62</v>
      </c>
      <c r="K7" s="7" t="s">
        <v>49</v>
      </c>
      <c r="L7" s="5" t="s">
        <v>37</v>
      </c>
      <c r="M7" s="17">
        <f>COUNTIF(B3:B1003,"Boavista")</f>
        <v>4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3">
        <f t="shared" si="1"/>
        <v>7</v>
      </c>
      <c r="B8" s="43" t="s">
        <v>64</v>
      </c>
      <c r="C8" s="43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3" t="s">
        <v>38</v>
      </c>
      <c r="J8" s="43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9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3">
        <f t="shared" si="1"/>
        <v>8</v>
      </c>
      <c r="B9" s="43" t="s">
        <v>63</v>
      </c>
      <c r="C9" s="43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3" t="s">
        <v>38</v>
      </c>
      <c r="J9" s="43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9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3">
        <f t="shared" si="1"/>
        <v>9</v>
      </c>
      <c r="B10" s="43" t="s">
        <v>103</v>
      </c>
      <c r="C10" s="43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3" t="s">
        <v>24</v>
      </c>
      <c r="J10" s="43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3">
        <f t="shared" si="1"/>
        <v>10</v>
      </c>
      <c r="B11" s="43" t="s">
        <v>30</v>
      </c>
      <c r="C11" s="43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3" t="s">
        <v>24</v>
      </c>
      <c r="J11" s="43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3">
        <f t="shared" si="1"/>
        <v>11</v>
      </c>
      <c r="B12" s="43" t="s">
        <v>60</v>
      </c>
      <c r="C12" s="43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3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3">
        <f t="shared" si="1"/>
        <v>12</v>
      </c>
      <c r="B13" s="43" t="s">
        <v>56</v>
      </c>
      <c r="C13" s="43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3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3">
        <f t="shared" si="1"/>
        <v>13</v>
      </c>
      <c r="B14" s="43" t="s">
        <v>39</v>
      </c>
      <c r="C14" s="43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3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3">
        <f t="shared" si="1"/>
        <v>14</v>
      </c>
      <c r="B15" s="43" t="s">
        <v>59</v>
      </c>
      <c r="C15" s="43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3" t="s">
        <v>38</v>
      </c>
      <c r="J15" s="43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3">
        <f t="shared" si="1"/>
        <v>15</v>
      </c>
      <c r="B16" s="43" t="s">
        <v>99</v>
      </c>
      <c r="C16" s="43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3" t="s">
        <v>38</v>
      </c>
      <c r="J16" s="43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9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3">
        <f t="shared" si="1"/>
        <v>16</v>
      </c>
      <c r="B17" s="43" t="s">
        <v>26</v>
      </c>
      <c r="C17" s="43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3" t="s">
        <v>24</v>
      </c>
      <c r="J17" s="43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9">
        <f>COUNTIF(E124:E159, "2018")</f>
        <v>6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3">
        <f t="shared" ref="A18:A23" si="2">SUM(A17+1)</f>
        <v>17</v>
      </c>
      <c r="B18" s="43" t="s">
        <v>34</v>
      </c>
      <c r="C18" s="43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3" t="s">
        <v>24</v>
      </c>
      <c r="J18" s="43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54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3">
        <f t="shared" si="2"/>
        <v>18</v>
      </c>
      <c r="B19" s="43" t="s">
        <v>27</v>
      </c>
      <c r="C19" s="43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3" t="s">
        <v>24</v>
      </c>
      <c r="J19" s="43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3">
        <f t="shared" si="2"/>
        <v>19</v>
      </c>
      <c r="B20" s="43" t="s">
        <v>46</v>
      </c>
      <c r="C20" s="43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3" t="s">
        <v>38</v>
      </c>
      <c r="J20" s="43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3">
        <f t="shared" si="2"/>
        <v>20</v>
      </c>
      <c r="B21" s="43" t="s">
        <v>41</v>
      </c>
      <c r="C21" s="43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3" t="s">
        <v>38</v>
      </c>
      <c r="J21" s="43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3">
        <f t="shared" si="2"/>
        <v>21</v>
      </c>
      <c r="B22" s="43" t="s">
        <v>55</v>
      </c>
      <c r="C22" s="43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3" t="s">
        <v>38</v>
      </c>
      <c r="J22" s="43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3">
        <f t="shared" si="2"/>
        <v>22</v>
      </c>
      <c r="B23" s="43" t="s">
        <v>56</v>
      </c>
      <c r="C23" s="43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3" t="s">
        <v>38</v>
      </c>
      <c r="J23" s="43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3">
        <f t="shared" ref="A24:A38" si="3">SUM(A23+1)</f>
        <v>23</v>
      </c>
      <c r="B24" s="43" t="s">
        <v>14</v>
      </c>
      <c r="C24" s="43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3" t="s">
        <v>12</v>
      </c>
      <c r="J24" s="43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3">
        <f t="shared" si="3"/>
        <v>24</v>
      </c>
      <c r="B25" s="43" t="s">
        <v>46</v>
      </c>
      <c r="C25" s="43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3" t="s">
        <v>38</v>
      </c>
      <c r="J25" s="43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3">
        <f t="shared" si="3"/>
        <v>25</v>
      </c>
      <c r="B26" s="43" t="s">
        <v>54</v>
      </c>
      <c r="C26" s="43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3" t="s">
        <v>38</v>
      </c>
      <c r="J26" s="43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3">
        <f t="shared" si="3"/>
        <v>26</v>
      </c>
      <c r="B27" s="43" t="s">
        <v>55</v>
      </c>
      <c r="C27" s="43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3" t="s">
        <v>38</v>
      </c>
      <c r="J27" s="43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3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3">
        <f t="shared" si="3"/>
        <v>28</v>
      </c>
      <c r="B29" s="43" t="s">
        <v>30</v>
      </c>
      <c r="C29" s="43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3" t="s">
        <v>24</v>
      </c>
      <c r="J29" s="43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3">
        <f t="shared" si="3"/>
        <v>29</v>
      </c>
      <c r="B30" s="43" t="s">
        <v>53</v>
      </c>
      <c r="C30" s="43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3" t="s">
        <v>12</v>
      </c>
      <c r="J30" s="43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3">
        <f t="shared" si="3"/>
        <v>30</v>
      </c>
      <c r="B31" s="43" t="s">
        <v>26</v>
      </c>
      <c r="C31" s="43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3" t="s">
        <v>38</v>
      </c>
      <c r="J31" s="43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3">
        <f t="shared" si="3"/>
        <v>31</v>
      </c>
      <c r="B32" s="43" t="s">
        <v>54</v>
      </c>
      <c r="C32" s="43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3" t="s">
        <v>38</v>
      </c>
      <c r="J32" s="43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3">
        <f t="shared" si="3"/>
        <v>32</v>
      </c>
      <c r="B33" s="43" t="s">
        <v>30</v>
      </c>
      <c r="C33" s="43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3" t="s">
        <v>24</v>
      </c>
      <c r="J33" s="43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3">
        <f t="shared" si="3"/>
        <v>33</v>
      </c>
      <c r="B34" s="43" t="s">
        <v>37</v>
      </c>
      <c r="C34" s="43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3" t="s">
        <v>24</v>
      </c>
      <c r="J34" s="43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3">
        <f t="shared" si="3"/>
        <v>34</v>
      </c>
      <c r="B35" s="43" t="s">
        <v>53</v>
      </c>
      <c r="C35" s="43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3" t="s">
        <v>38</v>
      </c>
      <c r="J35" s="43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3">
        <f t="shared" si="3"/>
        <v>35</v>
      </c>
      <c r="B36" s="43" t="s">
        <v>20</v>
      </c>
      <c r="C36" s="43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3" t="s">
        <v>38</v>
      </c>
      <c r="J36" s="43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3">
        <f t="shared" si="3"/>
        <v>36</v>
      </c>
      <c r="B37" s="43" t="s">
        <v>52</v>
      </c>
      <c r="C37" s="43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3" t="s">
        <v>24</v>
      </c>
      <c r="J37" s="43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3">
        <f t="shared" si="3"/>
        <v>37</v>
      </c>
      <c r="B38" s="43" t="s">
        <v>26</v>
      </c>
      <c r="C38" s="43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3" t="s">
        <v>24</v>
      </c>
      <c r="J38" s="43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3">
        <f t="shared" ref="A39:A108" si="4">SUM(A38+1)</f>
        <v>38</v>
      </c>
      <c r="B39" s="43" t="s">
        <v>48</v>
      </c>
      <c r="C39" s="43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3" t="s">
        <v>38</v>
      </c>
      <c r="J39" s="43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3">
        <f t="shared" si="4"/>
        <v>39</v>
      </c>
      <c r="B40" s="43" t="s">
        <v>40</v>
      </c>
      <c r="C40" s="43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3" t="s">
        <v>38</v>
      </c>
      <c r="J40" s="43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3">
        <f t="shared" si="4"/>
        <v>40</v>
      </c>
      <c r="B41" s="43" t="s">
        <v>26</v>
      </c>
      <c r="C41" s="43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3" t="s">
        <v>24</v>
      </c>
      <c r="J41" s="43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3">
        <f t="shared" si="4"/>
        <v>41</v>
      </c>
      <c r="B42" s="43" t="s">
        <v>32</v>
      </c>
      <c r="C42" s="43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3" t="s">
        <v>24</v>
      </c>
      <c r="J42" s="43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3">
        <f t="shared" si="4"/>
        <v>42</v>
      </c>
      <c r="B43" s="43" t="s">
        <v>30</v>
      </c>
      <c r="C43" s="43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3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3">
        <f t="shared" si="4"/>
        <v>43</v>
      </c>
      <c r="B44" s="43" t="s">
        <v>46</v>
      </c>
      <c r="C44" s="43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3" t="s">
        <v>38</v>
      </c>
      <c r="J44" s="43" t="s">
        <v>23</v>
      </c>
      <c r="K44" s="7" t="s">
        <v>0</v>
      </c>
      <c r="L44" s="28" t="s">
        <v>80</v>
      </c>
      <c r="M44" s="50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3">
        <f t="shared" si="4"/>
        <v>44</v>
      </c>
      <c r="B45" s="43" t="s">
        <v>11</v>
      </c>
      <c r="C45" s="43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3" t="s">
        <v>38</v>
      </c>
      <c r="J45" s="43" t="s">
        <v>23</v>
      </c>
      <c r="K45" s="7" t="s">
        <v>0</v>
      </c>
      <c r="L45" s="8" t="s">
        <v>99</v>
      </c>
      <c r="M45" s="50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3">
        <f t="shared" si="4"/>
        <v>45</v>
      </c>
      <c r="B46" s="43" t="s">
        <v>45</v>
      </c>
      <c r="C46" s="43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3" t="s">
        <v>43</v>
      </c>
      <c r="J46" s="43" t="s">
        <v>23</v>
      </c>
      <c r="K46" s="7" t="s">
        <v>0</v>
      </c>
      <c r="L46" s="61" t="s">
        <v>110</v>
      </c>
      <c r="M46" s="50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3">
        <f t="shared" si="4"/>
        <v>46</v>
      </c>
      <c r="B47" s="43" t="s">
        <v>44</v>
      </c>
      <c r="C47" s="43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3" t="s">
        <v>43</v>
      </c>
      <c r="J47" s="43" t="s">
        <v>23</v>
      </c>
      <c r="K47" s="7" t="s">
        <v>0</v>
      </c>
      <c r="L47" s="61" t="s">
        <v>112</v>
      </c>
      <c r="M47" s="50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3" t="s">
        <v>32</v>
      </c>
      <c r="C48" s="43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3" t="s">
        <v>38</v>
      </c>
      <c r="J48" s="43" t="s">
        <v>23</v>
      </c>
      <c r="K48" s="7" t="s">
        <v>0</v>
      </c>
      <c r="L48" s="61" t="s">
        <v>113</v>
      </c>
      <c r="M48" s="50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3">
        <f t="shared" si="4"/>
        <v>48</v>
      </c>
      <c r="B49" s="43" t="s">
        <v>42</v>
      </c>
      <c r="C49" s="43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3" t="s">
        <v>38</v>
      </c>
      <c r="J49" s="43" t="s">
        <v>23</v>
      </c>
      <c r="K49" s="7" t="s">
        <v>0</v>
      </c>
      <c r="L49" s="61" t="s">
        <v>114</v>
      </c>
      <c r="M49" s="50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3">
        <f t="shared" si="4"/>
        <v>49</v>
      </c>
      <c r="B50" s="43" t="s">
        <v>41</v>
      </c>
      <c r="C50" s="43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3" t="s">
        <v>38</v>
      </c>
      <c r="J50" s="43" t="s">
        <v>23</v>
      </c>
      <c r="K50" s="7" t="s">
        <v>0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3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3">
        <f t="shared" si="4"/>
        <v>51</v>
      </c>
      <c r="B52" s="43" t="s">
        <v>39</v>
      </c>
      <c r="C52" s="43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3" t="s">
        <v>38</v>
      </c>
      <c r="J52" s="43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3">
        <f t="shared" si="4"/>
        <v>52</v>
      </c>
      <c r="B53" s="43" t="s">
        <v>37</v>
      </c>
      <c r="C53" s="43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3" t="s">
        <v>24</v>
      </c>
      <c r="J53" s="43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3">
        <f t="shared" si="4"/>
        <v>53</v>
      </c>
      <c r="B54" s="43" t="s">
        <v>35</v>
      </c>
      <c r="C54" s="43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3" t="s">
        <v>24</v>
      </c>
      <c r="J54" s="43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3">
        <f t="shared" si="4"/>
        <v>54</v>
      </c>
      <c r="B55" s="43" t="s">
        <v>34</v>
      </c>
      <c r="C55" s="43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3" t="s">
        <v>24</v>
      </c>
      <c r="J55" s="43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3">
        <f t="shared" si="4"/>
        <v>55</v>
      </c>
      <c r="B56" s="43" t="s">
        <v>32</v>
      </c>
      <c r="C56" s="43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3" t="s">
        <v>24</v>
      </c>
      <c r="J56" s="43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3">
        <f t="shared" si="4"/>
        <v>56</v>
      </c>
      <c r="B57" s="43" t="s">
        <v>30</v>
      </c>
      <c r="C57" s="43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3" t="s">
        <v>24</v>
      </c>
      <c r="J57" s="43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3">
        <f t="shared" si="4"/>
        <v>57</v>
      </c>
      <c r="B58" s="43" t="s">
        <v>28</v>
      </c>
      <c r="C58" s="43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3" t="s">
        <v>24</v>
      </c>
      <c r="J58" s="43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3">
        <f t="shared" si="4"/>
        <v>58</v>
      </c>
      <c r="B59" s="43" t="s">
        <v>26</v>
      </c>
      <c r="C59" s="43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3" t="s">
        <v>24</v>
      </c>
      <c r="J59" s="43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3">
        <f t="shared" si="4"/>
        <v>59</v>
      </c>
      <c r="B60" s="43" t="s">
        <v>27</v>
      </c>
      <c r="C60" s="43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3" t="s">
        <v>24</v>
      </c>
      <c r="J60" s="43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3">
        <f t="shared" si="4"/>
        <v>60</v>
      </c>
      <c r="B61" s="43" t="s">
        <v>26</v>
      </c>
      <c r="C61" s="43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3" t="s">
        <v>24</v>
      </c>
      <c r="J61" s="43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3">
        <f t="shared" si="4"/>
        <v>61</v>
      </c>
      <c r="B62" s="43" t="s">
        <v>22</v>
      </c>
      <c r="C62" s="43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3" t="s">
        <v>2</v>
      </c>
      <c r="J62" s="43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3">
        <f t="shared" si="4"/>
        <v>62</v>
      </c>
      <c r="B63" s="43" t="s">
        <v>20</v>
      </c>
      <c r="C63" s="43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3" t="s">
        <v>2</v>
      </c>
      <c r="J63" s="43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3">
        <f t="shared" si="4"/>
        <v>63</v>
      </c>
      <c r="B64" s="43" t="s">
        <v>18</v>
      </c>
      <c r="C64" s="43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3" t="s">
        <v>2</v>
      </c>
      <c r="J64" s="43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3">
        <f t="shared" si="4"/>
        <v>64</v>
      </c>
      <c r="B65" s="43" t="s">
        <v>16</v>
      </c>
      <c r="C65" s="43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3" t="s">
        <v>2</v>
      </c>
      <c r="J65" s="43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3">
        <f t="shared" si="4"/>
        <v>65</v>
      </c>
      <c r="B66" s="43" t="s">
        <v>14</v>
      </c>
      <c r="C66" s="43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3" t="s">
        <v>12</v>
      </c>
      <c r="J66" s="43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3">
        <f t="shared" si="4"/>
        <v>66</v>
      </c>
      <c r="B67" s="43" t="s">
        <v>11</v>
      </c>
      <c r="C67" s="43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3" t="s">
        <v>2</v>
      </c>
      <c r="J67" s="43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3">
        <f t="shared" si="4"/>
        <v>67</v>
      </c>
      <c r="B68" s="43" t="s">
        <v>9</v>
      </c>
      <c r="C68" s="43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3" t="s">
        <v>2</v>
      </c>
      <c r="J68" s="43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3">
        <f t="shared" si="4"/>
        <v>68</v>
      </c>
      <c r="B69" s="43" t="s">
        <v>7</v>
      </c>
      <c r="C69" s="43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3" t="s">
        <v>2</v>
      </c>
      <c r="J69" s="43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3">
        <f t="shared" si="4"/>
        <v>69</v>
      </c>
      <c r="B70" s="43" t="s">
        <v>5</v>
      </c>
      <c r="C70" s="43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3" t="s">
        <v>2</v>
      </c>
      <c r="J70" s="43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3">
        <f t="shared" si="4"/>
        <v>70</v>
      </c>
      <c r="B71" s="43" t="s">
        <v>3</v>
      </c>
      <c r="C71" s="43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3" t="s">
        <v>2</v>
      </c>
      <c r="J71" s="43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3">
        <f t="shared" si="4"/>
        <v>71</v>
      </c>
      <c r="B72" s="43" t="s">
        <v>73</v>
      </c>
      <c r="C72" s="43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3" t="s">
        <v>24</v>
      </c>
      <c r="J72" s="43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3">
        <f t="shared" si="4"/>
        <v>72</v>
      </c>
      <c r="B73" s="43" t="s">
        <v>37</v>
      </c>
      <c r="C73" s="43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3" t="s">
        <v>24</v>
      </c>
      <c r="J73" s="43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3">
        <f t="shared" si="4"/>
        <v>73</v>
      </c>
      <c r="B74" s="43" t="s">
        <v>26</v>
      </c>
      <c r="C74" s="43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3" t="s">
        <v>24</v>
      </c>
      <c r="J74" s="43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3">
        <f t="shared" si="4"/>
        <v>74</v>
      </c>
      <c r="B75" s="43" t="s">
        <v>26</v>
      </c>
      <c r="C75" s="43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3" t="s">
        <v>24</v>
      </c>
      <c r="J75" s="43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3">
        <f t="shared" si="4"/>
        <v>75</v>
      </c>
      <c r="B76" s="43" t="s">
        <v>80</v>
      </c>
      <c r="C76" s="43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3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3">
        <f t="shared" si="4"/>
        <v>76</v>
      </c>
      <c r="B77" s="43" t="s">
        <v>5</v>
      </c>
      <c r="C77" s="43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3" t="s">
        <v>38</v>
      </c>
      <c r="J77" s="43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3">
        <f t="shared" si="4"/>
        <v>77</v>
      </c>
      <c r="B78" s="43" t="s">
        <v>39</v>
      </c>
      <c r="C78" s="43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3" t="s">
        <v>38</v>
      </c>
      <c r="J78" s="43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3">
        <f t="shared" si="4"/>
        <v>78</v>
      </c>
      <c r="B79" s="43" t="s">
        <v>46</v>
      </c>
      <c r="C79" s="43" t="s">
        <v>33</v>
      </c>
      <c r="D79" s="1">
        <v>42617</v>
      </c>
      <c r="E79" s="43">
        <v>2016</v>
      </c>
      <c r="F79" s="43" t="s">
        <v>20</v>
      </c>
      <c r="G79" s="43">
        <v>2</v>
      </c>
      <c r="H79" s="15">
        <v>1</v>
      </c>
      <c r="I79" s="43" t="s">
        <v>38</v>
      </c>
      <c r="J79" s="43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3">
        <f t="shared" si="4"/>
        <v>79</v>
      </c>
      <c r="B80" s="43" t="s">
        <v>30</v>
      </c>
      <c r="C80" s="43" t="s">
        <v>31</v>
      </c>
      <c r="D80" s="1">
        <v>42620</v>
      </c>
      <c r="E80" s="43">
        <v>2016</v>
      </c>
      <c r="F80" s="43" t="s">
        <v>20</v>
      </c>
      <c r="G80" s="43">
        <v>1</v>
      </c>
      <c r="H80" s="15">
        <v>0</v>
      </c>
      <c r="I80" s="43" t="s">
        <v>38</v>
      </c>
      <c r="J80" s="43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3">
        <f t="shared" si="4"/>
        <v>80</v>
      </c>
      <c r="B81" s="43" t="s">
        <v>55</v>
      </c>
      <c r="C81" s="43" t="s">
        <v>31</v>
      </c>
      <c r="D81" s="1">
        <v>42655</v>
      </c>
      <c r="E81" s="15">
        <v>2016</v>
      </c>
      <c r="F81" s="43" t="s">
        <v>20</v>
      </c>
      <c r="G81" s="43">
        <v>1</v>
      </c>
      <c r="H81" s="15">
        <v>0</v>
      </c>
      <c r="I81" s="43" t="s">
        <v>38</v>
      </c>
      <c r="J81" s="43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3">
        <f t="shared" si="4"/>
        <v>81</v>
      </c>
      <c r="B82" s="43" t="s">
        <v>53</v>
      </c>
      <c r="C82" s="43" t="s">
        <v>95</v>
      </c>
      <c r="D82" s="1">
        <v>42659</v>
      </c>
      <c r="E82" s="15">
        <v>2016</v>
      </c>
      <c r="F82" s="43" t="s">
        <v>20</v>
      </c>
      <c r="G82" s="43">
        <v>3</v>
      </c>
      <c r="H82" s="15">
        <v>2</v>
      </c>
      <c r="I82" s="43" t="s">
        <v>38</v>
      </c>
      <c r="J82" s="43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3">
        <f t="shared" si="4"/>
        <v>82</v>
      </c>
      <c r="B83" s="43" t="s">
        <v>65</v>
      </c>
      <c r="C83" s="43" t="s">
        <v>10</v>
      </c>
      <c r="D83" s="1">
        <v>42672</v>
      </c>
      <c r="E83" s="15">
        <v>2016</v>
      </c>
      <c r="F83" s="43" t="s">
        <v>85</v>
      </c>
      <c r="G83" s="43">
        <v>0</v>
      </c>
      <c r="H83" s="15">
        <v>0</v>
      </c>
      <c r="I83" s="43" t="s">
        <v>38</v>
      </c>
      <c r="J83" s="43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3">
        <f t="shared" si="4"/>
        <v>83</v>
      </c>
      <c r="B84" s="43" t="s">
        <v>42</v>
      </c>
      <c r="C84" s="43" t="s">
        <v>50</v>
      </c>
      <c r="D84" s="1">
        <v>42690</v>
      </c>
      <c r="E84" s="15">
        <v>2016</v>
      </c>
      <c r="F84" s="43" t="s">
        <v>86</v>
      </c>
      <c r="G84" s="43">
        <v>0</v>
      </c>
      <c r="H84" s="15">
        <v>2</v>
      </c>
      <c r="I84" s="43" t="s">
        <v>38</v>
      </c>
      <c r="J84" s="43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3">
        <f t="shared" si="4"/>
        <v>84</v>
      </c>
      <c r="B85" s="43" t="s">
        <v>96</v>
      </c>
      <c r="C85" s="43" t="s">
        <v>74</v>
      </c>
      <c r="D85" s="1">
        <v>42700</v>
      </c>
      <c r="E85" s="15">
        <v>2016</v>
      </c>
      <c r="F85" s="43" t="s">
        <v>85</v>
      </c>
      <c r="G85" s="43">
        <v>1</v>
      </c>
      <c r="H85" s="15">
        <v>1</v>
      </c>
      <c r="I85" s="43" t="s">
        <v>38</v>
      </c>
      <c r="J85" s="43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3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3" t="s">
        <v>85</v>
      </c>
      <c r="G86" s="43">
        <v>1</v>
      </c>
      <c r="H86" s="15">
        <v>1</v>
      </c>
      <c r="I86" s="43" t="s">
        <v>24</v>
      </c>
      <c r="J86" s="43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3">
        <f t="shared" si="4"/>
        <v>86</v>
      </c>
      <c r="B87" s="43" t="s">
        <v>100</v>
      </c>
      <c r="C87" s="43" t="s">
        <v>33</v>
      </c>
      <c r="D87" s="1">
        <v>42767</v>
      </c>
      <c r="E87" s="15">
        <v>2017</v>
      </c>
      <c r="F87" s="43" t="s">
        <v>20</v>
      </c>
      <c r="G87" s="43">
        <v>2</v>
      </c>
      <c r="H87" s="15">
        <v>1</v>
      </c>
      <c r="I87" s="43" t="s">
        <v>43</v>
      </c>
      <c r="J87" s="43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3" t="s">
        <v>101</v>
      </c>
      <c r="C88" s="43" t="s">
        <v>33</v>
      </c>
      <c r="D88" s="1">
        <v>42770</v>
      </c>
      <c r="E88" s="43">
        <v>2017</v>
      </c>
      <c r="F88" s="43" t="s">
        <v>20</v>
      </c>
      <c r="G88" s="43">
        <v>2</v>
      </c>
      <c r="H88" s="43">
        <v>1</v>
      </c>
      <c r="I88" s="43" t="s">
        <v>24</v>
      </c>
      <c r="J88" s="43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3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3">
        <f t="shared" si="4"/>
        <v>89</v>
      </c>
      <c r="B90" s="43" t="s">
        <v>52</v>
      </c>
      <c r="C90" s="43" t="s">
        <v>31</v>
      </c>
      <c r="D90" s="1">
        <v>42803</v>
      </c>
      <c r="E90" s="15">
        <v>2017</v>
      </c>
      <c r="F90" s="43" t="s">
        <v>20</v>
      </c>
      <c r="G90" s="43">
        <v>1</v>
      </c>
      <c r="H90" s="15">
        <v>0</v>
      </c>
      <c r="I90" s="43" t="s">
        <v>24</v>
      </c>
      <c r="J90" s="43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3">
        <f t="shared" si="4"/>
        <v>90</v>
      </c>
      <c r="B91" s="43" t="s">
        <v>26</v>
      </c>
      <c r="C91" s="43" t="s">
        <v>10</v>
      </c>
      <c r="D91" s="1">
        <v>42813</v>
      </c>
      <c r="E91" s="15">
        <v>2017</v>
      </c>
      <c r="F91" s="43" t="s">
        <v>85</v>
      </c>
      <c r="G91" s="43">
        <v>0</v>
      </c>
      <c r="H91" s="15">
        <v>0</v>
      </c>
      <c r="I91" s="43" t="s">
        <v>24</v>
      </c>
      <c r="J91" s="43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3">
        <f t="shared" si="4"/>
        <v>91</v>
      </c>
      <c r="B92" s="43" t="s">
        <v>30</v>
      </c>
      <c r="C92" s="43" t="s">
        <v>8</v>
      </c>
      <c r="D92" s="1">
        <v>42817</v>
      </c>
      <c r="E92" s="15">
        <v>2017</v>
      </c>
      <c r="F92" s="43" t="s">
        <v>86</v>
      </c>
      <c r="G92" s="43">
        <v>2</v>
      </c>
      <c r="H92" s="15">
        <v>3</v>
      </c>
      <c r="I92" s="43" t="s">
        <v>24</v>
      </c>
      <c r="J92" s="43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3">
        <f t="shared" si="4"/>
        <v>92</v>
      </c>
      <c r="B93" s="43" t="s">
        <v>30</v>
      </c>
      <c r="C93" s="43" t="s">
        <v>29</v>
      </c>
      <c r="D93" s="1">
        <v>42834</v>
      </c>
      <c r="E93" s="15">
        <v>2017</v>
      </c>
      <c r="F93" s="43" t="s">
        <v>20</v>
      </c>
      <c r="G93" s="43">
        <v>3</v>
      </c>
      <c r="H93" s="15">
        <v>1</v>
      </c>
      <c r="I93" s="43" t="s">
        <v>24</v>
      </c>
      <c r="J93" s="43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3">
        <f t="shared" si="4"/>
        <v>93</v>
      </c>
      <c r="B94" s="43" t="s">
        <v>26</v>
      </c>
      <c r="C94" s="43" t="s">
        <v>50</v>
      </c>
      <c r="D94" s="1">
        <v>42841</v>
      </c>
      <c r="E94" s="15">
        <v>2017</v>
      </c>
      <c r="F94" s="43" t="s">
        <v>86</v>
      </c>
      <c r="G94" s="43">
        <v>0</v>
      </c>
      <c r="H94" s="15">
        <v>2</v>
      </c>
      <c r="I94" s="43" t="s">
        <v>24</v>
      </c>
      <c r="J94" s="43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3">
        <f t="shared" si="4"/>
        <v>94</v>
      </c>
      <c r="B95" s="43" t="s">
        <v>105</v>
      </c>
      <c r="C95" s="43" t="s">
        <v>106</v>
      </c>
      <c r="D95" s="1">
        <v>42851</v>
      </c>
      <c r="E95" s="15">
        <v>2017</v>
      </c>
      <c r="F95" s="43" t="s">
        <v>20</v>
      </c>
      <c r="G95" s="43">
        <v>2</v>
      </c>
      <c r="H95" s="15">
        <v>1</v>
      </c>
      <c r="I95" s="43" t="s">
        <v>12</v>
      </c>
      <c r="J95" s="43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3">
        <f t="shared" si="4"/>
        <v>95</v>
      </c>
      <c r="B96" s="43" t="s">
        <v>107</v>
      </c>
      <c r="C96" s="43" t="s">
        <v>50</v>
      </c>
      <c r="D96" s="1">
        <v>42857</v>
      </c>
      <c r="E96" s="15">
        <v>2017</v>
      </c>
      <c r="F96" s="43" t="s">
        <v>86</v>
      </c>
      <c r="G96" s="43">
        <v>0</v>
      </c>
      <c r="H96" s="15">
        <v>2</v>
      </c>
      <c r="I96" s="43" t="s">
        <v>43</v>
      </c>
      <c r="J96" s="43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3">
        <f t="shared" si="4"/>
        <v>96</v>
      </c>
      <c r="B97" s="43" t="s">
        <v>108</v>
      </c>
      <c r="C97" s="43" t="s">
        <v>109</v>
      </c>
      <c r="D97" s="1">
        <v>42873</v>
      </c>
      <c r="E97" s="15">
        <v>2017</v>
      </c>
      <c r="F97" s="43" t="s">
        <v>20</v>
      </c>
      <c r="G97" s="43">
        <v>1</v>
      </c>
      <c r="H97" s="15">
        <v>0</v>
      </c>
      <c r="I97" s="43" t="s">
        <v>43</v>
      </c>
      <c r="J97" s="43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3">
        <f t="shared" si="4"/>
        <v>97</v>
      </c>
      <c r="B98" s="43" t="s">
        <v>96</v>
      </c>
      <c r="C98" s="43" t="s">
        <v>19</v>
      </c>
      <c r="D98" s="1">
        <v>42876</v>
      </c>
      <c r="E98" s="15">
        <v>2017</v>
      </c>
      <c r="F98" s="43" t="s">
        <v>20</v>
      </c>
      <c r="G98" s="43">
        <v>2</v>
      </c>
      <c r="H98" s="15">
        <v>0</v>
      </c>
      <c r="I98" s="43" t="s">
        <v>38</v>
      </c>
      <c r="J98" s="43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3" t="s">
        <v>40</v>
      </c>
      <c r="C99" s="43" t="s">
        <v>109</v>
      </c>
      <c r="D99" s="1">
        <v>42883</v>
      </c>
      <c r="E99" s="15">
        <v>2017</v>
      </c>
      <c r="F99" s="43" t="s">
        <v>20</v>
      </c>
      <c r="G99" s="43">
        <v>1</v>
      </c>
      <c r="H99" s="15">
        <v>0</v>
      </c>
      <c r="I99" s="43" t="s">
        <v>38</v>
      </c>
      <c r="J99" s="43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3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3">
        <f t="shared" si="4"/>
        <v>100</v>
      </c>
      <c r="B101" s="43" t="s">
        <v>26</v>
      </c>
      <c r="C101" s="43" t="s">
        <v>29</v>
      </c>
      <c r="D101" s="1">
        <v>42907</v>
      </c>
      <c r="E101" s="15">
        <v>2017</v>
      </c>
      <c r="F101" s="43" t="s">
        <v>20</v>
      </c>
      <c r="G101" s="43">
        <v>3</v>
      </c>
      <c r="H101" s="15">
        <v>1</v>
      </c>
      <c r="I101" s="43" t="s">
        <v>38</v>
      </c>
      <c r="J101" s="43" t="s">
        <v>1</v>
      </c>
      <c r="K101" s="43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3" t="s">
        <v>110</v>
      </c>
      <c r="C102" s="43" t="s">
        <v>50</v>
      </c>
      <c r="D102" s="1">
        <v>42912</v>
      </c>
      <c r="E102" s="15">
        <v>2017</v>
      </c>
      <c r="F102" s="43" t="s">
        <v>86</v>
      </c>
      <c r="G102" s="43">
        <v>0</v>
      </c>
      <c r="H102" s="15">
        <v>2</v>
      </c>
      <c r="I102" s="43" t="s">
        <v>38</v>
      </c>
      <c r="J102" s="43" t="s">
        <v>1</v>
      </c>
      <c r="K102" s="43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3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3" t="s">
        <v>105</v>
      </c>
      <c r="C105" s="43" t="s">
        <v>33</v>
      </c>
      <c r="D105" s="1">
        <v>42933</v>
      </c>
      <c r="E105" s="15">
        <v>2017</v>
      </c>
      <c r="F105" s="43" t="s">
        <v>20</v>
      </c>
      <c r="G105" s="43">
        <v>2</v>
      </c>
      <c r="H105" s="15">
        <v>1</v>
      </c>
      <c r="I105" s="43" t="s">
        <v>38</v>
      </c>
      <c r="J105" s="43" t="s">
        <v>1</v>
      </c>
      <c r="K105" s="43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3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3" t="s">
        <v>80</v>
      </c>
      <c r="C107" s="43" t="s">
        <v>111</v>
      </c>
      <c r="D107" s="1">
        <v>42945</v>
      </c>
      <c r="E107" s="15">
        <v>2017</v>
      </c>
      <c r="F107" s="43" t="s">
        <v>86</v>
      </c>
      <c r="G107" s="43">
        <v>3</v>
      </c>
      <c r="H107" s="15">
        <v>4</v>
      </c>
      <c r="I107" s="43" t="s">
        <v>38</v>
      </c>
      <c r="J107" s="43" t="s">
        <v>1</v>
      </c>
      <c r="K107" s="43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3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3">
        <f t="shared" ref="A109:A129" si="5">SUM(A108+1)</f>
        <v>108</v>
      </c>
      <c r="B109" s="43" t="s">
        <v>112</v>
      </c>
      <c r="C109" s="43" t="s">
        <v>19</v>
      </c>
      <c r="D109" s="1">
        <v>42957</v>
      </c>
      <c r="E109" s="15">
        <v>2017</v>
      </c>
      <c r="F109" s="43" t="s">
        <v>20</v>
      </c>
      <c r="G109" s="43">
        <v>2</v>
      </c>
      <c r="H109" s="15">
        <v>0</v>
      </c>
      <c r="I109" s="43" t="s">
        <v>43</v>
      </c>
      <c r="J109" s="43" t="s">
        <v>1</v>
      </c>
      <c r="K109" s="43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3">
        <f t="shared" si="5"/>
        <v>109</v>
      </c>
      <c r="B110" s="43" t="s">
        <v>46</v>
      </c>
      <c r="C110" s="43" t="s">
        <v>31</v>
      </c>
      <c r="D110" s="1">
        <v>42960</v>
      </c>
      <c r="E110" s="15">
        <v>2017</v>
      </c>
      <c r="F110" s="43" t="s">
        <v>20</v>
      </c>
      <c r="G110" s="43">
        <v>1</v>
      </c>
      <c r="H110" s="15">
        <v>0</v>
      </c>
      <c r="I110" s="43" t="s">
        <v>38</v>
      </c>
      <c r="J110" s="43" t="s">
        <v>1</v>
      </c>
      <c r="K110" s="43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3" t="s">
        <v>32</v>
      </c>
      <c r="C111" s="43" t="s">
        <v>10</v>
      </c>
      <c r="D111" s="1">
        <v>42963</v>
      </c>
      <c r="E111" s="15">
        <v>2017</v>
      </c>
      <c r="F111" s="43" t="s">
        <v>85</v>
      </c>
      <c r="G111" s="43">
        <v>0</v>
      </c>
      <c r="H111" s="15">
        <v>0</v>
      </c>
      <c r="I111" s="43" t="s">
        <v>12</v>
      </c>
      <c r="J111" s="43" t="s">
        <v>1</v>
      </c>
      <c r="K111" s="43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3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3">
        <f t="shared" si="5"/>
        <v>112</v>
      </c>
      <c r="B113" s="43" t="s">
        <v>32</v>
      </c>
      <c r="C113" s="43" t="s">
        <v>19</v>
      </c>
      <c r="D113" s="1">
        <v>42988</v>
      </c>
      <c r="E113" s="15">
        <v>2017</v>
      </c>
      <c r="F113" s="43" t="s">
        <v>20</v>
      </c>
      <c r="G113" s="43">
        <v>2</v>
      </c>
      <c r="H113" s="15">
        <v>0</v>
      </c>
      <c r="I113" s="43" t="s">
        <v>38</v>
      </c>
      <c r="J113" s="43" t="s">
        <v>1</v>
      </c>
      <c r="K113" s="43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4">
        <f t="shared" si="5"/>
        <v>113</v>
      </c>
      <c r="B114" s="43" t="s">
        <v>46</v>
      </c>
      <c r="C114" s="43" t="s">
        <v>10</v>
      </c>
      <c r="D114" s="1">
        <v>42991</v>
      </c>
      <c r="E114" s="15">
        <v>2017</v>
      </c>
      <c r="F114" s="43" t="s">
        <v>85</v>
      </c>
      <c r="G114" s="43">
        <v>0</v>
      </c>
      <c r="H114" s="15">
        <v>0</v>
      </c>
      <c r="I114" s="43" t="s">
        <v>38</v>
      </c>
      <c r="J114" s="43" t="s">
        <v>1</v>
      </c>
      <c r="K114" s="43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4">
        <f t="shared" si="5"/>
        <v>114</v>
      </c>
      <c r="B115" s="44" t="s">
        <v>41</v>
      </c>
      <c r="C115" s="44" t="s">
        <v>19</v>
      </c>
      <c r="D115" s="1">
        <v>42994</v>
      </c>
      <c r="E115" s="15">
        <v>2017</v>
      </c>
      <c r="F115" s="44" t="s">
        <v>20</v>
      </c>
      <c r="G115" s="44">
        <v>2</v>
      </c>
      <c r="H115" s="15">
        <v>0</v>
      </c>
      <c r="I115" s="44" t="s">
        <v>38</v>
      </c>
      <c r="J115" s="44" t="s">
        <v>1</v>
      </c>
      <c r="K115" s="44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4">
        <f t="shared" si="5"/>
        <v>115</v>
      </c>
      <c r="B116" s="44" t="s">
        <v>20</v>
      </c>
      <c r="C116" s="44" t="s">
        <v>8</v>
      </c>
      <c r="D116" s="1">
        <v>43009</v>
      </c>
      <c r="E116" s="44">
        <v>2017</v>
      </c>
      <c r="F116" s="44" t="s">
        <v>86</v>
      </c>
      <c r="G116" s="44">
        <v>2</v>
      </c>
      <c r="H116" s="44">
        <v>3</v>
      </c>
      <c r="I116" s="44" t="s">
        <v>38</v>
      </c>
      <c r="J116" s="44" t="s">
        <v>1</v>
      </c>
      <c r="K116" s="44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4">
        <f t="shared" si="5"/>
        <v>116</v>
      </c>
      <c r="B117" s="44" t="s">
        <v>42</v>
      </c>
      <c r="C117" s="44" t="s">
        <v>106</v>
      </c>
      <c r="D117" s="1">
        <v>43019</v>
      </c>
      <c r="E117" s="44">
        <v>2017</v>
      </c>
      <c r="F117" s="44" t="s">
        <v>20</v>
      </c>
      <c r="G117" s="44">
        <v>2</v>
      </c>
      <c r="H117" s="44">
        <v>1</v>
      </c>
      <c r="I117" s="44" t="s">
        <v>38</v>
      </c>
      <c r="J117" s="44" t="s">
        <v>1</v>
      </c>
      <c r="K117" s="44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4">
        <f t="shared" si="5"/>
        <v>117</v>
      </c>
      <c r="B118" s="44" t="s">
        <v>26</v>
      </c>
      <c r="C118" s="44" t="s">
        <v>13</v>
      </c>
      <c r="D118" s="1">
        <v>43022</v>
      </c>
      <c r="E118" s="44">
        <v>2017</v>
      </c>
      <c r="F118" s="44" t="s">
        <v>86</v>
      </c>
      <c r="G118" s="44">
        <v>0</v>
      </c>
      <c r="H118" s="44">
        <v>1</v>
      </c>
      <c r="I118" s="44" t="s">
        <v>38</v>
      </c>
      <c r="J118" s="44" t="s">
        <v>23</v>
      </c>
      <c r="K118" s="44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5">
        <f t="shared" si="5"/>
        <v>118</v>
      </c>
      <c r="B119" s="44" t="s">
        <v>63</v>
      </c>
      <c r="C119" s="44" t="s">
        <v>33</v>
      </c>
      <c r="D119" s="1">
        <v>43031</v>
      </c>
      <c r="E119" s="44">
        <v>2017</v>
      </c>
      <c r="F119" s="44" t="s">
        <v>20</v>
      </c>
      <c r="G119" s="44">
        <v>2</v>
      </c>
      <c r="H119" s="44">
        <v>1</v>
      </c>
      <c r="I119" s="44" t="s">
        <v>38</v>
      </c>
      <c r="J119" s="44" t="s">
        <v>1</v>
      </c>
      <c r="K119" s="44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5" t="s">
        <v>30</v>
      </c>
      <c r="C120" s="45" t="s">
        <v>25</v>
      </c>
      <c r="D120" s="1">
        <v>43043</v>
      </c>
      <c r="E120" s="45">
        <v>2017</v>
      </c>
      <c r="F120" s="45" t="s">
        <v>86</v>
      </c>
      <c r="G120" s="45">
        <v>1</v>
      </c>
      <c r="H120" s="45">
        <v>2</v>
      </c>
      <c r="I120" s="45" t="s">
        <v>38</v>
      </c>
      <c r="J120" s="45" t="s">
        <v>1</v>
      </c>
      <c r="K120" s="49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7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9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8">
        <f t="shared" si="5"/>
        <v>121</v>
      </c>
      <c r="B122" s="47" t="s">
        <v>113</v>
      </c>
      <c r="C122" s="47" t="s">
        <v>25</v>
      </c>
      <c r="D122" s="1">
        <v>43055</v>
      </c>
      <c r="E122" s="47">
        <v>2017</v>
      </c>
      <c r="F122" s="47" t="s">
        <v>86</v>
      </c>
      <c r="G122" s="47">
        <v>1</v>
      </c>
      <c r="H122" s="47">
        <v>2</v>
      </c>
      <c r="I122" s="47" t="s">
        <v>38</v>
      </c>
      <c r="J122" s="47" t="s">
        <v>1</v>
      </c>
      <c r="K122" s="49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9">
        <f t="shared" si="5"/>
        <v>122</v>
      </c>
      <c r="B123" s="48" t="s">
        <v>114</v>
      </c>
      <c r="C123" s="48" t="s">
        <v>47</v>
      </c>
      <c r="D123" s="1">
        <v>43072</v>
      </c>
      <c r="E123" s="48">
        <v>2017</v>
      </c>
      <c r="F123" s="48" t="s">
        <v>85</v>
      </c>
      <c r="G123" s="48">
        <v>2</v>
      </c>
      <c r="H123" s="48">
        <v>2</v>
      </c>
      <c r="I123" s="48" t="s">
        <v>38</v>
      </c>
      <c r="J123" s="48" t="s">
        <v>1</v>
      </c>
      <c r="K123" s="49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62">
        <f t="shared" si="5"/>
        <v>123</v>
      </c>
      <c r="B124" s="62" t="s">
        <v>73</v>
      </c>
      <c r="C124" s="62" t="s">
        <v>47</v>
      </c>
      <c r="D124" s="1">
        <v>43116</v>
      </c>
      <c r="E124" s="62">
        <v>2018</v>
      </c>
      <c r="F124" s="62" t="s">
        <v>85</v>
      </c>
      <c r="G124" s="62">
        <v>2</v>
      </c>
      <c r="H124" s="62">
        <v>2</v>
      </c>
      <c r="I124" s="62" t="s">
        <v>24</v>
      </c>
      <c r="J124" s="62" t="s">
        <v>1</v>
      </c>
      <c r="K124" s="62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62">
        <f t="shared" si="5"/>
        <v>124</v>
      </c>
      <c r="B125" s="62" t="s">
        <v>30</v>
      </c>
      <c r="C125" s="62" t="s">
        <v>10</v>
      </c>
      <c r="D125" s="1">
        <v>43120</v>
      </c>
      <c r="E125" s="62">
        <v>2018</v>
      </c>
      <c r="F125" s="62" t="s">
        <v>85</v>
      </c>
      <c r="G125" s="62">
        <v>0</v>
      </c>
      <c r="H125" s="62">
        <v>0</v>
      </c>
      <c r="I125" s="62" t="s">
        <v>24</v>
      </c>
      <c r="J125" s="62" t="s">
        <v>23</v>
      </c>
      <c r="K125" s="62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62">
        <f t="shared" si="5"/>
        <v>125</v>
      </c>
      <c r="B126" s="62" t="s">
        <v>37</v>
      </c>
      <c r="C126" s="62" t="s">
        <v>31</v>
      </c>
      <c r="D126" s="1">
        <v>42763</v>
      </c>
      <c r="E126" s="62">
        <v>2018</v>
      </c>
      <c r="F126" s="62" t="s">
        <v>20</v>
      </c>
      <c r="G126" s="62">
        <v>1</v>
      </c>
      <c r="H126" s="62">
        <v>0</v>
      </c>
      <c r="I126" s="62" t="s">
        <v>24</v>
      </c>
      <c r="J126" s="62" t="s">
        <v>1</v>
      </c>
      <c r="K126" s="62" t="s">
        <v>0</v>
      </c>
    </row>
    <row r="127" spans="1:26" x14ac:dyDescent="0.25">
      <c r="A127" s="62">
        <f t="shared" si="5"/>
        <v>126</v>
      </c>
      <c r="B127" s="62" t="s">
        <v>27</v>
      </c>
      <c r="C127" s="62" t="s">
        <v>10</v>
      </c>
      <c r="D127" s="1">
        <v>43134</v>
      </c>
      <c r="E127" s="62">
        <v>2018</v>
      </c>
      <c r="F127" s="62" t="s">
        <v>85</v>
      </c>
      <c r="G127" s="62">
        <v>0</v>
      </c>
      <c r="H127" s="62">
        <v>0</v>
      </c>
      <c r="I127" s="62" t="s">
        <v>24</v>
      </c>
      <c r="J127" s="62" t="s">
        <v>1</v>
      </c>
      <c r="K127" s="62" t="s">
        <v>0</v>
      </c>
    </row>
    <row r="128" spans="1:26" x14ac:dyDescent="0.25">
      <c r="A128" s="62">
        <f t="shared" si="5"/>
        <v>127</v>
      </c>
      <c r="B128" s="62" t="s">
        <v>115</v>
      </c>
      <c r="C128" s="62" t="s">
        <v>31</v>
      </c>
      <c r="D128" s="1">
        <v>43165</v>
      </c>
      <c r="E128" s="62">
        <v>2018</v>
      </c>
      <c r="F128" s="62" t="s">
        <v>20</v>
      </c>
      <c r="G128" s="62">
        <v>1</v>
      </c>
      <c r="H128" s="62">
        <v>0</v>
      </c>
      <c r="I128" s="62" t="s">
        <v>24</v>
      </c>
      <c r="J128" s="62" t="s">
        <v>1</v>
      </c>
      <c r="K128" s="62" t="s">
        <v>0</v>
      </c>
    </row>
    <row r="129" spans="1:11" x14ac:dyDescent="0.25">
      <c r="A129" s="62">
        <f t="shared" si="5"/>
        <v>128</v>
      </c>
      <c r="B129" s="25" t="s">
        <v>26</v>
      </c>
      <c r="C129" s="25" t="s">
        <v>8</v>
      </c>
      <c r="D129" s="1">
        <v>43177</v>
      </c>
      <c r="E129" s="25">
        <v>2018</v>
      </c>
      <c r="F129" s="25" t="s">
        <v>86</v>
      </c>
      <c r="G129" s="25">
        <v>2</v>
      </c>
      <c r="H129" s="25">
        <v>3</v>
      </c>
      <c r="I129" s="25" t="s">
        <v>24</v>
      </c>
      <c r="J129" s="25" t="s">
        <v>1</v>
      </c>
      <c r="K129" s="25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2018-03-19T14:44:47Z</dcterms:modified>
</cp:coreProperties>
</file>