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 activeTab="1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6" i="1" l="1"/>
  <c r="A155" i="1" l="1"/>
  <c r="A154" i="1" l="1"/>
  <c r="M8" i="2" l="1"/>
  <c r="M7" i="2"/>
  <c r="M6" i="2"/>
  <c r="M5" i="2"/>
  <c r="M4" i="2"/>
  <c r="M3" i="2"/>
  <c r="M2" i="2"/>
  <c r="K2" i="2"/>
  <c r="A153" i="1" l="1"/>
  <c r="A152" i="1" l="1"/>
  <c r="A151" i="1" l="1"/>
  <c r="A150" i="1" l="1"/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<sst xmlns="http://schemas.openxmlformats.org/spreadsheetml/2006/main" count="1187" uniqueCount="136">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</sst>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6"/>
  <sheetViews>
    <sheetView topLeftCell="A151" zoomScale="40" zoomScaleNormal="40" workbookViewId="0">
      <selection activeCell="D162" sqref="D162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32" customWidth="1"/>
    <col min="12" max="12" width="42.28515625" bestFit="1" customWidth="1"/>
    <col min="13" max="13" width="19.42578125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126</v>
      </c>
      <c r="G1" s="7" t="s">
        <v>83</v>
      </c>
      <c r="H1" s="7" t="s">
        <v>84</v>
      </c>
      <c r="I1" s="7" t="s">
        <v>90</v>
      </c>
      <c r="J1" s="7" t="s">
        <v>91</v>
      </c>
      <c r="K1" s="7" t="s">
        <v>68</v>
      </c>
      <c r="L1" s="7" t="s">
        <v>67</v>
      </c>
      <c r="M1" s="7" t="s">
        <v>66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13" t="s">
        <v>127</v>
      </c>
      <c r="G2" s="9">
        <v>2002</v>
      </c>
      <c r="H2" s="9" t="s">
        <v>86</v>
      </c>
      <c r="I2" s="9">
        <v>2</v>
      </c>
      <c r="J2" s="9">
        <v>3</v>
      </c>
      <c r="K2" s="9" t="s">
        <v>38</v>
      </c>
      <c r="L2" s="9" t="s">
        <v>23</v>
      </c>
      <c r="M2" s="10" t="s">
        <v>49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128</v>
      </c>
      <c r="G3" s="16">
        <v>2004</v>
      </c>
      <c r="H3" s="13" t="s">
        <v>20</v>
      </c>
      <c r="I3" s="17">
        <v>1</v>
      </c>
      <c r="J3" s="16">
        <v>0</v>
      </c>
      <c r="K3" s="9" t="s">
        <v>24</v>
      </c>
      <c r="L3" s="9" t="s">
        <v>23</v>
      </c>
      <c r="M3" s="10" t="s">
        <v>49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129</v>
      </c>
      <c r="G4" s="16">
        <v>2004</v>
      </c>
      <c r="H4" s="13" t="s">
        <v>85</v>
      </c>
      <c r="I4" s="17">
        <v>1</v>
      </c>
      <c r="J4" s="16">
        <v>1</v>
      </c>
      <c r="K4" s="9" t="s">
        <v>38</v>
      </c>
      <c r="L4" s="9" t="s">
        <v>62</v>
      </c>
      <c r="M4" s="10" t="s">
        <v>49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127</v>
      </c>
      <c r="G5" s="16">
        <v>2004</v>
      </c>
      <c r="H5" s="22" t="s">
        <v>85</v>
      </c>
      <c r="I5" s="23">
        <v>1</v>
      </c>
      <c r="J5" s="24">
        <v>1</v>
      </c>
      <c r="K5" s="7" t="s">
        <v>38</v>
      </c>
      <c r="L5" s="7" t="s">
        <v>62</v>
      </c>
      <c r="M5" s="6" t="s">
        <v>49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127</v>
      </c>
      <c r="G6" s="16">
        <v>2004</v>
      </c>
      <c r="H6" s="22" t="s">
        <v>20</v>
      </c>
      <c r="I6" s="23">
        <v>4</v>
      </c>
      <c r="J6" s="24">
        <v>1</v>
      </c>
      <c r="K6" s="7" t="s">
        <v>38</v>
      </c>
      <c r="L6" s="7" t="s">
        <v>23</v>
      </c>
      <c r="M6" s="6" t="s">
        <v>49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127</v>
      </c>
      <c r="G7" s="16">
        <v>2004</v>
      </c>
      <c r="H7" s="22" t="s">
        <v>20</v>
      </c>
      <c r="I7" s="23">
        <v>4</v>
      </c>
      <c r="J7" s="24">
        <v>1</v>
      </c>
      <c r="K7" s="7" t="s">
        <v>38</v>
      </c>
      <c r="L7" s="7" t="s">
        <v>62</v>
      </c>
      <c r="M7" s="6" t="s">
        <v>49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127</v>
      </c>
      <c r="G8" s="16">
        <v>2004</v>
      </c>
      <c r="H8" s="22" t="s">
        <v>20</v>
      </c>
      <c r="I8" s="23">
        <v>1</v>
      </c>
      <c r="J8" s="24">
        <v>0</v>
      </c>
      <c r="K8" s="7" t="s">
        <v>38</v>
      </c>
      <c r="L8" s="7" t="s">
        <v>62</v>
      </c>
      <c r="M8" s="6" t="s">
        <v>49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128</v>
      </c>
      <c r="G9" s="16">
        <v>2004</v>
      </c>
      <c r="H9" s="22" t="s">
        <v>86</v>
      </c>
      <c r="I9" s="23">
        <v>1</v>
      </c>
      <c r="J9" s="24">
        <v>2</v>
      </c>
      <c r="K9" s="7" t="s">
        <v>38</v>
      </c>
      <c r="L9" s="7" t="s">
        <v>62</v>
      </c>
      <c r="M9" s="6" t="s">
        <v>49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128</v>
      </c>
      <c r="G10" s="16">
        <v>2005</v>
      </c>
      <c r="H10" s="22" t="s">
        <v>86</v>
      </c>
      <c r="I10" s="23">
        <v>1</v>
      </c>
      <c r="J10" s="24">
        <v>2</v>
      </c>
      <c r="K10" s="7" t="s">
        <v>24</v>
      </c>
      <c r="L10" s="7" t="s">
        <v>23</v>
      </c>
      <c r="M10" s="6" t="s">
        <v>49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38434</v>
      </c>
      <c r="F11" s="22" t="s">
        <v>128</v>
      </c>
      <c r="G11" s="24">
        <v>2005</v>
      </c>
      <c r="H11" s="22" t="s">
        <v>86</v>
      </c>
      <c r="I11" s="23">
        <v>0</v>
      </c>
      <c r="J11" s="24">
        <v>4</v>
      </c>
      <c r="K11" s="7" t="s">
        <v>24</v>
      </c>
      <c r="L11" s="7" t="s">
        <v>23</v>
      </c>
      <c r="M11" s="6" t="s">
        <v>49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128</v>
      </c>
      <c r="G12" s="24">
        <v>2005</v>
      </c>
      <c r="H12" s="22" t="s">
        <v>20</v>
      </c>
      <c r="I12" s="23">
        <v>2</v>
      </c>
      <c r="J12" s="24">
        <v>0</v>
      </c>
      <c r="K12" s="7" t="s">
        <v>38</v>
      </c>
      <c r="L12" s="30" t="s">
        <v>77</v>
      </c>
      <c r="M12" s="6" t="s">
        <v>49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128</v>
      </c>
      <c r="G13" s="24">
        <v>2005</v>
      </c>
      <c r="H13" s="22" t="s">
        <v>20</v>
      </c>
      <c r="I13" s="23">
        <v>3</v>
      </c>
      <c r="J13" s="24">
        <v>1</v>
      </c>
      <c r="K13" s="7" t="s">
        <v>38</v>
      </c>
      <c r="L13" s="30" t="s">
        <v>77</v>
      </c>
      <c r="M13" s="6" t="s">
        <v>49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127</v>
      </c>
      <c r="G14" s="24">
        <v>2005</v>
      </c>
      <c r="H14" s="22" t="s">
        <v>86</v>
      </c>
      <c r="I14" s="23">
        <v>1</v>
      </c>
      <c r="J14" s="24">
        <v>2</v>
      </c>
      <c r="K14" s="7" t="s">
        <v>38</v>
      </c>
      <c r="L14" s="30" t="s">
        <v>77</v>
      </c>
      <c r="M14" s="6" t="s">
        <v>49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2" t="s">
        <v>127</v>
      </c>
      <c r="G15" s="24">
        <v>2005</v>
      </c>
      <c r="H15" s="22" t="s">
        <v>20</v>
      </c>
      <c r="I15" s="23">
        <v>2</v>
      </c>
      <c r="J15" s="24">
        <v>1</v>
      </c>
      <c r="K15" s="7" t="s">
        <v>38</v>
      </c>
      <c r="L15" s="7" t="s">
        <v>23</v>
      </c>
      <c r="M15" s="6" t="s">
        <v>49</v>
      </c>
      <c r="Y15" s="4"/>
      <c r="Z15" s="5"/>
      <c r="AA15" s="3"/>
      <c r="AB15" s="2"/>
      <c r="AC15" s="1"/>
      <c r="AD15" s="1"/>
      <c r="AE15" s="1"/>
      <c r="AF15" s="1"/>
      <c r="AG15" s="1"/>
    </row>
    <row r="16" spans="1:33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2" t="s">
        <v>127</v>
      </c>
      <c r="G16" s="24">
        <v>2005</v>
      </c>
      <c r="H16" s="22" t="s">
        <v>20</v>
      </c>
      <c r="I16" s="23">
        <v>2</v>
      </c>
      <c r="J16" s="24">
        <v>0</v>
      </c>
      <c r="K16" s="7" t="s">
        <v>38</v>
      </c>
      <c r="L16" s="7" t="s">
        <v>77</v>
      </c>
      <c r="M16" s="6" t="s">
        <v>49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2" t="s">
        <v>128</v>
      </c>
      <c r="G17" s="24">
        <v>2006</v>
      </c>
      <c r="H17" s="22" t="s">
        <v>20</v>
      </c>
      <c r="I17" s="23">
        <v>5</v>
      </c>
      <c r="J17" s="24">
        <v>3</v>
      </c>
      <c r="K17" s="7" t="s">
        <v>24</v>
      </c>
      <c r="L17" s="7" t="s">
        <v>23</v>
      </c>
      <c r="M17" s="6" t="s">
        <v>49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2" t="s">
        <v>128</v>
      </c>
      <c r="G18" s="24">
        <v>2006</v>
      </c>
      <c r="H18" s="22" t="s">
        <v>85</v>
      </c>
      <c r="I18" s="23">
        <v>1</v>
      </c>
      <c r="J18" s="24">
        <v>1</v>
      </c>
      <c r="K18" s="7" t="s">
        <v>24</v>
      </c>
      <c r="L18" s="7" t="s">
        <v>23</v>
      </c>
      <c r="M18" s="6" t="s">
        <v>49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2" t="s">
        <v>128</v>
      </c>
      <c r="G19" s="24">
        <v>2006</v>
      </c>
      <c r="H19" s="22" t="s">
        <v>20</v>
      </c>
      <c r="I19" s="23">
        <v>3</v>
      </c>
      <c r="J19" s="24">
        <v>1</v>
      </c>
      <c r="K19" s="7" t="s">
        <v>24</v>
      </c>
      <c r="L19" s="7" t="s">
        <v>23</v>
      </c>
      <c r="M19" s="6" t="s">
        <v>49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2" t="s">
        <v>127</v>
      </c>
      <c r="G20" s="24">
        <v>2006</v>
      </c>
      <c r="H20" s="22" t="s">
        <v>85</v>
      </c>
      <c r="I20" s="23">
        <v>2</v>
      </c>
      <c r="J20" s="24">
        <v>2</v>
      </c>
      <c r="K20" s="7" t="s">
        <v>38</v>
      </c>
      <c r="L20" s="7" t="s">
        <v>23</v>
      </c>
      <c r="M20" s="6" t="s">
        <v>49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2" t="s">
        <v>127</v>
      </c>
      <c r="G21" s="24">
        <v>2006</v>
      </c>
      <c r="H21" s="22" t="s">
        <v>20</v>
      </c>
      <c r="I21" s="23">
        <v>4</v>
      </c>
      <c r="J21" s="24">
        <v>3</v>
      </c>
      <c r="K21" s="7" t="s">
        <v>38</v>
      </c>
      <c r="L21" s="7" t="s">
        <v>23</v>
      </c>
      <c r="M21" s="6" t="s">
        <v>49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2" t="s">
        <v>129</v>
      </c>
      <c r="G22" s="24">
        <v>2006</v>
      </c>
      <c r="H22" s="22" t="s">
        <v>86</v>
      </c>
      <c r="I22" s="23">
        <v>0</v>
      </c>
      <c r="J22" s="24">
        <v>1</v>
      </c>
      <c r="K22" s="7" t="s">
        <v>38</v>
      </c>
      <c r="L22" s="7" t="s">
        <v>23</v>
      </c>
      <c r="M22" s="6" t="s">
        <v>49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2" t="s">
        <v>128</v>
      </c>
      <c r="G23" s="24">
        <v>2006</v>
      </c>
      <c r="H23" s="22" t="s">
        <v>85</v>
      </c>
      <c r="I23" s="23">
        <v>2</v>
      </c>
      <c r="J23" s="24">
        <v>2</v>
      </c>
      <c r="K23" s="7" t="s">
        <v>38</v>
      </c>
      <c r="L23" s="7" t="s">
        <v>23</v>
      </c>
      <c r="M23" s="6" t="s">
        <v>49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130</v>
      </c>
      <c r="G24" s="24">
        <v>2007</v>
      </c>
      <c r="H24" s="22" t="s">
        <v>20</v>
      </c>
      <c r="I24" s="23">
        <v>3</v>
      </c>
      <c r="J24" s="24">
        <v>1</v>
      </c>
      <c r="K24" s="7" t="s">
        <v>12</v>
      </c>
      <c r="L24" s="7" t="s">
        <v>23</v>
      </c>
      <c r="M24" s="6" t="s">
        <v>49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127</v>
      </c>
      <c r="G25" s="24">
        <v>2007</v>
      </c>
      <c r="H25" s="22" t="s">
        <v>20</v>
      </c>
      <c r="I25" s="23">
        <v>3</v>
      </c>
      <c r="J25" s="24">
        <v>0</v>
      </c>
      <c r="K25" s="7" t="s">
        <v>38</v>
      </c>
      <c r="L25" s="7" t="s">
        <v>23</v>
      </c>
      <c r="M25" s="6" t="s">
        <v>49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128</v>
      </c>
      <c r="G26" s="24">
        <v>2007</v>
      </c>
      <c r="H26" s="22" t="s">
        <v>20</v>
      </c>
      <c r="I26" s="23">
        <v>3</v>
      </c>
      <c r="J26" s="24">
        <v>1</v>
      </c>
      <c r="K26" s="7" t="s">
        <v>38</v>
      </c>
      <c r="L26" s="7" t="s">
        <v>23</v>
      </c>
      <c r="M26" s="6" t="s">
        <v>49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128</v>
      </c>
      <c r="G27" s="24">
        <v>2007</v>
      </c>
      <c r="H27" s="22" t="s">
        <v>85</v>
      </c>
      <c r="I27" s="23">
        <v>1</v>
      </c>
      <c r="J27" s="24">
        <v>1</v>
      </c>
      <c r="K27" s="7" t="s">
        <v>38</v>
      </c>
      <c r="L27" s="7" t="s">
        <v>23</v>
      </c>
      <c r="M27" s="6" t="s">
        <v>49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128</v>
      </c>
      <c r="G28" s="36">
        <v>2007</v>
      </c>
      <c r="H28" s="37" t="s">
        <v>86</v>
      </c>
      <c r="I28" s="38">
        <v>0</v>
      </c>
      <c r="J28" s="36">
        <v>2</v>
      </c>
      <c r="K28" s="34" t="s">
        <v>38</v>
      </c>
      <c r="L28" s="34" t="s">
        <v>23</v>
      </c>
      <c r="M28" s="39" t="s">
        <v>49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128</v>
      </c>
      <c r="G29" s="24">
        <v>2008</v>
      </c>
      <c r="H29" s="22" t="s">
        <v>20</v>
      </c>
      <c r="I29" s="23">
        <v>3</v>
      </c>
      <c r="J29" s="24">
        <v>1</v>
      </c>
      <c r="K29" s="7" t="s">
        <v>24</v>
      </c>
      <c r="L29" s="7" t="s">
        <v>23</v>
      </c>
      <c r="M29" s="6" t="s">
        <v>49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130</v>
      </c>
      <c r="G30" s="24">
        <v>2008</v>
      </c>
      <c r="H30" s="22" t="s">
        <v>20</v>
      </c>
      <c r="I30" s="23">
        <v>2</v>
      </c>
      <c r="J30" s="24">
        <v>0</v>
      </c>
      <c r="K30" s="7" t="s">
        <v>12</v>
      </c>
      <c r="L30" s="7" t="s">
        <v>1</v>
      </c>
      <c r="M30" s="6" t="s">
        <v>49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128</v>
      </c>
      <c r="G31" s="24">
        <v>2008</v>
      </c>
      <c r="H31" s="22" t="s">
        <v>85</v>
      </c>
      <c r="I31" s="23">
        <v>1</v>
      </c>
      <c r="J31" s="24">
        <v>1</v>
      </c>
      <c r="K31" s="7" t="s">
        <v>38</v>
      </c>
      <c r="L31" s="7" t="s">
        <v>1</v>
      </c>
      <c r="M31" s="6" t="s">
        <v>49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127</v>
      </c>
      <c r="G32" s="24">
        <v>2008</v>
      </c>
      <c r="H32" s="22" t="s">
        <v>85</v>
      </c>
      <c r="I32" s="23">
        <v>1</v>
      </c>
      <c r="J32" s="24">
        <v>1</v>
      </c>
      <c r="K32" s="7" t="s">
        <v>38</v>
      </c>
      <c r="L32" s="7" t="s">
        <v>1</v>
      </c>
      <c r="M32" s="6" t="s">
        <v>49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127</v>
      </c>
      <c r="G33" s="24">
        <v>2009</v>
      </c>
      <c r="H33" s="22" t="s">
        <v>86</v>
      </c>
      <c r="I33" s="23">
        <v>1</v>
      </c>
      <c r="J33" s="24">
        <v>2</v>
      </c>
      <c r="K33" s="7" t="s">
        <v>24</v>
      </c>
      <c r="L33" s="7" t="s">
        <v>23</v>
      </c>
      <c r="M33" s="6" t="s">
        <v>49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131</v>
      </c>
      <c r="G34" s="24">
        <v>2010</v>
      </c>
      <c r="H34" s="22" t="s">
        <v>20</v>
      </c>
      <c r="I34" s="23">
        <v>4</v>
      </c>
      <c r="J34" s="24">
        <v>1</v>
      </c>
      <c r="K34" s="7" t="s">
        <v>24</v>
      </c>
      <c r="L34" s="7" t="s">
        <v>36</v>
      </c>
      <c r="M34" s="6" t="s">
        <v>49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127</v>
      </c>
      <c r="G35" s="24">
        <v>2010</v>
      </c>
      <c r="H35" s="22" t="s">
        <v>20</v>
      </c>
      <c r="I35" s="23">
        <v>3</v>
      </c>
      <c r="J35" s="24">
        <v>0</v>
      </c>
      <c r="K35" s="7" t="s">
        <v>38</v>
      </c>
      <c r="L35" s="7" t="s">
        <v>1</v>
      </c>
      <c r="M35" s="6" t="s">
        <v>49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127</v>
      </c>
      <c r="G36" s="24">
        <v>2010</v>
      </c>
      <c r="H36" s="22" t="s">
        <v>20</v>
      </c>
      <c r="I36" s="23">
        <v>1</v>
      </c>
      <c r="J36" s="24">
        <v>0</v>
      </c>
      <c r="K36" s="7" t="s">
        <v>38</v>
      </c>
      <c r="L36" s="7" t="s">
        <v>1</v>
      </c>
      <c r="M36" s="6" t="s">
        <v>49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127</v>
      </c>
      <c r="G37" s="24">
        <v>2011</v>
      </c>
      <c r="H37" s="22" t="s">
        <v>20</v>
      </c>
      <c r="I37" s="23">
        <v>4</v>
      </c>
      <c r="J37" s="24">
        <v>2</v>
      </c>
      <c r="K37" s="7" t="s">
        <v>24</v>
      </c>
      <c r="L37" s="7" t="s">
        <v>1</v>
      </c>
      <c r="M37" s="6" t="s">
        <v>49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128</v>
      </c>
      <c r="G38" s="24">
        <v>2011</v>
      </c>
      <c r="H38" s="22" t="s">
        <v>86</v>
      </c>
      <c r="I38" s="23">
        <v>0</v>
      </c>
      <c r="J38" s="24">
        <v>2</v>
      </c>
      <c r="K38" s="7" t="s">
        <v>24</v>
      </c>
      <c r="L38" s="7" t="s">
        <v>1</v>
      </c>
      <c r="M38" s="6" t="s">
        <v>49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130</v>
      </c>
      <c r="G39" s="24">
        <v>2011</v>
      </c>
      <c r="H39" s="22" t="s">
        <v>20</v>
      </c>
      <c r="I39" s="23">
        <v>4</v>
      </c>
      <c r="J39" s="24">
        <v>0</v>
      </c>
      <c r="K39" s="7" t="s">
        <v>38</v>
      </c>
      <c r="L39" s="7" t="s">
        <v>1</v>
      </c>
      <c r="M39" s="6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127</v>
      </c>
      <c r="G40" s="24">
        <v>2011</v>
      </c>
      <c r="H40" s="22" t="s">
        <v>85</v>
      </c>
      <c r="I40" s="23">
        <v>2</v>
      </c>
      <c r="J40" s="24">
        <v>2</v>
      </c>
      <c r="K40" s="7" t="s">
        <v>38</v>
      </c>
      <c r="L40" s="7" t="s">
        <v>36</v>
      </c>
      <c r="M40" s="6" t="s">
        <v>0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128</v>
      </c>
      <c r="G41" s="24">
        <v>2012</v>
      </c>
      <c r="H41" s="22" t="s">
        <v>20</v>
      </c>
      <c r="I41" s="23">
        <v>3</v>
      </c>
      <c r="J41" s="24">
        <v>1</v>
      </c>
      <c r="K41" s="7" t="s">
        <v>24</v>
      </c>
      <c r="L41" s="7" t="s">
        <v>1</v>
      </c>
      <c r="M41" s="6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128</v>
      </c>
      <c r="G42" s="24">
        <v>2013</v>
      </c>
      <c r="H42" s="22" t="s">
        <v>86</v>
      </c>
      <c r="I42" s="23">
        <v>0</v>
      </c>
      <c r="J42" s="24">
        <v>1</v>
      </c>
      <c r="K42" s="7" t="s">
        <v>24</v>
      </c>
      <c r="L42" s="7" t="s">
        <v>1</v>
      </c>
      <c r="M42" s="6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128</v>
      </c>
      <c r="G43" s="24">
        <v>2013</v>
      </c>
      <c r="H43" s="22" t="s">
        <v>20</v>
      </c>
      <c r="I43" s="23">
        <v>1</v>
      </c>
      <c r="J43" s="24">
        <v>0</v>
      </c>
      <c r="K43" s="7" t="s">
        <v>24</v>
      </c>
      <c r="L43" s="30" t="s">
        <v>78</v>
      </c>
      <c r="M43" s="6" t="s">
        <v>0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127</v>
      </c>
      <c r="G44" s="24">
        <v>2013</v>
      </c>
      <c r="H44" s="22" t="s">
        <v>86</v>
      </c>
      <c r="I44" s="23">
        <v>0</v>
      </c>
      <c r="J44" s="24">
        <v>1</v>
      </c>
      <c r="K44" s="7" t="s">
        <v>38</v>
      </c>
      <c r="L44" s="7" t="s">
        <v>23</v>
      </c>
      <c r="M44" s="6" t="s">
        <v>0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128</v>
      </c>
      <c r="G45" s="24">
        <v>2013</v>
      </c>
      <c r="H45" s="22" t="s">
        <v>20</v>
      </c>
      <c r="I45" s="23">
        <v>3</v>
      </c>
      <c r="J45" s="24">
        <v>0</v>
      </c>
      <c r="K45" s="7" t="s">
        <v>38</v>
      </c>
      <c r="L45" s="7" t="s">
        <v>23</v>
      </c>
      <c r="M45" s="6" t="s">
        <v>0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130</v>
      </c>
      <c r="G46" s="24">
        <v>2014</v>
      </c>
      <c r="H46" s="22" t="s">
        <v>20</v>
      </c>
      <c r="I46" s="23">
        <v>4</v>
      </c>
      <c r="J46" s="24">
        <v>0</v>
      </c>
      <c r="K46" s="7" t="s">
        <v>43</v>
      </c>
      <c r="L46" s="7" t="s">
        <v>23</v>
      </c>
      <c r="M46" s="6" t="s">
        <v>0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132</v>
      </c>
      <c r="G47" s="24">
        <v>2014</v>
      </c>
      <c r="H47" s="22" t="s">
        <v>20</v>
      </c>
      <c r="I47" s="23">
        <v>1</v>
      </c>
      <c r="J47" s="24">
        <v>0</v>
      </c>
      <c r="K47" s="7" t="s">
        <v>43</v>
      </c>
      <c r="L47" s="7" t="s">
        <v>23</v>
      </c>
      <c r="M47" s="6" t="s">
        <v>0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128</v>
      </c>
      <c r="G48" s="24">
        <v>2014</v>
      </c>
      <c r="H48" s="22" t="s">
        <v>86</v>
      </c>
      <c r="I48" s="23">
        <v>0</v>
      </c>
      <c r="J48" s="24">
        <v>1</v>
      </c>
      <c r="K48" s="7" t="s">
        <v>38</v>
      </c>
      <c r="L48" s="7" t="s">
        <v>23</v>
      </c>
      <c r="M48" s="6" t="s">
        <v>0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127</v>
      </c>
      <c r="G49" s="24">
        <v>2014</v>
      </c>
      <c r="H49" s="22" t="s">
        <v>20</v>
      </c>
      <c r="I49" s="23">
        <v>1</v>
      </c>
      <c r="J49" s="24">
        <v>0</v>
      </c>
      <c r="K49" s="7" t="s">
        <v>38</v>
      </c>
      <c r="L49" s="7" t="s">
        <v>23</v>
      </c>
      <c r="M49" s="6" t="s">
        <v>0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128</v>
      </c>
      <c r="G50" s="24">
        <v>2014</v>
      </c>
      <c r="H50" s="22" t="s">
        <v>20</v>
      </c>
      <c r="I50" s="23">
        <v>1</v>
      </c>
      <c r="J50" s="24">
        <v>0</v>
      </c>
      <c r="K50" s="7" t="s">
        <v>38</v>
      </c>
      <c r="L50" s="7" t="s">
        <v>23</v>
      </c>
      <c r="M50" s="6" t="s">
        <v>0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130</v>
      </c>
      <c r="G51" s="45">
        <v>2014</v>
      </c>
      <c r="H51" s="44" t="s">
        <v>86</v>
      </c>
      <c r="I51" s="46">
        <v>2</v>
      </c>
      <c r="J51" s="45">
        <v>3</v>
      </c>
      <c r="K51" s="43" t="s">
        <v>38</v>
      </c>
      <c r="L51" s="43" t="s">
        <v>23</v>
      </c>
      <c r="M51" s="41" t="s">
        <v>0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130</v>
      </c>
      <c r="G52" s="24">
        <v>2014</v>
      </c>
      <c r="H52" s="22" t="s">
        <v>86</v>
      </c>
      <c r="I52" s="23">
        <v>0</v>
      </c>
      <c r="J52" s="24">
        <v>1</v>
      </c>
      <c r="K52" s="7" t="s">
        <v>38</v>
      </c>
      <c r="L52" s="7" t="s">
        <v>23</v>
      </c>
      <c r="M52" s="6" t="s">
        <v>0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127</v>
      </c>
      <c r="G53" s="24">
        <v>2015</v>
      </c>
      <c r="H53" s="22" t="s">
        <v>20</v>
      </c>
      <c r="I53" s="23">
        <v>1</v>
      </c>
      <c r="J53" s="24">
        <v>0</v>
      </c>
      <c r="K53" s="7" t="s">
        <v>24</v>
      </c>
      <c r="L53" s="7" t="s">
        <v>36</v>
      </c>
      <c r="M53" s="6" t="s">
        <v>0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127</v>
      </c>
      <c r="G54" s="24">
        <v>2015</v>
      </c>
      <c r="H54" s="22" t="s">
        <v>20</v>
      </c>
      <c r="I54" s="23">
        <v>4</v>
      </c>
      <c r="J54" s="24">
        <v>0</v>
      </c>
      <c r="K54" s="7" t="s">
        <v>24</v>
      </c>
      <c r="L54" s="7" t="s">
        <v>1</v>
      </c>
      <c r="M54" s="6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127</v>
      </c>
      <c r="G55" s="24">
        <v>2015</v>
      </c>
      <c r="H55" s="22" t="s">
        <v>20</v>
      </c>
      <c r="I55" s="23">
        <v>2</v>
      </c>
      <c r="J55" s="24">
        <v>1</v>
      </c>
      <c r="K55" s="7" t="s">
        <v>24</v>
      </c>
      <c r="L55" s="7" t="s">
        <v>1</v>
      </c>
      <c r="M55" s="6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128</v>
      </c>
      <c r="G56" s="24">
        <v>2015</v>
      </c>
      <c r="H56" s="22" t="s">
        <v>20</v>
      </c>
      <c r="I56" s="23">
        <v>1</v>
      </c>
      <c r="J56" s="24">
        <v>0</v>
      </c>
      <c r="K56" s="7" t="s">
        <v>24</v>
      </c>
      <c r="L56" s="7" t="s">
        <v>23</v>
      </c>
      <c r="M56" s="6" t="s">
        <v>0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128</v>
      </c>
      <c r="G57" s="24">
        <v>2015</v>
      </c>
      <c r="H57" s="22" t="s">
        <v>86</v>
      </c>
      <c r="I57" s="23">
        <v>1</v>
      </c>
      <c r="J57" s="24">
        <v>3</v>
      </c>
      <c r="K57" s="7" t="s">
        <v>24</v>
      </c>
      <c r="L57" s="7" t="s">
        <v>23</v>
      </c>
      <c r="M57" s="6" t="s">
        <v>0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128</v>
      </c>
      <c r="G58" s="24">
        <v>2015</v>
      </c>
      <c r="H58" s="22" t="s">
        <v>20</v>
      </c>
      <c r="I58" s="23">
        <v>3</v>
      </c>
      <c r="J58" s="24">
        <v>0</v>
      </c>
      <c r="K58" s="7" t="s">
        <v>24</v>
      </c>
      <c r="L58" s="7" t="s">
        <v>1</v>
      </c>
      <c r="M58" s="6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128</v>
      </c>
      <c r="G59" s="24">
        <v>2015</v>
      </c>
      <c r="H59" s="22" t="s">
        <v>85</v>
      </c>
      <c r="I59" s="23">
        <v>1</v>
      </c>
      <c r="J59" s="24">
        <v>1</v>
      </c>
      <c r="K59" s="7" t="s">
        <v>24</v>
      </c>
      <c r="L59" s="7" t="s">
        <v>23</v>
      </c>
      <c r="M59" s="6" t="s">
        <v>0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128</v>
      </c>
      <c r="G60" s="24">
        <v>2015</v>
      </c>
      <c r="H60" s="22" t="s">
        <v>20</v>
      </c>
      <c r="I60" s="23">
        <v>4</v>
      </c>
      <c r="J60" s="24">
        <v>1</v>
      </c>
      <c r="K60" s="7" t="s">
        <v>24</v>
      </c>
      <c r="L60" s="7" t="s">
        <v>1</v>
      </c>
      <c r="M60" s="6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128</v>
      </c>
      <c r="G61" s="24">
        <v>2015</v>
      </c>
      <c r="H61" s="22" t="s">
        <v>86</v>
      </c>
      <c r="I61" s="23">
        <v>1</v>
      </c>
      <c r="J61" s="24">
        <v>2</v>
      </c>
      <c r="K61" s="7" t="s">
        <v>24</v>
      </c>
      <c r="L61" s="7" t="s">
        <v>23</v>
      </c>
      <c r="M61" s="6" t="s">
        <v>0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127</v>
      </c>
      <c r="G62" s="24">
        <v>2015</v>
      </c>
      <c r="H62" s="22" t="s">
        <v>20</v>
      </c>
      <c r="I62" s="23">
        <v>4</v>
      </c>
      <c r="J62" s="24">
        <v>1</v>
      </c>
      <c r="K62" s="7" t="s">
        <v>2</v>
      </c>
      <c r="L62" s="7" t="s">
        <v>1</v>
      </c>
      <c r="M62" s="6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127</v>
      </c>
      <c r="G63" s="24">
        <v>2015</v>
      </c>
      <c r="H63" s="22" t="s">
        <v>20</v>
      </c>
      <c r="I63" s="23">
        <v>2</v>
      </c>
      <c r="J63" s="24">
        <v>0</v>
      </c>
      <c r="K63" s="7" t="s">
        <v>2</v>
      </c>
      <c r="L63" s="7" t="s">
        <v>1</v>
      </c>
      <c r="M63" s="6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133</v>
      </c>
      <c r="G64" s="24">
        <v>2015</v>
      </c>
      <c r="H64" s="22" t="s">
        <v>20</v>
      </c>
      <c r="I64" s="23">
        <v>3</v>
      </c>
      <c r="J64" s="24">
        <v>0</v>
      </c>
      <c r="K64" s="7" t="s">
        <v>2</v>
      </c>
      <c r="L64" s="7" t="s">
        <v>1</v>
      </c>
      <c r="M64" s="6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133</v>
      </c>
      <c r="G65" s="24">
        <v>2015</v>
      </c>
      <c r="H65" s="22" t="s">
        <v>85</v>
      </c>
      <c r="I65" s="23">
        <v>1</v>
      </c>
      <c r="J65" s="24">
        <v>1</v>
      </c>
      <c r="K65" s="7" t="s">
        <v>2</v>
      </c>
      <c r="L65" s="7" t="s">
        <v>1</v>
      </c>
      <c r="M65" s="6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132</v>
      </c>
      <c r="G66" s="24">
        <v>2015</v>
      </c>
      <c r="H66" s="22" t="s">
        <v>86</v>
      </c>
      <c r="I66" s="23">
        <v>0</v>
      </c>
      <c r="J66" s="24">
        <v>1</v>
      </c>
      <c r="K66" s="7" t="s">
        <v>12</v>
      </c>
      <c r="L66" s="7" t="s">
        <v>1</v>
      </c>
      <c r="M66" s="6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132</v>
      </c>
      <c r="G67" s="24">
        <v>2015</v>
      </c>
      <c r="H67" s="22" t="s">
        <v>85</v>
      </c>
      <c r="I67" s="23">
        <v>0</v>
      </c>
      <c r="J67" s="24">
        <v>0</v>
      </c>
      <c r="K67" s="7" t="s">
        <v>2</v>
      </c>
      <c r="L67" s="7" t="s">
        <v>1</v>
      </c>
      <c r="M67" s="6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128</v>
      </c>
      <c r="G68" s="24">
        <v>2015</v>
      </c>
      <c r="H68" s="22" t="s">
        <v>86</v>
      </c>
      <c r="I68" s="23">
        <v>2</v>
      </c>
      <c r="J68" s="24">
        <v>3</v>
      </c>
      <c r="K68" s="7" t="s">
        <v>2</v>
      </c>
      <c r="L68" s="7" t="s">
        <v>1</v>
      </c>
      <c r="M68" s="6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2" t="s">
        <v>127</v>
      </c>
      <c r="G69" s="24">
        <v>2015</v>
      </c>
      <c r="H69" s="22" t="s">
        <v>20</v>
      </c>
      <c r="I69" s="23">
        <v>4</v>
      </c>
      <c r="J69" s="24">
        <v>0</v>
      </c>
      <c r="K69" s="7" t="s">
        <v>2</v>
      </c>
      <c r="L69" s="7" t="s">
        <v>1</v>
      </c>
      <c r="M69" s="6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127</v>
      </c>
      <c r="G70" s="24">
        <v>2015</v>
      </c>
      <c r="H70" s="22" t="s">
        <v>86</v>
      </c>
      <c r="I70" s="23">
        <v>0</v>
      </c>
      <c r="J70" s="24">
        <v>3</v>
      </c>
      <c r="K70" s="7" t="s">
        <v>2</v>
      </c>
      <c r="L70" s="7" t="s">
        <v>1</v>
      </c>
      <c r="M70" s="6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127</v>
      </c>
      <c r="G71" s="24">
        <v>2015</v>
      </c>
      <c r="H71" s="22" t="s">
        <v>85</v>
      </c>
      <c r="I71" s="23">
        <v>0</v>
      </c>
      <c r="J71" s="24">
        <v>0</v>
      </c>
      <c r="K71" s="7" t="s">
        <v>2</v>
      </c>
      <c r="L71" s="7" t="s">
        <v>1</v>
      </c>
      <c r="M71" s="6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132</v>
      </c>
      <c r="G72" s="24">
        <v>2016</v>
      </c>
      <c r="H72" s="22" t="s">
        <v>20</v>
      </c>
      <c r="I72" s="23">
        <v>2</v>
      </c>
      <c r="J72" s="24">
        <v>1</v>
      </c>
      <c r="K72" s="7" t="s">
        <v>24</v>
      </c>
      <c r="L72" s="7" t="s">
        <v>36</v>
      </c>
      <c r="M72" s="6" t="s">
        <v>0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128</v>
      </c>
      <c r="G73" s="24">
        <v>2016</v>
      </c>
      <c r="H73" s="22" t="s">
        <v>20</v>
      </c>
      <c r="I73" s="23">
        <v>1</v>
      </c>
      <c r="J73" s="24">
        <v>0</v>
      </c>
      <c r="K73" s="7" t="s">
        <v>24</v>
      </c>
      <c r="L73" s="7" t="s">
        <v>36</v>
      </c>
      <c r="M73" s="6" t="s">
        <v>0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128</v>
      </c>
      <c r="G74" s="24">
        <v>2016</v>
      </c>
      <c r="H74" s="22" t="s">
        <v>86</v>
      </c>
      <c r="I74" s="23">
        <v>0</v>
      </c>
      <c r="J74" s="24">
        <v>1</v>
      </c>
      <c r="K74" s="7" t="s">
        <v>24</v>
      </c>
      <c r="L74" s="7" t="s">
        <v>23</v>
      </c>
      <c r="M74" s="6" t="s">
        <v>0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128</v>
      </c>
      <c r="G75" s="24">
        <v>2016</v>
      </c>
      <c r="H75" s="22" t="s">
        <v>85</v>
      </c>
      <c r="I75" s="23">
        <v>1</v>
      </c>
      <c r="J75" s="24">
        <v>1</v>
      </c>
      <c r="K75" s="7" t="s">
        <v>24</v>
      </c>
      <c r="L75" s="7" t="s">
        <v>23</v>
      </c>
      <c r="M75" s="6" t="s">
        <v>0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128</v>
      </c>
      <c r="G76" s="24">
        <v>2016</v>
      </c>
      <c r="H76" s="22" t="s">
        <v>86</v>
      </c>
      <c r="I76" s="23">
        <v>0</v>
      </c>
      <c r="J76" s="24">
        <v>1</v>
      </c>
      <c r="K76" s="7" t="s">
        <v>38</v>
      </c>
      <c r="L76" s="30" t="s">
        <v>78</v>
      </c>
      <c r="M76" s="6" t="s">
        <v>0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128</v>
      </c>
      <c r="G77" s="24">
        <v>2016</v>
      </c>
      <c r="H77" s="22" t="s">
        <v>20</v>
      </c>
      <c r="I77" s="23">
        <v>2</v>
      </c>
      <c r="J77" s="24">
        <v>1</v>
      </c>
      <c r="K77" s="7" t="s">
        <v>38</v>
      </c>
      <c r="L77" s="7" t="s">
        <v>79</v>
      </c>
      <c r="M77" s="6" t="s">
        <v>0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128</v>
      </c>
      <c r="G78" s="24">
        <v>2016</v>
      </c>
      <c r="H78" s="22" t="s">
        <v>20</v>
      </c>
      <c r="I78" s="23">
        <v>3</v>
      </c>
      <c r="J78" s="24">
        <v>1</v>
      </c>
      <c r="K78" s="7" t="s">
        <v>38</v>
      </c>
      <c r="L78" s="7" t="s">
        <v>94</v>
      </c>
      <c r="M78" s="6" t="s">
        <v>0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128</v>
      </c>
      <c r="G79" s="7">
        <v>2016</v>
      </c>
      <c r="H79" s="7" t="s">
        <v>20</v>
      </c>
      <c r="I79" s="7">
        <v>2</v>
      </c>
      <c r="J79" s="24">
        <v>1</v>
      </c>
      <c r="K79" s="7" t="s">
        <v>38</v>
      </c>
      <c r="L79" s="7" t="s">
        <v>94</v>
      </c>
      <c r="M79" s="6" t="s">
        <v>0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130</v>
      </c>
      <c r="G80" s="7">
        <v>2016</v>
      </c>
      <c r="H80" s="7" t="s">
        <v>20</v>
      </c>
      <c r="I80" s="7">
        <v>1</v>
      </c>
      <c r="J80" s="24">
        <v>0</v>
      </c>
      <c r="K80" s="7" t="s">
        <v>38</v>
      </c>
      <c r="L80" s="7" t="s">
        <v>94</v>
      </c>
      <c r="M80" s="6" t="s">
        <v>0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130</v>
      </c>
      <c r="G81" s="24">
        <v>2016</v>
      </c>
      <c r="H81" s="7" t="s">
        <v>20</v>
      </c>
      <c r="I81" s="7">
        <v>1</v>
      </c>
      <c r="J81" s="24">
        <v>0</v>
      </c>
      <c r="K81" s="7" t="s">
        <v>38</v>
      </c>
      <c r="L81" s="7" t="s">
        <v>94</v>
      </c>
      <c r="M81" s="6" t="s">
        <v>0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128</v>
      </c>
      <c r="G82" s="24">
        <v>2016</v>
      </c>
      <c r="H82" s="7" t="s">
        <v>20</v>
      </c>
      <c r="I82" s="7">
        <v>3</v>
      </c>
      <c r="J82" s="24">
        <v>2</v>
      </c>
      <c r="K82" s="7" t="s">
        <v>38</v>
      </c>
      <c r="L82" s="7" t="s">
        <v>94</v>
      </c>
      <c r="M82" s="6" t="s">
        <v>0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127</v>
      </c>
      <c r="G83" s="24">
        <v>2016</v>
      </c>
      <c r="H83" s="7" t="s">
        <v>85</v>
      </c>
      <c r="I83" s="7">
        <v>0</v>
      </c>
      <c r="J83" s="24">
        <v>0</v>
      </c>
      <c r="K83" s="7" t="s">
        <v>38</v>
      </c>
      <c r="L83" s="7" t="s">
        <v>94</v>
      </c>
      <c r="M83" s="6" t="s">
        <v>49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130</v>
      </c>
      <c r="G84" s="24">
        <v>2016</v>
      </c>
      <c r="H84" s="7" t="s">
        <v>86</v>
      </c>
      <c r="I84" s="7">
        <v>0</v>
      </c>
      <c r="J84" s="24">
        <v>2</v>
      </c>
      <c r="K84" s="7" t="s">
        <v>38</v>
      </c>
      <c r="L84" s="7" t="s">
        <v>94</v>
      </c>
      <c r="M84" s="6" t="s">
        <v>49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127</v>
      </c>
      <c r="G85" s="24">
        <v>2016</v>
      </c>
      <c r="H85" s="7" t="s">
        <v>85</v>
      </c>
      <c r="I85" s="7">
        <v>1</v>
      </c>
      <c r="J85" s="24">
        <v>1</v>
      </c>
      <c r="K85" s="7" t="s">
        <v>38</v>
      </c>
      <c r="L85" s="7" t="s">
        <v>94</v>
      </c>
      <c r="M85" s="6" t="s">
        <v>49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127</v>
      </c>
      <c r="G86" s="36">
        <v>2017</v>
      </c>
      <c r="H86" s="7" t="s">
        <v>85</v>
      </c>
      <c r="I86" s="7">
        <v>1</v>
      </c>
      <c r="J86" s="24">
        <v>1</v>
      </c>
      <c r="K86" s="7" t="s">
        <v>24</v>
      </c>
      <c r="L86" s="7" t="s">
        <v>1</v>
      </c>
      <c r="M86" s="6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130</v>
      </c>
      <c r="G87" s="24">
        <v>2017</v>
      </c>
      <c r="H87" s="7" t="s">
        <v>20</v>
      </c>
      <c r="I87" s="7">
        <v>2</v>
      </c>
      <c r="J87" s="24">
        <v>1</v>
      </c>
      <c r="K87" s="7" t="s">
        <v>43</v>
      </c>
      <c r="L87" s="7" t="s">
        <v>1</v>
      </c>
      <c r="M87" s="6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127</v>
      </c>
      <c r="G88" s="7">
        <v>2017</v>
      </c>
      <c r="H88" s="7" t="s">
        <v>20</v>
      </c>
      <c r="I88" s="7">
        <v>2</v>
      </c>
      <c r="J88" s="7">
        <v>1</v>
      </c>
      <c r="K88" s="7" t="s">
        <v>24</v>
      </c>
      <c r="L88" s="7" t="s">
        <v>1</v>
      </c>
      <c r="M88" s="6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130</v>
      </c>
      <c r="G89" s="43">
        <v>2017</v>
      </c>
      <c r="H89" s="43" t="s">
        <v>20</v>
      </c>
      <c r="I89" s="43">
        <v>1</v>
      </c>
      <c r="J89" s="43">
        <v>0</v>
      </c>
      <c r="K89" s="43" t="s">
        <v>43</v>
      </c>
      <c r="L89" s="43" t="s">
        <v>1</v>
      </c>
      <c r="M89" s="41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129</v>
      </c>
      <c r="G90" s="24">
        <v>2017</v>
      </c>
      <c r="H90" s="7" t="s">
        <v>20</v>
      </c>
      <c r="I90" s="7">
        <v>1</v>
      </c>
      <c r="J90" s="24">
        <v>0</v>
      </c>
      <c r="K90" s="7" t="s">
        <v>24</v>
      </c>
      <c r="L90" s="7" t="s">
        <v>1</v>
      </c>
      <c r="M90" s="6" t="s">
        <v>49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128</v>
      </c>
      <c r="G91" s="24">
        <v>2017</v>
      </c>
      <c r="H91" s="7" t="s">
        <v>85</v>
      </c>
      <c r="I91" s="7">
        <v>0</v>
      </c>
      <c r="J91" s="24">
        <v>0</v>
      </c>
      <c r="K91" s="7" t="s">
        <v>24</v>
      </c>
      <c r="L91" s="7" t="s">
        <v>1</v>
      </c>
      <c r="M91" s="6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129</v>
      </c>
      <c r="G92" s="24">
        <v>2017</v>
      </c>
      <c r="H92" s="7" t="s">
        <v>86</v>
      </c>
      <c r="I92" s="7">
        <v>2</v>
      </c>
      <c r="J92" s="24">
        <v>3</v>
      </c>
      <c r="K92" s="7" t="s">
        <v>24</v>
      </c>
      <c r="L92" s="7" t="s">
        <v>1</v>
      </c>
      <c r="M92" s="6" t="s">
        <v>49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128</v>
      </c>
      <c r="G93" s="24">
        <v>2017</v>
      </c>
      <c r="H93" s="7" t="s">
        <v>20</v>
      </c>
      <c r="I93" s="7">
        <v>3</v>
      </c>
      <c r="J93" s="24">
        <v>1</v>
      </c>
      <c r="K93" s="7" t="s">
        <v>24</v>
      </c>
      <c r="L93" s="7" t="s">
        <v>1</v>
      </c>
      <c r="M93" s="6" t="s">
        <v>49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128</v>
      </c>
      <c r="G94" s="24">
        <v>2017</v>
      </c>
      <c r="H94" s="7" t="s">
        <v>86</v>
      </c>
      <c r="I94" s="7">
        <v>0</v>
      </c>
      <c r="J94" s="24">
        <v>2</v>
      </c>
      <c r="K94" s="7" t="s">
        <v>24</v>
      </c>
      <c r="L94" s="7" t="s">
        <v>1</v>
      </c>
      <c r="M94" s="6" t="s">
        <v>49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130</v>
      </c>
      <c r="G95" s="24">
        <v>2017</v>
      </c>
      <c r="H95" s="7" t="s">
        <v>20</v>
      </c>
      <c r="I95" s="7">
        <v>2</v>
      </c>
      <c r="J95" s="24">
        <v>1</v>
      </c>
      <c r="K95" s="7" t="s">
        <v>12</v>
      </c>
      <c r="L95" s="7" t="s">
        <v>1</v>
      </c>
      <c r="M95" s="6" t="s">
        <v>49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132</v>
      </c>
      <c r="G96" s="24">
        <v>2017</v>
      </c>
      <c r="H96" s="7" t="s">
        <v>86</v>
      </c>
      <c r="I96" s="7">
        <v>0</v>
      </c>
      <c r="J96" s="24">
        <v>2</v>
      </c>
      <c r="K96" s="7" t="s">
        <v>43</v>
      </c>
      <c r="L96" s="7" t="s">
        <v>1</v>
      </c>
      <c r="M96" s="6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2" t="s">
        <v>129</v>
      </c>
      <c r="G97" s="24">
        <v>2017</v>
      </c>
      <c r="H97" s="7" t="s">
        <v>20</v>
      </c>
      <c r="I97" s="7">
        <v>1</v>
      </c>
      <c r="J97" s="24">
        <v>0</v>
      </c>
      <c r="K97" s="7" t="s">
        <v>43</v>
      </c>
      <c r="L97" s="7" t="s">
        <v>1</v>
      </c>
      <c r="M97" s="6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128</v>
      </c>
      <c r="G98" s="24">
        <v>2017</v>
      </c>
      <c r="H98" s="7" t="s">
        <v>20</v>
      </c>
      <c r="I98" s="7">
        <v>2</v>
      </c>
      <c r="J98" s="24">
        <v>0</v>
      </c>
      <c r="K98" s="7" t="s">
        <v>38</v>
      </c>
      <c r="L98" s="7" t="s">
        <v>1</v>
      </c>
      <c r="M98" s="6" t="s">
        <v>49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2" t="s">
        <v>128</v>
      </c>
      <c r="G99" s="24">
        <v>2017</v>
      </c>
      <c r="H99" s="7" t="s">
        <v>20</v>
      </c>
      <c r="I99" s="7">
        <v>1</v>
      </c>
      <c r="J99" s="24">
        <v>0</v>
      </c>
      <c r="K99" s="7" t="s">
        <v>38</v>
      </c>
      <c r="L99" s="7" t="s">
        <v>1</v>
      </c>
      <c r="M99" s="6" t="s">
        <v>49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128</v>
      </c>
      <c r="G100" s="45">
        <v>2017</v>
      </c>
      <c r="H100" s="43" t="s">
        <v>85</v>
      </c>
      <c r="I100" s="43">
        <v>2</v>
      </c>
      <c r="J100" s="45">
        <v>2</v>
      </c>
      <c r="K100" s="43" t="s">
        <v>38</v>
      </c>
      <c r="L100" s="43" t="s">
        <v>1</v>
      </c>
      <c r="M100" s="41" t="s">
        <v>49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130</v>
      </c>
      <c r="G101" s="24">
        <v>2017</v>
      </c>
      <c r="H101" s="7" t="s">
        <v>20</v>
      </c>
      <c r="I101" s="7">
        <v>3</v>
      </c>
      <c r="J101" s="24">
        <v>1</v>
      </c>
      <c r="K101" s="7" t="s">
        <v>38</v>
      </c>
      <c r="L101" s="7" t="s">
        <v>1</v>
      </c>
      <c r="M101" s="6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2" t="s">
        <v>131</v>
      </c>
      <c r="G102" s="24">
        <v>2017</v>
      </c>
      <c r="H102" s="7" t="s">
        <v>86</v>
      </c>
      <c r="I102" s="7">
        <v>0</v>
      </c>
      <c r="J102" s="24">
        <v>2</v>
      </c>
      <c r="K102" s="7" t="s">
        <v>38</v>
      </c>
      <c r="L102" s="7" t="s">
        <v>1</v>
      </c>
      <c r="M102" s="6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128</v>
      </c>
      <c r="G103" s="36">
        <v>2017</v>
      </c>
      <c r="H103" s="34" t="s">
        <v>85</v>
      </c>
      <c r="I103" s="34">
        <v>1</v>
      </c>
      <c r="J103" s="36">
        <v>1</v>
      </c>
      <c r="K103" s="34" t="s">
        <v>38</v>
      </c>
      <c r="L103" s="34" t="s">
        <v>1</v>
      </c>
      <c r="M103" s="39" t="s">
        <v>49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130</v>
      </c>
      <c r="G104" s="45">
        <v>2017</v>
      </c>
      <c r="H104" s="43" t="s">
        <v>20</v>
      </c>
      <c r="I104" s="43">
        <v>1</v>
      </c>
      <c r="J104" s="45">
        <v>0</v>
      </c>
      <c r="K104" s="43" t="s">
        <v>38</v>
      </c>
      <c r="L104" s="43" t="s">
        <v>23</v>
      </c>
      <c r="M104" s="41" t="s">
        <v>0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131</v>
      </c>
      <c r="G105" s="24">
        <v>2017</v>
      </c>
      <c r="H105" s="7" t="s">
        <v>20</v>
      </c>
      <c r="I105" s="7">
        <v>2</v>
      </c>
      <c r="J105" s="24">
        <v>1</v>
      </c>
      <c r="K105" s="7" t="s">
        <v>38</v>
      </c>
      <c r="L105" s="7" t="s">
        <v>1</v>
      </c>
      <c r="M105" s="6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130</v>
      </c>
      <c r="G106" s="45">
        <v>2017</v>
      </c>
      <c r="H106" s="43" t="s">
        <v>20</v>
      </c>
      <c r="I106" s="43">
        <v>3</v>
      </c>
      <c r="J106" s="45">
        <v>0</v>
      </c>
      <c r="K106" s="43" t="s">
        <v>38</v>
      </c>
      <c r="L106" s="43" t="s">
        <v>1</v>
      </c>
      <c r="M106" s="41" t="s">
        <v>49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2" t="s">
        <v>127</v>
      </c>
      <c r="G107" s="24">
        <v>2017</v>
      </c>
      <c r="H107" s="7" t="s">
        <v>86</v>
      </c>
      <c r="I107" s="7">
        <v>3</v>
      </c>
      <c r="J107" s="24">
        <v>4</v>
      </c>
      <c r="K107" s="7" t="s">
        <v>38</v>
      </c>
      <c r="L107" s="7" t="s">
        <v>1</v>
      </c>
      <c r="M107" s="6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130</v>
      </c>
      <c r="G108" s="45">
        <v>2017</v>
      </c>
      <c r="H108" s="43" t="s">
        <v>86</v>
      </c>
      <c r="I108" s="43">
        <v>1</v>
      </c>
      <c r="J108" s="45">
        <v>2</v>
      </c>
      <c r="K108" s="43" t="s">
        <v>38</v>
      </c>
      <c r="L108" s="43" t="s">
        <v>1</v>
      </c>
      <c r="M108" s="6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2" t="s">
        <v>129</v>
      </c>
      <c r="G109" s="24">
        <v>2017</v>
      </c>
      <c r="H109" s="7" t="s">
        <v>20</v>
      </c>
      <c r="I109" s="7">
        <v>2</v>
      </c>
      <c r="J109" s="24">
        <v>0</v>
      </c>
      <c r="K109" s="7" t="s">
        <v>43</v>
      </c>
      <c r="L109" s="7" t="s">
        <v>1</v>
      </c>
      <c r="M109" s="6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128</v>
      </c>
      <c r="G110" s="24">
        <v>2017</v>
      </c>
      <c r="H110" s="7" t="s">
        <v>20</v>
      </c>
      <c r="I110" s="7">
        <v>1</v>
      </c>
      <c r="J110" s="24">
        <v>0</v>
      </c>
      <c r="K110" s="7" t="s">
        <v>38</v>
      </c>
      <c r="L110" s="7" t="s">
        <v>1</v>
      </c>
      <c r="M110" s="6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130</v>
      </c>
      <c r="G111" s="24">
        <v>2017</v>
      </c>
      <c r="H111" s="7" t="s">
        <v>85</v>
      </c>
      <c r="I111" s="7">
        <v>0</v>
      </c>
      <c r="J111" s="24">
        <v>0</v>
      </c>
      <c r="K111" s="7" t="s">
        <v>12</v>
      </c>
      <c r="L111" s="7" t="s">
        <v>1</v>
      </c>
      <c r="M111" s="6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130</v>
      </c>
      <c r="G112" s="45">
        <v>2017</v>
      </c>
      <c r="H112" s="43" t="s">
        <v>86</v>
      </c>
      <c r="I112" s="43">
        <v>0</v>
      </c>
      <c r="J112" s="45">
        <v>1</v>
      </c>
      <c r="K112" s="43" t="s">
        <v>12</v>
      </c>
      <c r="L112" s="43" t="s">
        <v>23</v>
      </c>
      <c r="M112" s="41" t="s">
        <v>0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128</v>
      </c>
      <c r="G113" s="24">
        <v>2017</v>
      </c>
      <c r="H113" s="7" t="s">
        <v>20</v>
      </c>
      <c r="I113" s="7">
        <v>2</v>
      </c>
      <c r="J113" s="24">
        <v>0</v>
      </c>
      <c r="K113" s="7" t="s">
        <v>38</v>
      </c>
      <c r="L113" s="7" t="s">
        <v>1</v>
      </c>
      <c r="M113" s="6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130</v>
      </c>
      <c r="G114" s="24">
        <v>2017</v>
      </c>
      <c r="H114" s="7" t="s">
        <v>85</v>
      </c>
      <c r="I114" s="7">
        <v>0</v>
      </c>
      <c r="J114" s="24">
        <v>0</v>
      </c>
      <c r="K114" s="7" t="s">
        <v>38</v>
      </c>
      <c r="L114" s="7" t="s">
        <v>1</v>
      </c>
      <c r="M114" s="6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127</v>
      </c>
      <c r="G115" s="24">
        <v>2017</v>
      </c>
      <c r="H115" s="7" t="s">
        <v>20</v>
      </c>
      <c r="I115" s="7">
        <v>2</v>
      </c>
      <c r="J115" s="24">
        <v>0</v>
      </c>
      <c r="K115" s="7" t="s">
        <v>38</v>
      </c>
      <c r="L115" s="7" t="s">
        <v>1</v>
      </c>
      <c r="M115" s="6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128</v>
      </c>
      <c r="G116" s="7">
        <v>2017</v>
      </c>
      <c r="H116" s="7" t="s">
        <v>86</v>
      </c>
      <c r="I116" s="7">
        <v>2</v>
      </c>
      <c r="J116" s="7">
        <v>3</v>
      </c>
      <c r="K116" s="7" t="s">
        <v>38</v>
      </c>
      <c r="L116" s="7" t="s">
        <v>1</v>
      </c>
      <c r="M116" s="6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130</v>
      </c>
      <c r="G117" s="7">
        <v>2017</v>
      </c>
      <c r="H117" s="7" t="s">
        <v>20</v>
      </c>
      <c r="I117" s="7">
        <v>2</v>
      </c>
      <c r="J117" s="7">
        <v>1</v>
      </c>
      <c r="K117" s="7" t="s">
        <v>38</v>
      </c>
      <c r="L117" s="7" t="s">
        <v>1</v>
      </c>
      <c r="M117" s="6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127</v>
      </c>
      <c r="G118" s="7">
        <v>2017</v>
      </c>
      <c r="H118" s="7" t="s">
        <v>86</v>
      </c>
      <c r="I118" s="7">
        <v>0</v>
      </c>
      <c r="J118" s="7">
        <v>1</v>
      </c>
      <c r="K118" s="7" t="s">
        <v>38</v>
      </c>
      <c r="L118" s="7" t="s">
        <v>23</v>
      </c>
      <c r="M118" s="6" t="s">
        <v>0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131</v>
      </c>
      <c r="G119" s="7">
        <v>2017</v>
      </c>
      <c r="H119" s="7" t="s">
        <v>20</v>
      </c>
      <c r="I119" s="7">
        <v>2</v>
      </c>
      <c r="J119" s="7">
        <v>1</v>
      </c>
      <c r="K119" s="7" t="s">
        <v>38</v>
      </c>
      <c r="L119" s="7" t="s">
        <v>1</v>
      </c>
      <c r="M119" s="6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127</v>
      </c>
      <c r="G120" s="7">
        <v>2017</v>
      </c>
      <c r="H120" s="7" t="s">
        <v>86</v>
      </c>
      <c r="I120" s="7">
        <v>1</v>
      </c>
      <c r="J120" s="7">
        <v>2</v>
      </c>
      <c r="K120" s="7" t="s">
        <v>38</v>
      </c>
      <c r="L120" s="7" t="s">
        <v>1</v>
      </c>
      <c r="M120" s="6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127</v>
      </c>
      <c r="G121" s="7">
        <v>2017</v>
      </c>
      <c r="H121" s="7" t="s">
        <v>86</v>
      </c>
      <c r="I121" s="7">
        <v>0</v>
      </c>
      <c r="J121" s="7">
        <v>1</v>
      </c>
      <c r="K121" s="7" t="s">
        <v>38</v>
      </c>
      <c r="L121" s="7" t="s">
        <v>1</v>
      </c>
      <c r="M121" s="6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22" t="s">
        <v>129</v>
      </c>
      <c r="G122" s="7">
        <v>2017</v>
      </c>
      <c r="H122" s="7" t="s">
        <v>86</v>
      </c>
      <c r="I122" s="7">
        <v>1</v>
      </c>
      <c r="J122" s="7">
        <v>2</v>
      </c>
      <c r="K122" s="7" t="s">
        <v>38</v>
      </c>
      <c r="L122" s="7" t="s">
        <v>1</v>
      </c>
      <c r="M122" s="6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22" t="s">
        <v>128</v>
      </c>
      <c r="G123" s="7">
        <v>2017</v>
      </c>
      <c r="H123" s="7" t="s">
        <v>85</v>
      </c>
      <c r="I123" s="7">
        <v>2</v>
      </c>
      <c r="J123" s="7">
        <v>2</v>
      </c>
      <c r="K123" s="7" t="s">
        <v>38</v>
      </c>
      <c r="L123" s="7" t="s">
        <v>1</v>
      </c>
      <c r="M123" s="6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132</v>
      </c>
      <c r="G124" s="7">
        <v>2018</v>
      </c>
      <c r="H124" s="7" t="s">
        <v>85</v>
      </c>
      <c r="I124" s="7">
        <v>2</v>
      </c>
      <c r="J124" s="7">
        <v>2</v>
      </c>
      <c r="K124" s="7" t="s">
        <v>24</v>
      </c>
      <c r="L124" s="7" t="s">
        <v>1</v>
      </c>
      <c r="M124" s="6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127</v>
      </c>
      <c r="G125" s="7">
        <v>2018</v>
      </c>
      <c r="H125" s="7" t="s">
        <v>85</v>
      </c>
      <c r="I125" s="7">
        <v>0</v>
      </c>
      <c r="J125" s="7">
        <v>0</v>
      </c>
      <c r="K125" s="7" t="s">
        <v>24</v>
      </c>
      <c r="L125" s="7" t="s">
        <v>23</v>
      </c>
      <c r="M125" s="6" t="s">
        <v>0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128</v>
      </c>
      <c r="G126" s="7">
        <v>2018</v>
      </c>
      <c r="H126" s="7" t="s">
        <v>20</v>
      </c>
      <c r="I126" s="7">
        <v>1</v>
      </c>
      <c r="J126" s="7">
        <v>0</v>
      </c>
      <c r="K126" s="7" t="s">
        <v>24</v>
      </c>
      <c r="L126" s="7" t="s">
        <v>1</v>
      </c>
      <c r="M126" s="6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127</v>
      </c>
      <c r="G127" s="7">
        <v>2018</v>
      </c>
      <c r="H127" s="7" t="s">
        <v>85</v>
      </c>
      <c r="I127" s="7">
        <v>0</v>
      </c>
      <c r="J127" s="7">
        <v>0</v>
      </c>
      <c r="K127" s="7" t="s">
        <v>24</v>
      </c>
      <c r="L127" s="7" t="s">
        <v>1</v>
      </c>
      <c r="M127" s="6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4" t="s">
        <v>132</v>
      </c>
      <c r="G128" s="43">
        <v>2018</v>
      </c>
      <c r="H128" s="43" t="s">
        <v>20</v>
      </c>
      <c r="I128" s="43">
        <v>1</v>
      </c>
      <c r="J128" s="43">
        <v>0</v>
      </c>
      <c r="K128" s="43" t="s">
        <v>24</v>
      </c>
      <c r="L128" s="43" t="s">
        <v>1</v>
      </c>
      <c r="M128" s="41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128</v>
      </c>
      <c r="G129" s="7">
        <v>2018</v>
      </c>
      <c r="H129" s="7" t="s">
        <v>86</v>
      </c>
      <c r="I129" s="7">
        <v>2</v>
      </c>
      <c r="J129" s="7">
        <v>3</v>
      </c>
      <c r="K129" s="7" t="s">
        <v>24</v>
      </c>
      <c r="L129" s="7" t="s">
        <v>1</v>
      </c>
      <c r="M129" s="6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130</v>
      </c>
      <c r="G130" s="7">
        <v>2018</v>
      </c>
      <c r="H130" s="7" t="s">
        <v>20</v>
      </c>
      <c r="I130" s="7">
        <v>3</v>
      </c>
      <c r="J130" s="7">
        <v>2</v>
      </c>
      <c r="K130" s="7" t="s">
        <v>24</v>
      </c>
      <c r="L130" s="7" t="s">
        <v>1</v>
      </c>
      <c r="M130" s="6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128</v>
      </c>
      <c r="G131" s="7">
        <v>2018</v>
      </c>
      <c r="H131" s="7" t="s">
        <v>86</v>
      </c>
      <c r="I131" s="7">
        <v>0</v>
      </c>
      <c r="J131" s="7">
        <v>3</v>
      </c>
      <c r="K131" s="7" t="s">
        <v>24</v>
      </c>
      <c r="L131" s="7" t="s">
        <v>23</v>
      </c>
      <c r="M131" s="6" t="s">
        <v>0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130</v>
      </c>
      <c r="G132" s="7">
        <v>2018</v>
      </c>
      <c r="H132" s="7" t="s">
        <v>20</v>
      </c>
      <c r="I132" s="7">
        <v>1</v>
      </c>
      <c r="J132" s="7">
        <v>0</v>
      </c>
      <c r="K132" s="7" t="s">
        <v>24</v>
      </c>
      <c r="L132" s="7" t="s">
        <v>23</v>
      </c>
      <c r="M132" s="6" t="s">
        <v>0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128</v>
      </c>
      <c r="G133" s="7">
        <v>2018</v>
      </c>
      <c r="H133" s="7" t="s">
        <v>86</v>
      </c>
      <c r="I133" s="7">
        <v>2</v>
      </c>
      <c r="J133" s="7">
        <v>3</v>
      </c>
      <c r="K133" s="7" t="s">
        <v>24</v>
      </c>
      <c r="L133" s="7" t="s">
        <v>1</v>
      </c>
      <c r="M133" s="6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50" t="s">
        <v>122</v>
      </c>
      <c r="B134" s="26"/>
      <c r="C134" s="69" t="s">
        <v>123</v>
      </c>
      <c r="D134" s="70"/>
      <c r="E134" s="22">
        <v>43197</v>
      </c>
      <c r="F134" s="71" t="s">
        <v>124</v>
      </c>
      <c r="G134" s="72"/>
      <c r="H134" s="72"/>
      <c r="I134" s="72"/>
      <c r="J134" s="72"/>
      <c r="K134" s="70"/>
      <c r="L134" s="71" t="s">
        <v>1</v>
      </c>
      <c r="M134" s="72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22" t="s">
        <v>128</v>
      </c>
      <c r="G135" s="7">
        <v>2018</v>
      </c>
      <c r="H135" s="7" t="s">
        <v>20</v>
      </c>
      <c r="I135" s="7">
        <v>1</v>
      </c>
      <c r="J135" s="7">
        <v>0</v>
      </c>
      <c r="K135" s="7" t="s">
        <v>24</v>
      </c>
      <c r="L135" s="7" t="s">
        <v>23</v>
      </c>
      <c r="M135" s="6" t="s">
        <v>0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127</v>
      </c>
      <c r="G136" s="7">
        <v>2018</v>
      </c>
      <c r="H136" s="7" t="s">
        <v>20</v>
      </c>
      <c r="I136" s="7">
        <v>2</v>
      </c>
      <c r="J136" s="7">
        <v>1</v>
      </c>
      <c r="K136" s="7" t="s">
        <v>38</v>
      </c>
      <c r="L136" s="7" t="s">
        <v>1</v>
      </c>
      <c r="M136" s="6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22" t="s">
        <v>130</v>
      </c>
      <c r="G137" s="7">
        <v>2018</v>
      </c>
      <c r="H137" s="7" t="s">
        <v>85</v>
      </c>
      <c r="I137" s="7">
        <v>1</v>
      </c>
      <c r="J137" s="7">
        <v>1</v>
      </c>
      <c r="K137" s="7" t="s">
        <v>117</v>
      </c>
      <c r="L137" s="7" t="s">
        <v>1</v>
      </c>
      <c r="M137" s="6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131</v>
      </c>
      <c r="G138" s="7">
        <v>2018</v>
      </c>
      <c r="H138" s="7" t="s">
        <v>20</v>
      </c>
      <c r="I138" s="7">
        <v>2</v>
      </c>
      <c r="J138" s="7">
        <v>1</v>
      </c>
      <c r="K138" s="7" t="s">
        <v>38</v>
      </c>
      <c r="L138" s="7" t="s">
        <v>1</v>
      </c>
      <c r="M138" s="6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7"/>
      <c r="C139" s="8" t="s">
        <v>20</v>
      </c>
      <c r="D139" s="7" t="s">
        <v>15</v>
      </c>
      <c r="E139" s="22">
        <v>43247</v>
      </c>
      <c r="F139" s="22" t="s">
        <v>128</v>
      </c>
      <c r="G139" s="7">
        <v>2018</v>
      </c>
      <c r="H139" s="7" t="s">
        <v>85</v>
      </c>
      <c r="I139" s="7">
        <v>1</v>
      </c>
      <c r="J139" s="7">
        <v>1</v>
      </c>
      <c r="K139" s="7" t="s">
        <v>38</v>
      </c>
      <c r="L139" s="7" t="s">
        <v>1</v>
      </c>
      <c r="M139" s="6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7"/>
      <c r="C140" s="8" t="s">
        <v>26</v>
      </c>
      <c r="D140" s="7" t="s">
        <v>33</v>
      </c>
      <c r="E140" s="22">
        <v>43253</v>
      </c>
      <c r="F140" s="22" t="s">
        <v>127</v>
      </c>
      <c r="G140" s="7">
        <v>2018</v>
      </c>
      <c r="H140" s="7" t="s">
        <v>20</v>
      </c>
      <c r="I140" s="7">
        <v>2</v>
      </c>
      <c r="J140" s="7">
        <v>1</v>
      </c>
      <c r="K140" s="7" t="s">
        <v>38</v>
      </c>
      <c r="L140" s="7" t="s">
        <v>36</v>
      </c>
      <c r="M140" s="6" t="s">
        <v>0</v>
      </c>
    </row>
    <row r="141" spans="1:28" ht="123" customHeight="1" x14ac:dyDescent="0.45">
      <c r="A141" s="6">
        <f t="shared" si="4"/>
        <v>139</v>
      </c>
      <c r="B141" s="47"/>
      <c r="C141" s="8" t="s">
        <v>48</v>
      </c>
      <c r="D141" s="7" t="s">
        <v>10</v>
      </c>
      <c r="E141" s="22">
        <v>43257</v>
      </c>
      <c r="F141" s="22" t="s">
        <v>130</v>
      </c>
      <c r="G141" s="7">
        <v>2018</v>
      </c>
      <c r="H141" s="7" t="s">
        <v>85</v>
      </c>
      <c r="I141" s="7">
        <v>0</v>
      </c>
      <c r="J141" s="7">
        <v>0</v>
      </c>
      <c r="K141" s="7" t="s">
        <v>38</v>
      </c>
      <c r="L141" s="7" t="s">
        <v>1</v>
      </c>
      <c r="M141" s="6" t="s">
        <v>0</v>
      </c>
    </row>
    <row r="142" spans="1:28" ht="123" customHeight="1" x14ac:dyDescent="0.45">
      <c r="A142" s="6">
        <f t="shared" si="4"/>
        <v>140</v>
      </c>
      <c r="B142" s="47"/>
      <c r="C142" s="8" t="s">
        <v>42</v>
      </c>
      <c r="D142" s="7" t="s">
        <v>31</v>
      </c>
      <c r="E142" s="22">
        <v>43307</v>
      </c>
      <c r="F142" s="22" t="s">
        <v>129</v>
      </c>
      <c r="G142" s="7">
        <v>2018</v>
      </c>
      <c r="H142" s="7" t="s">
        <v>20</v>
      </c>
      <c r="I142" s="7">
        <v>1</v>
      </c>
      <c r="J142" s="7">
        <v>0</v>
      </c>
      <c r="K142" s="7" t="s">
        <v>38</v>
      </c>
      <c r="L142" s="7" t="s">
        <v>1</v>
      </c>
      <c r="M142" s="6" t="s">
        <v>0</v>
      </c>
    </row>
    <row r="143" spans="1:28" ht="123" customHeight="1" x14ac:dyDescent="0.45">
      <c r="A143" s="6">
        <f t="shared" si="4"/>
        <v>141</v>
      </c>
      <c r="B143" s="47"/>
      <c r="C143" s="8" t="s">
        <v>41</v>
      </c>
      <c r="D143" s="7" t="s">
        <v>10</v>
      </c>
      <c r="E143" s="22">
        <v>43316</v>
      </c>
      <c r="F143" s="22" t="s">
        <v>127</v>
      </c>
      <c r="G143" s="7">
        <v>2018</v>
      </c>
      <c r="H143" s="7" t="s">
        <v>85</v>
      </c>
      <c r="I143" s="7">
        <v>0</v>
      </c>
      <c r="J143" s="7">
        <v>0</v>
      </c>
      <c r="K143" s="7" t="s">
        <v>38</v>
      </c>
      <c r="L143" s="7" t="s">
        <v>1</v>
      </c>
      <c r="M143" s="6" t="s">
        <v>0</v>
      </c>
    </row>
    <row r="144" spans="1:28" ht="123" customHeight="1" x14ac:dyDescent="0.45">
      <c r="A144" s="6">
        <f t="shared" si="4"/>
        <v>142</v>
      </c>
      <c r="B144" s="47"/>
      <c r="C144" s="8" t="s">
        <v>120</v>
      </c>
      <c r="D144" s="7" t="s">
        <v>19</v>
      </c>
      <c r="E144" s="22">
        <v>43328</v>
      </c>
      <c r="F144" s="22" t="s">
        <v>129</v>
      </c>
      <c r="G144" s="7">
        <v>2018</v>
      </c>
      <c r="H144" s="7" t="s">
        <v>20</v>
      </c>
      <c r="I144" s="7">
        <v>2</v>
      </c>
      <c r="J144" s="7">
        <v>0</v>
      </c>
      <c r="K144" s="7" t="s">
        <v>117</v>
      </c>
      <c r="L144" s="7" t="s">
        <v>1</v>
      </c>
      <c r="M144" s="6" t="s">
        <v>0</v>
      </c>
    </row>
    <row r="145" spans="1:13" ht="123" customHeight="1" x14ac:dyDescent="0.45">
      <c r="A145" s="6">
        <f t="shared" si="4"/>
        <v>143</v>
      </c>
      <c r="B145" s="47"/>
      <c r="C145" s="8" t="s">
        <v>121</v>
      </c>
      <c r="D145" s="7" t="s">
        <v>4</v>
      </c>
      <c r="E145" s="22">
        <v>43331</v>
      </c>
      <c r="F145" s="22" t="s">
        <v>128</v>
      </c>
      <c r="G145" s="7">
        <v>2018</v>
      </c>
      <c r="H145" s="7" t="s">
        <v>86</v>
      </c>
      <c r="I145" s="7">
        <v>0</v>
      </c>
      <c r="J145" s="7">
        <v>3</v>
      </c>
      <c r="K145" s="7" t="s">
        <v>38</v>
      </c>
      <c r="L145" s="7" t="s">
        <v>1</v>
      </c>
      <c r="M145" s="6" t="s">
        <v>0</v>
      </c>
    </row>
    <row r="146" spans="1:13" ht="123" customHeight="1" x14ac:dyDescent="0.45">
      <c r="A146" s="6">
        <f t="shared" si="4"/>
        <v>144</v>
      </c>
      <c r="B146" s="47"/>
      <c r="C146" s="8" t="s">
        <v>105</v>
      </c>
      <c r="D146" s="7" t="s">
        <v>19</v>
      </c>
      <c r="E146" s="22">
        <v>43337</v>
      </c>
      <c r="F146" s="22" t="s">
        <v>127</v>
      </c>
      <c r="G146" s="7">
        <v>2018</v>
      </c>
      <c r="H146" s="7" t="s">
        <v>20</v>
      </c>
      <c r="I146" s="7">
        <v>2</v>
      </c>
      <c r="J146" s="7">
        <v>0</v>
      </c>
      <c r="K146" s="7" t="s">
        <v>38</v>
      </c>
      <c r="L146" s="7" t="s">
        <v>1</v>
      </c>
      <c r="M146" s="6" t="s">
        <v>0</v>
      </c>
    </row>
    <row r="147" spans="1:13" ht="123" customHeight="1" x14ac:dyDescent="0.45">
      <c r="A147" s="6">
        <f t="shared" si="4"/>
        <v>145</v>
      </c>
      <c r="B147" s="47"/>
      <c r="C147" s="8" t="s">
        <v>114</v>
      </c>
      <c r="D147" s="7" t="s">
        <v>15</v>
      </c>
      <c r="E147" s="22">
        <v>43348</v>
      </c>
      <c r="F147" s="22" t="s">
        <v>130</v>
      </c>
      <c r="G147" s="7">
        <v>2018</v>
      </c>
      <c r="H147" s="7" t="s">
        <v>85</v>
      </c>
      <c r="I147" s="7">
        <v>1</v>
      </c>
      <c r="J147" s="7">
        <v>1</v>
      </c>
      <c r="K147" s="7" t="s">
        <v>38</v>
      </c>
      <c r="L147" s="7" t="s">
        <v>1</v>
      </c>
      <c r="M147" s="6" t="s">
        <v>0</v>
      </c>
    </row>
    <row r="148" spans="1:13" ht="123" customHeight="1" x14ac:dyDescent="0.45">
      <c r="A148" s="51">
        <f t="shared" ref="A148:A156" si="5">SUM(A147+1)</f>
        <v>146</v>
      </c>
      <c r="B148" s="47"/>
      <c r="C148" s="52" t="s">
        <v>30</v>
      </c>
      <c r="D148" s="7" t="s">
        <v>13</v>
      </c>
      <c r="E148" s="22">
        <v>43352</v>
      </c>
      <c r="F148" s="22" t="s">
        <v>128</v>
      </c>
      <c r="G148" s="7">
        <v>2018</v>
      </c>
      <c r="H148" s="7" t="s">
        <v>86</v>
      </c>
      <c r="I148" s="7">
        <v>0</v>
      </c>
      <c r="J148" s="7">
        <v>1</v>
      </c>
      <c r="K148" s="7" t="s">
        <v>38</v>
      </c>
      <c r="L148" s="7" t="s">
        <v>23</v>
      </c>
      <c r="M148" s="51" t="s">
        <v>0</v>
      </c>
    </row>
    <row r="149" spans="1:13" ht="123" customHeight="1" x14ac:dyDescent="0.45">
      <c r="A149" s="53">
        <f t="shared" si="5"/>
        <v>147</v>
      </c>
      <c r="B149" s="47"/>
      <c r="C149" s="54" t="s">
        <v>3</v>
      </c>
      <c r="D149" s="7" t="s">
        <v>31</v>
      </c>
      <c r="E149" s="22">
        <v>43359</v>
      </c>
      <c r="F149" s="22" t="s">
        <v>128</v>
      </c>
      <c r="G149" s="7">
        <v>2018</v>
      </c>
      <c r="H149" s="7" t="s">
        <v>20</v>
      </c>
      <c r="I149" s="7">
        <v>1</v>
      </c>
      <c r="J149" s="7">
        <v>0</v>
      </c>
      <c r="K149" s="7" t="s">
        <v>38</v>
      </c>
      <c r="L149" s="7" t="s">
        <v>1</v>
      </c>
      <c r="M149" s="53" t="s">
        <v>0</v>
      </c>
    </row>
    <row r="150" spans="1:13" ht="123" customHeight="1" x14ac:dyDescent="0.45">
      <c r="A150" s="55">
        <f t="shared" si="5"/>
        <v>148</v>
      </c>
      <c r="B150" s="47"/>
      <c r="C150" s="56" t="s">
        <v>80</v>
      </c>
      <c r="D150" s="7" t="s">
        <v>47</v>
      </c>
      <c r="E150" s="22">
        <v>43373</v>
      </c>
      <c r="F150" s="22" t="s">
        <v>128</v>
      </c>
      <c r="G150" s="7">
        <v>2018</v>
      </c>
      <c r="H150" s="7" t="s">
        <v>85</v>
      </c>
      <c r="I150" s="7">
        <v>2</v>
      </c>
      <c r="J150" s="7">
        <v>2</v>
      </c>
      <c r="K150" s="7" t="s">
        <v>38</v>
      </c>
      <c r="L150" s="7" t="s">
        <v>1</v>
      </c>
      <c r="M150" s="55" t="s">
        <v>0</v>
      </c>
    </row>
    <row r="151" spans="1:13" ht="123" customHeight="1" x14ac:dyDescent="0.45">
      <c r="A151" s="57">
        <f t="shared" si="5"/>
        <v>149</v>
      </c>
      <c r="B151" s="47"/>
      <c r="C151" s="58" t="s">
        <v>40</v>
      </c>
      <c r="D151" s="7" t="s">
        <v>125</v>
      </c>
      <c r="E151" s="22">
        <v>43376</v>
      </c>
      <c r="F151" s="22" t="s">
        <v>130</v>
      </c>
      <c r="G151" s="7">
        <v>2018</v>
      </c>
      <c r="H151" s="7" t="s">
        <v>20</v>
      </c>
      <c r="I151" s="7">
        <v>2</v>
      </c>
      <c r="J151" s="7">
        <v>1</v>
      </c>
      <c r="K151" s="7" t="s">
        <v>117</v>
      </c>
      <c r="L151" s="7" t="s">
        <v>1</v>
      </c>
      <c r="M151" s="57" t="s">
        <v>0</v>
      </c>
    </row>
    <row r="152" spans="1:13" ht="123" customHeight="1" x14ac:dyDescent="0.45">
      <c r="A152" s="59">
        <f t="shared" si="5"/>
        <v>150</v>
      </c>
      <c r="B152" s="47"/>
      <c r="C152" s="60" t="s">
        <v>26</v>
      </c>
      <c r="D152" s="7" t="s">
        <v>15</v>
      </c>
      <c r="E152" s="22">
        <v>43382</v>
      </c>
      <c r="F152" s="22" t="s">
        <v>132</v>
      </c>
      <c r="G152" s="7">
        <v>2018</v>
      </c>
      <c r="H152" s="7" t="s">
        <v>85</v>
      </c>
      <c r="I152" s="7">
        <v>1</v>
      </c>
      <c r="J152" s="7">
        <v>1</v>
      </c>
      <c r="K152" s="7" t="s">
        <v>38</v>
      </c>
      <c r="L152" s="7" t="s">
        <v>1</v>
      </c>
      <c r="M152" s="59" t="s">
        <v>0</v>
      </c>
    </row>
    <row r="153" spans="1:13" ht="123" customHeight="1" x14ac:dyDescent="0.45">
      <c r="A153" s="61">
        <f t="shared" si="5"/>
        <v>151</v>
      </c>
      <c r="B153" s="47"/>
      <c r="C153" s="62" t="s">
        <v>40</v>
      </c>
      <c r="D153" s="7" t="s">
        <v>13</v>
      </c>
      <c r="E153" s="22">
        <v>43393</v>
      </c>
      <c r="F153" s="22" t="s">
        <v>127</v>
      </c>
      <c r="G153" s="7">
        <v>2018</v>
      </c>
      <c r="H153" s="7" t="s">
        <v>86</v>
      </c>
      <c r="I153" s="7">
        <v>0</v>
      </c>
      <c r="J153" s="7">
        <v>1</v>
      </c>
      <c r="K153" s="7" t="s">
        <v>38</v>
      </c>
      <c r="L153" s="7" t="s">
        <v>1</v>
      </c>
      <c r="M153" s="61" t="s">
        <v>0</v>
      </c>
    </row>
    <row r="154" spans="1:13" ht="123" customHeight="1" x14ac:dyDescent="0.45">
      <c r="A154" s="63">
        <f t="shared" si="5"/>
        <v>152</v>
      </c>
      <c r="B154" s="47"/>
      <c r="C154" s="64" t="s">
        <v>63</v>
      </c>
      <c r="D154" s="7" t="s">
        <v>31</v>
      </c>
      <c r="E154" s="22">
        <v>43408</v>
      </c>
      <c r="F154" s="22" t="s">
        <v>128</v>
      </c>
      <c r="G154" s="7">
        <v>2018</v>
      </c>
      <c r="H154" s="7" t="s">
        <v>20</v>
      </c>
      <c r="I154" s="7">
        <v>1</v>
      </c>
      <c r="J154" s="7">
        <v>0</v>
      </c>
      <c r="K154" s="7" t="s">
        <v>38</v>
      </c>
      <c r="L154" s="7" t="s">
        <v>1</v>
      </c>
      <c r="M154" s="63" t="s">
        <v>0</v>
      </c>
    </row>
    <row r="155" spans="1:13" ht="123" customHeight="1" x14ac:dyDescent="0.45">
      <c r="A155" s="66">
        <f t="shared" si="5"/>
        <v>153</v>
      </c>
      <c r="B155" s="47"/>
      <c r="C155" s="65" t="s">
        <v>32</v>
      </c>
      <c r="D155" s="7" t="s">
        <v>33</v>
      </c>
      <c r="E155" s="22">
        <v>43414</v>
      </c>
      <c r="F155" s="22" t="s">
        <v>127</v>
      </c>
      <c r="G155" s="7">
        <v>2018</v>
      </c>
      <c r="H155" s="7" t="s">
        <v>20</v>
      </c>
      <c r="I155" s="7">
        <v>2</v>
      </c>
      <c r="J155" s="7">
        <v>1</v>
      </c>
      <c r="K155" s="7" t="s">
        <v>38</v>
      </c>
      <c r="L155" s="7" t="s">
        <v>1</v>
      </c>
      <c r="M155" s="66" t="s">
        <v>0</v>
      </c>
    </row>
    <row r="156" spans="1:13" ht="123" customHeight="1" x14ac:dyDescent="0.45">
      <c r="A156" s="68">
        <f t="shared" si="5"/>
        <v>154</v>
      </c>
      <c r="B156" s="47"/>
      <c r="C156" s="67" t="s">
        <v>55</v>
      </c>
      <c r="D156" s="7" t="s">
        <v>31</v>
      </c>
      <c r="E156" s="22">
        <v>43422</v>
      </c>
      <c r="F156" s="22" t="s">
        <v>128</v>
      </c>
      <c r="G156" s="7">
        <v>2018</v>
      </c>
      <c r="H156" s="7" t="s">
        <v>20</v>
      </c>
      <c r="I156" s="7">
        <v>1</v>
      </c>
      <c r="J156" s="7">
        <v>0</v>
      </c>
      <c r="K156" s="7" t="s">
        <v>38</v>
      </c>
      <c r="L156" s="7" t="s">
        <v>1</v>
      </c>
      <c r="M156" s="68" t="s">
        <v>0</v>
      </c>
    </row>
  </sheetData>
  <sortState ref="P3:Q7">
    <sortCondition descending="1" ref="Q3:Q7"/>
  </sortState>
  <mergeCells count="3">
    <mergeCell ref="C134:D134"/>
    <mergeCell ref="L134:M134"/>
    <mergeCell ref="F134:K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30" zoomScale="50" zoomScaleNormal="50" workbookViewId="0">
      <selection activeCell="A54" sqref="A5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134</v>
      </c>
      <c r="M1" s="7" t="s">
        <v>135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COUNTIF(Principal!K3:K1008,"Série A")</f>
        <v>83</v>
      </c>
      <c r="E2" s="7" t="s">
        <v>1</v>
      </c>
      <c r="F2" s="14">
        <f>COUNTIF(Principal!L1:L1005,"Nilton Santos")</f>
        <v>86</v>
      </c>
      <c r="G2" s="7">
        <v>2002</v>
      </c>
      <c r="H2" s="10">
        <f>COUNTIF(Principal!G2, "2002")</f>
        <v>1</v>
      </c>
      <c r="I2" s="7">
        <f>COUNTIF(Principal!H2:H1008, "Vitória")</f>
        <v>81</v>
      </c>
      <c r="J2" s="7">
        <f>COUNTIF(Principal!H2:H1008, "Empate")</f>
        <v>33</v>
      </c>
      <c r="K2" s="7">
        <f>COUNTIF(Principal!H2:H1008, "Derrota")</f>
        <v>40</v>
      </c>
      <c r="L2" s="7" t="s">
        <v>128</v>
      </c>
      <c r="M2" s="7">
        <f>COUNTIF(Principal!F2:F1008, "Domingo")</f>
        <v>60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COUNTIF(Principal!K3:K1008,"Carioca")</f>
        <v>45</v>
      </c>
      <c r="E3" s="7" t="s">
        <v>23</v>
      </c>
      <c r="F3" s="18">
        <f>COUNTIF(Principal!L3:L1009,"Maracanã")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131</v>
      </c>
      <c r="M3" s="7">
        <f>COUNTIF(Principal!F2:F1008, "Segunda-feira")</f>
        <v>5</v>
      </c>
    </row>
    <row r="4" spans="1:13" ht="28.5" x14ac:dyDescent="0.25">
      <c r="A4" s="7" t="s">
        <v>32</v>
      </c>
      <c r="B4" s="18">
        <f>COUNTIF(Principal!C3:C1009,"Flamengo")</f>
        <v>9</v>
      </c>
      <c r="C4" s="7" t="s">
        <v>2</v>
      </c>
      <c r="D4" s="18">
        <f>COUNTIF(Principal!K3:K1006,"Série B")</f>
        <v>9</v>
      </c>
      <c r="E4" s="7" t="s">
        <v>94</v>
      </c>
      <c r="F4" s="18">
        <f>COUNTIF(Principal!L3:L1004,"Arena Botafogo")</f>
        <v>8</v>
      </c>
      <c r="G4" s="7">
        <v>2005</v>
      </c>
      <c r="H4" s="6">
        <f>COUNTIF(Principal!G10:G16, "2005")</f>
        <v>7</v>
      </c>
      <c r="I4" s="6" t="s">
        <v>92</v>
      </c>
      <c r="J4" s="7" t="s">
        <v>93</v>
      </c>
      <c r="K4" s="21"/>
      <c r="L4" s="7" t="s">
        <v>132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COUNTIF(Principal!K1:K1008,"Libertadores")</f>
        <v>7</v>
      </c>
      <c r="E5" s="7" t="s">
        <v>36</v>
      </c>
      <c r="F5" s="18">
        <f>COUNTIF(Principal!L3:L1007,"São Januário")</f>
        <v>6</v>
      </c>
      <c r="G5" s="7">
        <v>2006</v>
      </c>
      <c r="H5" s="6">
        <f>COUNTIF(Principal!G17:G23, "2006")</f>
        <v>7</v>
      </c>
      <c r="I5" s="48">
        <f>SUM(Principal!I3:I1002)</f>
        <v>232</v>
      </c>
      <c r="J5" s="24">
        <f>SUM(Principal!J3:J1002)</f>
        <v>151</v>
      </c>
      <c r="K5" s="21"/>
      <c r="L5" s="7" t="s">
        <v>130</v>
      </c>
      <c r="M5" s="7">
        <f>COUNTIF(Principal!F2:F1008,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COUNTIF(Principal!K3:K1010,"Copa do Brasil")</f>
        <v>6</v>
      </c>
      <c r="E6" s="7" t="s">
        <v>62</v>
      </c>
      <c r="F6" s="18">
        <f>COUNTIF(Principal!L3:L1011,"Caio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129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COUNTIF(Principal!K137:K1011,"Sulamericana")</f>
        <v>3</v>
      </c>
      <c r="E7" s="7" t="s">
        <v>77</v>
      </c>
      <c r="F7" s="18">
        <f>COUNTIF(Principal!L3:L1011,"Luso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133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4</v>
      </c>
      <c r="C8" s="27"/>
      <c r="D8" s="28"/>
      <c r="E8" s="7" t="s">
        <v>78</v>
      </c>
      <c r="F8" s="18">
        <f>COUNTIF(Principal!L3:L1009,"Raulino de Oliveira")</f>
        <v>2</v>
      </c>
      <c r="G8" s="7">
        <v>2009</v>
      </c>
      <c r="H8" s="6">
        <f>COUNTIF(Principal!G33, "2009")</f>
        <v>1</v>
      </c>
      <c r="I8" s="7">
        <f>COUNTIF(Principal!M3:M1007,"Não")</f>
        <v>49</v>
      </c>
      <c r="J8" s="49">
        <f>COUNTIF(Principal!M3:M1007,"Sim")</f>
        <v>104</v>
      </c>
      <c r="K8" s="25"/>
      <c r="L8" s="7" t="s">
        <v>127</v>
      </c>
      <c r="M8" s="7">
        <f>COUNTIF(Principal!F2:F1008, "Sábado")</f>
        <v>44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COUNTIF(Principal!L3:L1009,"Mário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32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42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8" t="s">
        <v>110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8" t="s">
        <v>112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8" t="s">
        <v>113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8" t="s">
        <v>114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8" t="s">
        <v>118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8" t="s">
        <v>108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8" t="s">
        <v>105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8" t="s">
        <v>107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8" t="s">
        <v>115</v>
      </c>
      <c r="B54" s="7">
        <f>COUNTIF(Principal!C128:C1007,"Bangu")</f>
        <v>1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8" t="s">
        <v>120</v>
      </c>
      <c r="B55" s="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2018-11-19T04:33:38Z</dcterms:modified>
</cp:coreProperties>
</file>