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kaer\"/>
    </mc:Choice>
  </mc:AlternateContent>
  <xr:revisionPtr revIDLastSave="0" documentId="13_ncr:1_{9AD1B98B-490C-4988-9C6E-D74119D31BE1}" xr6:coauthVersionLast="47" xr6:coauthVersionMax="47" xr10:uidLastSave="{00000000-0000-0000-0000-000000000000}"/>
  <bookViews>
    <workbookView xWindow="-120" yWindow="-120" windowWidth="29040" windowHeight="15840" activeTab="3" xr2:uid="{1FD59ED9-800F-497D-AA27-D538BF7F9F15}"/>
  </bookViews>
  <sheets>
    <sheet name="Exercícios" sheetId="2" r:id="rId1"/>
    <sheet name="Tabela Dinâmica" sheetId="4" r:id="rId2"/>
    <sheet name="Sheet1" sheetId="6" r:id="rId3"/>
    <sheet name="LISTA DINÂMICA" sheetId="5" r:id="rId4"/>
  </sheets>
  <definedNames>
    <definedName name="_xlnm._FilterDatabase" localSheetId="0" hidden="1">Exercícios!$H$77:$K$104</definedName>
    <definedName name="Países_">'LISTA DINÂMICA'!$A$2:$A$7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2" l="1"/>
  <c r="B85" i="2"/>
  <c r="B82" i="2"/>
  <c r="B78" i="2"/>
  <c r="C69" i="2"/>
  <c r="C57" i="2"/>
  <c r="D25" i="2"/>
  <c r="B25" i="2"/>
  <c r="C14" i="2"/>
  <c r="C15" i="2"/>
  <c r="C13" i="2"/>
</calcChain>
</file>

<file path=xl/sharedStrings.xml><?xml version="1.0" encoding="utf-8"?>
<sst xmlns="http://schemas.openxmlformats.org/spreadsheetml/2006/main" count="766" uniqueCount="326">
  <si>
    <t>Situação</t>
  </si>
  <si>
    <t>Legenda</t>
  </si>
  <si>
    <t>Entregue</t>
  </si>
  <si>
    <t>Produto</t>
  </si>
  <si>
    <t>Celular</t>
  </si>
  <si>
    <t>Notebook</t>
  </si>
  <si>
    <t>Fonte</t>
  </si>
  <si>
    <t>Bateria</t>
  </si>
  <si>
    <t>Teclado</t>
  </si>
  <si>
    <t>Mouse</t>
  </si>
  <si>
    <t>Pen drive</t>
  </si>
  <si>
    <t>de forma automática, pinte a linha do produto, conforme exemplo ao lado:</t>
  </si>
  <si>
    <t>Estado</t>
  </si>
  <si>
    <t>São Paulo</t>
  </si>
  <si>
    <t>Errado!</t>
  </si>
  <si>
    <t>SP</t>
  </si>
  <si>
    <t>Correto!</t>
  </si>
  <si>
    <t>apenas dois caractéres na célula:</t>
  </si>
  <si>
    <t>Série</t>
  </si>
  <si>
    <t>Número</t>
  </si>
  <si>
    <t>Matricula_Data</t>
  </si>
  <si>
    <t>Nome</t>
  </si>
  <si>
    <t>Sexo</t>
  </si>
  <si>
    <t>RM</t>
  </si>
  <si>
    <t>Data_Nascimento</t>
  </si>
  <si>
    <t>Endereço</t>
  </si>
  <si>
    <t>Bairro</t>
  </si>
  <si>
    <t>Cidade</t>
  </si>
  <si>
    <t>Mensalidade</t>
  </si>
  <si>
    <t>Vencimento</t>
  </si>
  <si>
    <t>1º A</t>
  </si>
  <si>
    <t>Arthur</t>
  </si>
  <si>
    <t>M</t>
  </si>
  <si>
    <t>RUA 35</t>
  </si>
  <si>
    <t>Águas do Canindu</t>
  </si>
  <si>
    <t>São José dos Campos</t>
  </si>
  <si>
    <t>Tamires</t>
  </si>
  <si>
    <t>F</t>
  </si>
  <si>
    <t>Valéria</t>
  </si>
  <si>
    <t>3º B</t>
  </si>
  <si>
    <t>Sophia</t>
  </si>
  <si>
    <t>RUA 28</t>
  </si>
  <si>
    <t>Alto da Ponte</t>
  </si>
  <si>
    <t>2º C</t>
  </si>
  <si>
    <t>Heitor</t>
  </si>
  <si>
    <t>RUA 11</t>
  </si>
  <si>
    <t>Altos da Vila Paiva</t>
  </si>
  <si>
    <t>3º D</t>
  </si>
  <si>
    <t>Valentina</t>
  </si>
  <si>
    <t>RUA 14</t>
  </si>
  <si>
    <t>Bairrinho</t>
  </si>
  <si>
    <t>2º E</t>
  </si>
  <si>
    <t>Lorenzo</t>
  </si>
  <si>
    <t>RUA 6</t>
  </si>
  <si>
    <t>Bairro Cajurú</t>
  </si>
  <si>
    <t>3º F</t>
  </si>
  <si>
    <t>Isabella</t>
  </si>
  <si>
    <t>RUA 41</t>
  </si>
  <si>
    <t>Banhado</t>
  </si>
  <si>
    <t>Pedro</t>
  </si>
  <si>
    <t>Bom Retiro</t>
  </si>
  <si>
    <t>1º B</t>
  </si>
  <si>
    <t>Júlia</t>
  </si>
  <si>
    <t>RUA 13</t>
  </si>
  <si>
    <t>Bosque dos Eucaliptos</t>
  </si>
  <si>
    <t>3º C</t>
  </si>
  <si>
    <t>Enzo</t>
  </si>
  <si>
    <t>Bosque dos Ipês</t>
  </si>
  <si>
    <t>1º D</t>
  </si>
  <si>
    <t>Luiza</t>
  </si>
  <si>
    <t>RUA 25</t>
  </si>
  <si>
    <t>Bosque Imperial</t>
  </si>
  <si>
    <t>Lucas</t>
  </si>
  <si>
    <t>RUA 46</t>
  </si>
  <si>
    <t>Buquirinha</t>
  </si>
  <si>
    <t>2º F</t>
  </si>
  <si>
    <t>Lorena</t>
  </si>
  <si>
    <t>RUA 39</t>
  </si>
  <si>
    <t>Caête</t>
  </si>
  <si>
    <t>2º A</t>
  </si>
  <si>
    <t>Nicolas</t>
  </si>
  <si>
    <t>RUA 61</t>
  </si>
  <si>
    <t>Campo dos Alemães</t>
  </si>
  <si>
    <t>Giovanna</t>
  </si>
  <si>
    <t>RUA 52</t>
  </si>
  <si>
    <t>Campos de São José</t>
  </si>
  <si>
    <t>1º C</t>
  </si>
  <si>
    <t>Rafael</t>
  </si>
  <si>
    <t>RUA 37</t>
  </si>
  <si>
    <t>Capão Grosso</t>
  </si>
  <si>
    <t>2º D</t>
  </si>
  <si>
    <t>Beatriz</t>
  </si>
  <si>
    <t>RUA 64</t>
  </si>
  <si>
    <t>Castanheira II</t>
  </si>
  <si>
    <t>Samuel</t>
  </si>
  <si>
    <t>RUA 54</t>
  </si>
  <si>
    <t>Centro</t>
  </si>
  <si>
    <t>Cecília</t>
  </si>
  <si>
    <t>RUA 57</t>
  </si>
  <si>
    <t>Chácaras Reunidas</t>
  </si>
  <si>
    <t>João Miguel</t>
  </si>
  <si>
    <t>Cidade Morumbi</t>
  </si>
  <si>
    <t>Lara</t>
  </si>
  <si>
    <t>RUA 70</t>
  </si>
  <si>
    <t>Cidade Vista Verde</t>
  </si>
  <si>
    <t>Gustavo</t>
  </si>
  <si>
    <t>Conj. Hab. Dom Pedro I</t>
  </si>
  <si>
    <t>Isadora</t>
  </si>
  <si>
    <t>RUA 31</t>
  </si>
  <si>
    <t>Conj. Hab. Dom Pedro II</t>
  </si>
  <si>
    <t>1º E</t>
  </si>
  <si>
    <t>Pedro Henrique</t>
  </si>
  <si>
    <t>Conj. Hab. São Geraldo</t>
  </si>
  <si>
    <t>Emanuelly</t>
  </si>
  <si>
    <t>Conj. Integração</t>
  </si>
  <si>
    <t>3º A</t>
  </si>
  <si>
    <t>Lucca</t>
  </si>
  <si>
    <t>RUA 21</t>
  </si>
  <si>
    <t>Conj. Res. 31 de Março</t>
  </si>
  <si>
    <t>Ana Luiza</t>
  </si>
  <si>
    <t>RUA 32</t>
  </si>
  <si>
    <t>Conj. Res. Cidade Jardim</t>
  </si>
  <si>
    <t>João Pedro</t>
  </si>
  <si>
    <t>RUA 42</t>
  </si>
  <si>
    <t>Conj. Res. Jardim das Flores</t>
  </si>
  <si>
    <t>Melissa</t>
  </si>
  <si>
    <t>Conj. Res. Monte Castelo</t>
  </si>
  <si>
    <t>Benício</t>
  </si>
  <si>
    <t>RUA 8</t>
  </si>
  <si>
    <t>Conj. Res. Morada do Sol</t>
  </si>
  <si>
    <t>Maria Alice</t>
  </si>
  <si>
    <t>Conj. Res. Primavera</t>
  </si>
  <si>
    <t>Anthony</t>
  </si>
  <si>
    <t>RUA 36</t>
  </si>
  <si>
    <t>Conj. São Judas Tadeu</t>
  </si>
  <si>
    <t>2º B</t>
  </si>
  <si>
    <t>Lavínia</t>
  </si>
  <si>
    <t>RUA 23</t>
  </si>
  <si>
    <t>DCTA</t>
  </si>
  <si>
    <t>Davi Lucca</t>
  </si>
  <si>
    <t>RUA 9</t>
  </si>
  <si>
    <t>Espelho d'Água</t>
  </si>
  <si>
    <t>Sarah</t>
  </si>
  <si>
    <t>Eugênio de Melo</t>
  </si>
  <si>
    <t>3º E</t>
  </si>
  <si>
    <t>Bernardo</t>
  </si>
  <si>
    <t>RUA 62</t>
  </si>
  <si>
    <t>Floradas de São José</t>
  </si>
  <si>
    <t>Helena</t>
  </si>
  <si>
    <t>Frei Galvão</t>
  </si>
  <si>
    <t>Davi</t>
  </si>
  <si>
    <t>RUA 43</t>
  </si>
  <si>
    <t>Jardim Altos de Santana</t>
  </si>
  <si>
    <t>Laura</t>
  </si>
  <si>
    <t>RUA 58</t>
  </si>
  <si>
    <t>Jardim Altos do Esplanada</t>
  </si>
  <si>
    <t>Théo</t>
  </si>
  <si>
    <t>RUA 60</t>
  </si>
  <si>
    <t>Jardim Alvorada</t>
  </si>
  <si>
    <t>Manuela</t>
  </si>
  <si>
    <t>Jardim América</t>
  </si>
  <si>
    <t>Gabriel</t>
  </si>
  <si>
    <t>Residencial Jardim Aquarius</t>
  </si>
  <si>
    <t>Heloísa</t>
  </si>
  <si>
    <t>Jardim Augusta</t>
  </si>
  <si>
    <t>Matheus</t>
  </si>
  <si>
    <t>Jardim Bandeirantes</t>
  </si>
  <si>
    <t>Maria Luiza</t>
  </si>
  <si>
    <t>RUA 27</t>
  </si>
  <si>
    <t>Jardim Boa Vista</t>
  </si>
  <si>
    <t>Benjamin</t>
  </si>
  <si>
    <t>RUA 66</t>
  </si>
  <si>
    <t>Jardim Cassiano Ricardo</t>
  </si>
  <si>
    <t>Lívia</t>
  </si>
  <si>
    <t>RUA 12</t>
  </si>
  <si>
    <t>Jardim Colonial</t>
  </si>
  <si>
    <t>Guilherme</t>
  </si>
  <si>
    <t>RUA 67</t>
  </si>
  <si>
    <t>Jardim Coqueiro</t>
  </si>
  <si>
    <t>Maria Eduarda</t>
  </si>
  <si>
    <t>RUA 63</t>
  </si>
  <si>
    <t>Jardim Corinthians</t>
  </si>
  <si>
    <t>Joaquim</t>
  </si>
  <si>
    <t>RUA 29</t>
  </si>
  <si>
    <t>Jardim Cruzeiro do Sul</t>
  </si>
  <si>
    <t>Maria Clara</t>
  </si>
  <si>
    <t>Jardim da Granja</t>
  </si>
  <si>
    <t>Enzo Gabriel</t>
  </si>
  <si>
    <t>RUA 4</t>
  </si>
  <si>
    <t>Jardim das Indústrias</t>
  </si>
  <si>
    <t>Eloá</t>
  </si>
  <si>
    <t>Jardim Diamante</t>
  </si>
  <si>
    <t>Henrique</t>
  </si>
  <si>
    <t>RUA 16</t>
  </si>
  <si>
    <t>Jardim Esplanada</t>
  </si>
  <si>
    <t>1º F</t>
  </si>
  <si>
    <t>Maria Júlia</t>
  </si>
  <si>
    <t>Jardim Estoril</t>
  </si>
  <si>
    <t>Murilo</t>
  </si>
  <si>
    <t>RUA 19</t>
  </si>
  <si>
    <t>Jardim Guimarães</t>
  </si>
  <si>
    <t>Mariana</t>
  </si>
  <si>
    <t>RUA 56</t>
  </si>
  <si>
    <t>Jardim Imperial</t>
  </si>
  <si>
    <t>Pietro</t>
  </si>
  <si>
    <t>RUA 20</t>
  </si>
  <si>
    <t>Jardim Ismênia</t>
  </si>
  <si>
    <t>Ana Júlia</t>
  </si>
  <si>
    <t>Jardim Itapuã</t>
  </si>
  <si>
    <t>Felipe</t>
  </si>
  <si>
    <t>RUA 40</t>
  </si>
  <si>
    <t>Jardim Jussara</t>
  </si>
  <si>
    <t>Ana Clara</t>
  </si>
  <si>
    <t>RUA 59</t>
  </si>
  <si>
    <t>Jardim Motorama</t>
  </si>
  <si>
    <t>Isaac</t>
  </si>
  <si>
    <t>Jardim Nossa Senhora de Fátima</t>
  </si>
  <si>
    <t>Yasmin</t>
  </si>
  <si>
    <t>Jardim Nova Detroit</t>
  </si>
  <si>
    <t>Daniel</t>
  </si>
  <si>
    <t>RUA 49</t>
  </si>
  <si>
    <t>Jardim Nova Michigan</t>
  </si>
  <si>
    <t>Isabelly</t>
  </si>
  <si>
    <t>Jardim Oriental</t>
  </si>
  <si>
    <t>Leonardo</t>
  </si>
  <si>
    <t>Jardim Oriente</t>
  </si>
  <si>
    <t>Esther</t>
  </si>
  <si>
    <t>RUA 22</t>
  </si>
  <si>
    <t>Jardim Portugal</t>
  </si>
  <si>
    <t>Bryan</t>
  </si>
  <si>
    <t>RUA 7</t>
  </si>
  <si>
    <t>Jardim Santa Inês I</t>
  </si>
  <si>
    <t>Elisa</t>
  </si>
  <si>
    <t>RUA 33</t>
  </si>
  <si>
    <t>Jardim Santa Inês II</t>
  </si>
  <si>
    <t>Miguel</t>
  </si>
  <si>
    <t>RUA 69</t>
  </si>
  <si>
    <t>Jardim Santa Inês III</t>
  </si>
  <si>
    <t>Alice</t>
  </si>
  <si>
    <t>Jardim São Dimas</t>
  </si>
  <si>
    <t>como resultado mostre o total de alunos por série.</t>
  </si>
  <si>
    <t>utilizando a função PROCV.</t>
  </si>
  <si>
    <t>Quantidade</t>
  </si>
  <si>
    <t>Parafuso</t>
  </si>
  <si>
    <t>Arruela</t>
  </si>
  <si>
    <t>Porca</t>
  </si>
  <si>
    <t>Rebite</t>
  </si>
  <si>
    <t>Prego</t>
  </si>
  <si>
    <t>não podendo usar PROCX... Crie a mesma procura, ao selecionar o produto, de forma</t>
  </si>
  <si>
    <t>automática, na célula de quantidade venha sua quantidade correspondente.</t>
  </si>
  <si>
    <r>
      <rPr>
        <b/>
        <sz val="11"/>
        <color theme="1"/>
        <rFont val="Calibri Light"/>
        <family val="2"/>
      </rPr>
      <t xml:space="preserve">A) </t>
    </r>
    <r>
      <rPr>
        <sz val="11"/>
        <color theme="1"/>
        <rFont val="Calibri Light"/>
        <family val="2"/>
      </rPr>
      <t>Qual o total arrecadado pelos estados da região sul?</t>
    </r>
  </si>
  <si>
    <t>Estado do Brasil</t>
  </si>
  <si>
    <t>Observação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</si>
  <si>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</si>
  <si>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</si>
  <si>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</si>
  <si>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</si>
  <si>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</si>
  <si>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</si>
  <si>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</si>
  <si>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</si>
  <si>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</si>
  <si>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</si>
  <si>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</si>
  <si>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</si>
  <si>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</si>
  <si>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</si>
  <si>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</si>
  <si>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</si>
  <si>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</si>
  <si>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</si>
  <si>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</si>
  <si>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</si>
  <si>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</si>
  <si>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</si>
  <si>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</si>
  <si>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</si>
  <si>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</si>
  <si>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</si>
  <si>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Norte</t>
  </si>
  <si>
    <t>Nordeste</t>
  </si>
  <si>
    <t>Centro-Oeste</t>
  </si>
  <si>
    <t>Sudeste</t>
  </si>
  <si>
    <t>Sul</t>
  </si>
  <si>
    <t>Arrecadado</t>
  </si>
  <si>
    <t>Qtd Investidores</t>
  </si>
  <si>
    <t>de investidores maior do que 150?</t>
  </si>
  <si>
    <r>
      <rPr>
        <b/>
        <sz val="11"/>
        <color theme="1"/>
        <rFont val="Calibri Light"/>
        <family val="2"/>
      </rPr>
      <t xml:space="preserve">B) </t>
    </r>
    <r>
      <rPr>
        <sz val="11"/>
        <color theme="1"/>
        <rFont val="Calibri Light"/>
        <family val="2"/>
      </rPr>
      <t>Qual o total arrecadado pelos estados da região norte com a quantidade</t>
    </r>
  </si>
  <si>
    <r>
      <rPr>
        <b/>
        <sz val="11"/>
        <color theme="1"/>
        <rFont val="Calibri Light"/>
        <family val="2"/>
      </rPr>
      <t xml:space="preserve">C) </t>
    </r>
    <r>
      <rPr>
        <sz val="11"/>
        <color theme="1"/>
        <rFont val="Calibri Light"/>
        <family val="2"/>
      </rPr>
      <t>Quantos estados tem a região Nordeste?</t>
    </r>
  </si>
  <si>
    <r>
      <rPr>
        <b/>
        <sz val="11"/>
        <color theme="1"/>
        <rFont val="Calibri Light"/>
        <family val="2"/>
      </rPr>
      <t xml:space="preserve">D) </t>
    </r>
    <r>
      <rPr>
        <sz val="11"/>
        <color theme="1"/>
        <rFont val="Calibri Light"/>
        <family val="2"/>
      </rPr>
      <t>Quantos estados na região Sul tem mais que 200 investidores?</t>
    </r>
  </si>
  <si>
    <t>TERMINANDO, VÁ PARA ULTIMA QUESTÃO NA ABA LISTA DINÂMICA</t>
  </si>
  <si>
    <t>Países</t>
  </si>
  <si>
    <t>Brasil</t>
  </si>
  <si>
    <t>Argentina</t>
  </si>
  <si>
    <t>França</t>
  </si>
  <si>
    <t>Holanda</t>
  </si>
  <si>
    <t>Senegal</t>
  </si>
  <si>
    <t>Alemanha</t>
  </si>
  <si>
    <t>seja atualizada a validação de dados na célula C5.</t>
  </si>
  <si>
    <t>PAÍSES</t>
  </si>
  <si>
    <r>
      <rPr>
        <b/>
        <sz val="11"/>
        <color theme="1"/>
        <rFont val="Calibri Light"/>
        <family val="2"/>
      </rPr>
      <t>1-</t>
    </r>
    <r>
      <rPr>
        <sz val="11"/>
        <color theme="1"/>
        <rFont val="Calibri Light"/>
        <family val="2"/>
      </rPr>
      <t xml:space="preserve"> Formate os números abaixo de acordo com a formatação indicada</t>
    </r>
  </si>
  <si>
    <t>DATA</t>
  </si>
  <si>
    <t>HORA</t>
  </si>
  <si>
    <t>PORCENTAGEM</t>
  </si>
  <si>
    <t>FRAÇÃO</t>
  </si>
  <si>
    <t>CIENTÍFICO</t>
  </si>
  <si>
    <t>-</t>
  </si>
  <si>
    <t>1 Responder Feito, 2 Responder Aguardando, Qualquer outra coisa Responder "Em Análise"</t>
  </si>
  <si>
    <t>Exemplo</t>
  </si>
  <si>
    <t>Feito</t>
  </si>
  <si>
    <t>Aguardando</t>
  </si>
  <si>
    <t>Em Análise</t>
  </si>
  <si>
    <r>
      <rPr>
        <b/>
        <sz val="11"/>
        <color theme="1"/>
        <rFont val="Calibri Light"/>
        <family val="2"/>
      </rPr>
      <t>2-</t>
    </r>
    <r>
      <rPr>
        <sz val="11"/>
        <color theme="1"/>
        <rFont val="Calibri Light"/>
        <family val="2"/>
      </rPr>
      <t xml:space="preserve"> Conforme exemplo ao lado e indicação abaixo, utilizando a função</t>
    </r>
    <r>
      <rPr>
        <b/>
        <sz val="11"/>
        <color theme="1"/>
        <rFont val="Calibri Light"/>
        <family val="2"/>
      </rPr>
      <t xml:space="preserve"> SE</t>
    </r>
    <r>
      <rPr>
        <sz val="11"/>
        <color theme="1"/>
        <rFont val="Calibri Light"/>
        <family val="2"/>
      </rPr>
      <t xml:space="preserve"> colocar as respostas para os números 1 e 2 e para o tracinho.</t>
    </r>
  </si>
  <si>
    <r>
      <rPr>
        <b/>
        <sz val="11"/>
        <color theme="1"/>
        <rFont val="Calibri Light"/>
        <family val="2"/>
      </rPr>
      <t xml:space="preserve">3- </t>
    </r>
    <r>
      <rPr>
        <sz val="11"/>
        <color theme="1"/>
        <rFont val="Calibri Light"/>
        <family val="2"/>
      </rPr>
      <t>Utilizando funções do Excel, resolva fazendo a soma de uma coluna e a multiplicação de outra:</t>
    </r>
  </si>
  <si>
    <t>Multiplicação</t>
  </si>
  <si>
    <t>Soma</t>
  </si>
  <si>
    <t>Ex:</t>
  </si>
  <si>
    <r>
      <rPr>
        <b/>
        <sz val="11"/>
        <color theme="1"/>
        <rFont val="Calibri Light"/>
        <family val="2"/>
      </rPr>
      <t>4-</t>
    </r>
    <r>
      <rPr>
        <sz val="11"/>
        <color theme="1"/>
        <rFont val="Calibri Light"/>
        <family val="2"/>
      </rPr>
      <t xml:space="preserve"> Crie uma formatação condicional, de modo que ao escrever "Entregue" na situação,</t>
    </r>
  </si>
  <si>
    <r>
      <rPr>
        <b/>
        <sz val="11"/>
        <color theme="1"/>
        <rFont val="Calibri Light"/>
        <family val="2"/>
      </rPr>
      <t xml:space="preserve">5- </t>
    </r>
    <r>
      <rPr>
        <sz val="11"/>
        <color theme="1"/>
        <rFont val="Calibri Light"/>
        <family val="2"/>
      </rPr>
      <t>Crie uma validação de dados na célula destaca em amarelo, para que aceite</t>
    </r>
  </si>
  <si>
    <r>
      <rPr>
        <b/>
        <sz val="11"/>
        <color theme="1"/>
        <rFont val="Calibri Light"/>
        <family val="2"/>
      </rPr>
      <t>6-</t>
    </r>
    <r>
      <rPr>
        <sz val="11"/>
        <color theme="1"/>
        <rFont val="Calibri Light"/>
        <family val="2"/>
      </rPr>
      <t xml:space="preserve"> Crie uma tabela dinâmica em uma nova aba com os dados da aba "Tabela Dinâmica" onde</t>
    </r>
  </si>
  <si>
    <r>
      <rPr>
        <b/>
        <sz val="11"/>
        <color theme="1"/>
        <rFont val="Calibri Light"/>
        <family val="2"/>
      </rPr>
      <t>7-</t>
    </r>
    <r>
      <rPr>
        <sz val="11"/>
        <color theme="1"/>
        <rFont val="Calibri Light"/>
        <family val="2"/>
      </rPr>
      <t xml:space="preserve"> Crie a procura do produto selecionado, trazendo a quantidade</t>
    </r>
  </si>
  <si>
    <r>
      <t xml:space="preserve">8- </t>
    </r>
    <r>
      <rPr>
        <sz val="11"/>
        <color theme="1"/>
        <rFont val="Calibri Light"/>
        <family val="2"/>
      </rPr>
      <t>Não podendo mover/mexer nos dados e apenas utilizando funções até o office 2013, ou seja,</t>
    </r>
  </si>
  <si>
    <r>
      <t xml:space="preserve">9- </t>
    </r>
    <r>
      <rPr>
        <sz val="11"/>
        <color theme="1"/>
        <rFont val="Calibri Light"/>
        <family val="2"/>
      </rPr>
      <t>Resolva os itens A, B, C e D com funções que tragam os resultados de forma automática:</t>
    </r>
  </si>
  <si>
    <r>
      <rPr>
        <b/>
        <sz val="11"/>
        <color theme="1"/>
        <rFont val="Calibri Light"/>
        <family val="2"/>
      </rPr>
      <t xml:space="preserve">10- </t>
    </r>
    <r>
      <rPr>
        <sz val="11"/>
        <color theme="1"/>
        <rFont val="Calibri Light"/>
        <family val="2"/>
      </rPr>
      <t>Crie uma lista dinâmica de forma que ao acrescentar ou remover países de nossa lista na coluna A, automáticamente</t>
    </r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</si>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</sst>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yyyy\-mm\-dd;@"/>
    <numFmt numFmtId="165" formatCode="h:mm:ss;@"/>
    <numFmt numFmtId="166" formatCode="#\ ???/???"/>
  </numFmts>
  <fonts count="5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rgb="FFFF0000"/>
      <name val="Calibri Light"/>
      <family val="2"/>
    </font>
    <font>
      <b/>
      <sz val="11"/>
      <color rgb="FF0070C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2" borderId="0" xfId="0" applyFont="1" applyFill="1"/>
    <xf numFmtId="0" fontId="4" fillId="2" borderId="0" xfId="0" applyFont="1" applyFill="1"/>
    <xf numFmtId="44" fontId="0" fillId="0" borderId="0" xfId="1" applyFont="1"/>
    <xf numFmtId="1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3" fillId="4" borderId="0" xfId="0" applyFont="1" applyFill="1"/>
    <xf numFmtId="0" fontId="1" fillId="0" borderId="0" xfId="0" applyFont="1"/>
    <xf numFmtId="0" fontId="0" fillId="0" borderId="1" xfId="0" applyBorder="1"/>
    <xf numFmtId="14" fontId="0" fillId="2" borderId="0" xfId="0" applyNumberFormat="1" applyFill="1"/>
    <xf numFmtId="0" fontId="0" fillId="2" borderId="3" xfId="0" applyFill="1" applyBorder="1"/>
    <xf numFmtId="0" fontId="0" fillId="2" borderId="1" xfId="0" quotePrefix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0" fillId="2" borderId="6" xfId="0" applyFill="1" applyBorder="1"/>
    <xf numFmtId="0" fontId="0" fillId="2" borderId="4" xfId="0" quotePrefix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9" fontId="0" fillId="2" borderId="1" xfId="2" applyFont="1" applyFill="1" applyBorder="1"/>
    <xf numFmtId="166" fontId="0" fillId="2" borderId="1" xfId="0" applyNumberFormat="1" applyFill="1" applyBorder="1"/>
    <xf numFmtId="11" fontId="0" fillId="2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Garcia" refreshedDate="45127.869985879632" createdVersion="8" refreshedVersion="8" minRefreshableVersion="3" recordCount="73" xr:uid="{49B44CB4-BF6A-4D59-8597-79213F6B6CF2}">
  <cacheSource type="worksheet">
    <worksheetSource ref="A1:M1048576" sheet="Tabela Dinâmica"/>
  </cacheSource>
  <cacheFields count="13">
    <cacheField name="Série" numFmtId="0">
      <sharedItems containsBlank="1" count="19">
        <s v="1º A"/>
        <s v="3º B"/>
        <s v="2º C"/>
        <s v="3º D"/>
        <s v="2º E"/>
        <s v="3º F"/>
        <s v="1º B"/>
        <s v="3º C"/>
        <s v="1º D"/>
        <s v="2º F"/>
        <s v="2º A"/>
        <s v="1º C"/>
        <s v="2º D"/>
        <s v="1º E"/>
        <s v="3º A"/>
        <s v="2º B"/>
        <s v="3º E"/>
        <s v="1º F"/>
        <m/>
      </sharedItems>
    </cacheField>
    <cacheField name="Número" numFmtId="0">
      <sharedItems containsString="0" containsBlank="1" containsNumber="1" containsInteger="1" minValue="1" maxValue="20"/>
    </cacheField>
    <cacheField name="Matricula_Data" numFmtId="0">
      <sharedItems containsString="0" containsBlank="1" containsNumber="1" containsInteger="1" minValue="43571" maxValue="43591"/>
    </cacheField>
    <cacheField name="Nome" numFmtId="0">
      <sharedItems containsBlank="1" count="73">
        <s v="Arthur"/>
        <s v="Tamires"/>
        <s v="Valéria"/>
        <s v="Sophia"/>
        <s v="Heitor"/>
        <s v="Valentina"/>
        <s v="Lorenzo"/>
        <s v="Isabella"/>
        <s v="Pedro"/>
        <s v="Júlia"/>
        <s v="Enzo"/>
        <s v="Luiza"/>
        <s v="Lucas"/>
        <s v="Lorena"/>
        <s v="Nicolas"/>
        <s v="Giovanna"/>
        <s v="Rafael"/>
        <s v="Beatriz"/>
        <s v="Samuel"/>
        <s v="Cecília"/>
        <s v="João Miguel"/>
        <s v="Lara"/>
        <s v="Gustavo"/>
        <s v="Isadora"/>
        <s v="Pedro Henrique"/>
        <s v="Emanuelly"/>
        <s v="Lucca"/>
        <s v="Ana Luiza"/>
        <s v="João Pedro"/>
        <s v="Melissa"/>
        <s v="Benício"/>
        <s v="Maria Alice"/>
        <s v="Anthony"/>
        <s v="Lavínia"/>
        <s v="Davi Lucca"/>
        <s v="Sarah"/>
        <s v="Bernardo"/>
        <s v="Helena"/>
        <s v="Davi"/>
        <s v="Laura"/>
        <s v="Théo"/>
        <s v="Manuela"/>
        <s v="Gabriel"/>
        <s v="Heloísa"/>
        <s v="Matheus"/>
        <s v="Maria Luiza"/>
        <s v="Benjamin"/>
        <s v="Lívia"/>
        <s v="Guilherme"/>
        <s v="Maria Eduarda"/>
        <s v="Joaquim"/>
        <s v="Maria Clara"/>
        <s v="Enzo Gabriel"/>
        <s v="Eloá"/>
        <s v="Henrique"/>
        <s v="Maria Júlia"/>
        <s v="Murilo"/>
        <s v="Mariana"/>
        <s v="Pietro"/>
        <s v="Ana Júlia"/>
        <s v="Felipe"/>
        <s v="Ana Clara"/>
        <s v="Isaac"/>
        <s v="Yasmin"/>
        <s v="Daniel"/>
        <s v="Isabelly"/>
        <s v="Leonardo"/>
        <s v="Esther"/>
        <s v="Bryan"/>
        <s v="Elisa"/>
        <s v="Miguel"/>
        <s v="Alice"/>
        <m/>
      </sharedItems>
    </cacheField>
    <cacheField name="Sexo" numFmtId="0">
      <sharedItems containsBlank="1" count="3">
        <s v="M"/>
        <s v="F"/>
        <m/>
      </sharedItems>
    </cacheField>
    <cacheField name="RM" numFmtId="0">
      <sharedItems containsString="0" containsBlank="1" containsNumber="1" containsInteger="1" minValue="1" maxValue="70"/>
    </cacheField>
    <cacheField name="Data_Nascimento" numFmtId="0">
      <sharedItems containsString="0" containsBlank="1" containsNumber="1" containsInteger="1" minValue="32874" maxValue="33230"/>
    </cacheField>
    <cacheField name="Endereço" numFmtId="0">
      <sharedItems containsBlank="1" count="48">
        <s v="RUA 35"/>
        <s v="RUA 28"/>
        <s v="RUA 11"/>
        <s v="RUA 14"/>
        <s v="RUA 6"/>
        <s v="RUA 41"/>
        <s v="RUA 13"/>
        <s v="RUA 25"/>
        <s v="RUA 46"/>
        <s v="RUA 39"/>
        <s v="RUA 61"/>
        <s v="RUA 52"/>
        <s v="RUA 37"/>
        <s v="RUA 64"/>
        <s v="RUA 54"/>
        <s v="RUA 57"/>
        <s v="RUA 70"/>
        <s v="RUA 31"/>
        <s v="RUA 21"/>
        <s v="RUA 32"/>
        <s v="RUA 42"/>
        <s v="RUA 8"/>
        <s v="RUA 36"/>
        <s v="RUA 23"/>
        <s v="RUA 9"/>
        <s v="RUA 62"/>
        <s v="RUA 43"/>
        <s v="RUA 58"/>
        <s v="RUA 60"/>
        <s v="RUA 27"/>
        <s v="RUA 66"/>
        <s v="RUA 12"/>
        <s v="RUA 67"/>
        <s v="RUA 63"/>
        <s v="RUA 29"/>
        <s v="RUA 4"/>
        <s v="RUA 16"/>
        <s v="RUA 19"/>
        <s v="RUA 56"/>
        <s v="RUA 20"/>
        <s v="RUA 40"/>
        <s v="RUA 59"/>
        <s v="RUA 49"/>
        <s v="RUA 22"/>
        <s v="RUA 7"/>
        <s v="RUA 33"/>
        <s v="RUA 69"/>
        <m/>
      </sharedItems>
    </cacheField>
    <cacheField name="Bairro" numFmtId="0">
      <sharedItems containsBlank="1" count="71">
        <s v="Águas do Canindu"/>
        <s v="Alto da Ponte"/>
        <s v="Altos da Vila Paiva"/>
        <s v="Bairrinho"/>
        <s v="Bairro Cajurú"/>
        <s v="Banhado"/>
        <s v="Bom Retiro"/>
        <s v="Bosque dos Eucaliptos"/>
        <s v="Bosque dos Ipês"/>
        <s v="Bosque Imperial"/>
        <s v="Buquirinha"/>
        <s v="Caête"/>
        <s v="Campo dos Alemães"/>
        <s v="Campos de São José"/>
        <s v="Capão Grosso"/>
        <s v="Castanheira II"/>
        <s v="Centro"/>
        <s v="Chácaras Reunidas"/>
        <s v="Cidade Morumbi"/>
        <s v="Cidade Vista Verde"/>
        <s v="Conj. Hab. Dom Pedro I"/>
        <s v="Conj. Hab. Dom Pedro II"/>
        <s v="Conj. Hab. São Geraldo"/>
        <s v="Conj. Integração"/>
        <s v="Conj. Res. 31 de Março"/>
        <s v="Conj. Res. Cidade Jardim"/>
        <s v="Conj. Res. Jardim das Flores"/>
        <s v="Conj. Res. Monte Castelo"/>
        <s v="Conj. Res. Morada do Sol"/>
        <s v="Conj. Res. Primavera"/>
        <s v="Conj. São Judas Tadeu"/>
        <s v="DCTA"/>
        <s v="Espelho d'Água"/>
        <s v="Eugênio de Melo"/>
        <s v="Floradas de São José"/>
        <s v="Frei Galvão"/>
        <s v="Jardim Altos de Santana"/>
        <s v="Jardim Altos do Esplanada"/>
        <s v="Jardim Alvorada"/>
        <s v="Jardim América"/>
        <s v="Residencial Jardim Aquarius"/>
        <s v="Jardim Augusta"/>
        <s v="Jardim Bandeirantes"/>
        <s v="Jardim Boa Vista"/>
        <s v="Jardim Cassiano Ricardo"/>
        <s v="Jardim Colonial"/>
        <s v="Jardim Coqueiro"/>
        <s v="Jardim Corinthians"/>
        <s v="Jardim Cruzeiro do Sul"/>
        <s v="Jardim da Granja"/>
        <s v="Jardim das Indústrias"/>
        <s v="Jardim Diamante"/>
        <s v="Jardim Esplanada"/>
        <s v="Jardim Estoril"/>
        <s v="Jardim Guimarães"/>
        <s v="Jardim Imperial"/>
        <s v="Jardim Ismênia"/>
        <s v="Jardim Itapuã"/>
        <s v="Jardim Jussara"/>
        <s v="Jardim Motorama"/>
        <s v="Jardim Nossa Senhora de Fátima"/>
        <s v="Jardim Nova Detroit"/>
        <s v="Jardim Nova Michigan"/>
        <s v="Jardim Oriental"/>
        <s v="Jardim Oriente"/>
        <s v="Jardim Portugal"/>
        <s v="Jardim Santa Inês I"/>
        <s v="Jardim Santa Inês II"/>
        <s v="Jardim Santa Inês III"/>
        <s v="Jardim São Dimas"/>
        <m/>
      </sharedItems>
    </cacheField>
    <cacheField name="Cidade" numFmtId="0">
      <sharedItems containsBlank="1"/>
    </cacheField>
    <cacheField name="Estado" numFmtId="0">
      <sharedItems containsBlank="1" count="2">
        <s v="São Paulo"/>
        <m/>
      </sharedItems>
    </cacheField>
    <cacheField name="Mensalidade" numFmtId="44">
      <sharedItems containsString="0" containsBlank="1" containsNumber="1" containsInteger="1" minValue="474" maxValue="1497"/>
    </cacheField>
    <cacheField name="Vencimento" numFmtId="14">
      <sharedItems containsNonDate="0" containsDate="1" containsString="0" containsBlank="1" minDate="2019-04-19T00:00:00" maxDate="2019-05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16"/>
    <n v="43571"/>
    <x v="0"/>
    <x v="0"/>
    <n v="1"/>
    <n v="32963"/>
    <x v="0"/>
    <x v="0"/>
    <s v="São José dos Campos"/>
    <x v="0"/>
    <n v="548"/>
    <d v="2019-04-19T00:00:00"/>
  </r>
  <r>
    <x v="0"/>
    <n v="16"/>
    <n v="43571"/>
    <x v="1"/>
    <x v="1"/>
    <n v="1"/>
    <n v="32963"/>
    <x v="0"/>
    <x v="0"/>
    <s v="São José dos Campos"/>
    <x v="0"/>
    <n v="548"/>
    <d v="2019-04-19T00:00:00"/>
  </r>
  <r>
    <x v="0"/>
    <n v="16"/>
    <n v="43571"/>
    <x v="2"/>
    <x v="1"/>
    <n v="1"/>
    <n v="32963"/>
    <x v="0"/>
    <x v="0"/>
    <s v="São José dos Campos"/>
    <x v="0"/>
    <n v="548"/>
    <d v="2019-04-19T00:00:00"/>
  </r>
  <r>
    <x v="1"/>
    <n v="18"/>
    <n v="43577"/>
    <x v="3"/>
    <x v="1"/>
    <n v="2"/>
    <n v="33230"/>
    <x v="1"/>
    <x v="1"/>
    <s v="São José dos Campos"/>
    <x v="0"/>
    <n v="1010"/>
    <d v="2019-04-25T00:00:00"/>
  </r>
  <r>
    <x v="2"/>
    <n v="6"/>
    <n v="43582"/>
    <x v="4"/>
    <x v="0"/>
    <n v="3"/>
    <n v="33063"/>
    <x v="2"/>
    <x v="2"/>
    <s v="São José dos Campos"/>
    <x v="0"/>
    <n v="1170"/>
    <d v="2019-04-30T00:00:00"/>
  </r>
  <r>
    <x v="3"/>
    <n v="4"/>
    <n v="43584"/>
    <x v="5"/>
    <x v="1"/>
    <n v="4"/>
    <n v="32883"/>
    <x v="3"/>
    <x v="3"/>
    <s v="São José dos Campos"/>
    <x v="0"/>
    <n v="1219"/>
    <d v="2019-05-02T00:00:00"/>
  </r>
  <r>
    <x v="4"/>
    <n v="6"/>
    <n v="43582"/>
    <x v="6"/>
    <x v="0"/>
    <n v="5"/>
    <n v="33076"/>
    <x v="4"/>
    <x v="4"/>
    <s v="São José dos Campos"/>
    <x v="0"/>
    <n v="1449"/>
    <d v="2019-04-30T00:00:00"/>
  </r>
  <r>
    <x v="5"/>
    <n v="1"/>
    <n v="43579"/>
    <x v="7"/>
    <x v="1"/>
    <n v="6"/>
    <n v="33179"/>
    <x v="5"/>
    <x v="5"/>
    <s v="São José dos Campos"/>
    <x v="0"/>
    <n v="1344"/>
    <d v="2019-04-27T00:00:00"/>
  </r>
  <r>
    <x v="0"/>
    <n v="17"/>
    <n v="43584"/>
    <x v="8"/>
    <x v="0"/>
    <n v="7"/>
    <n v="32974"/>
    <x v="0"/>
    <x v="6"/>
    <s v="São José dos Campos"/>
    <x v="0"/>
    <n v="689"/>
    <d v="2019-05-02T00:00:00"/>
  </r>
  <r>
    <x v="6"/>
    <n v="6"/>
    <n v="43583"/>
    <x v="9"/>
    <x v="1"/>
    <n v="8"/>
    <n v="32874"/>
    <x v="6"/>
    <x v="7"/>
    <s v="São José dos Campos"/>
    <x v="0"/>
    <n v="837"/>
    <d v="2019-05-01T00:00:00"/>
  </r>
  <r>
    <x v="7"/>
    <n v="2"/>
    <n v="43589"/>
    <x v="10"/>
    <x v="0"/>
    <n v="9"/>
    <n v="33164"/>
    <x v="5"/>
    <x v="8"/>
    <s v="São José dos Campos"/>
    <x v="0"/>
    <n v="1120"/>
    <d v="2019-05-07T00:00:00"/>
  </r>
  <r>
    <x v="8"/>
    <n v="20"/>
    <n v="43578"/>
    <x v="11"/>
    <x v="1"/>
    <n v="10"/>
    <n v="33056"/>
    <x v="7"/>
    <x v="9"/>
    <s v="São José dos Campos"/>
    <x v="0"/>
    <n v="1099"/>
    <d v="2019-04-26T00:00:00"/>
  </r>
  <r>
    <x v="4"/>
    <n v="11"/>
    <n v="43587"/>
    <x v="12"/>
    <x v="0"/>
    <n v="11"/>
    <n v="32950"/>
    <x v="8"/>
    <x v="10"/>
    <s v="São José dos Campos"/>
    <x v="0"/>
    <n v="1248"/>
    <d v="2019-05-05T00:00:00"/>
  </r>
  <r>
    <x v="9"/>
    <n v="16"/>
    <n v="43582"/>
    <x v="13"/>
    <x v="1"/>
    <n v="12"/>
    <n v="32940"/>
    <x v="9"/>
    <x v="11"/>
    <s v="São José dos Campos"/>
    <x v="0"/>
    <n v="1217"/>
    <d v="2019-04-30T00:00:00"/>
  </r>
  <r>
    <x v="10"/>
    <n v="11"/>
    <n v="43578"/>
    <x v="14"/>
    <x v="0"/>
    <n v="13"/>
    <n v="33179"/>
    <x v="10"/>
    <x v="12"/>
    <s v="São José dos Campos"/>
    <x v="0"/>
    <n v="699"/>
    <d v="2019-04-26T00:00:00"/>
  </r>
  <r>
    <x v="1"/>
    <n v="13"/>
    <n v="43579"/>
    <x v="15"/>
    <x v="1"/>
    <n v="14"/>
    <n v="33177"/>
    <x v="11"/>
    <x v="13"/>
    <s v="São José dos Campos"/>
    <x v="0"/>
    <n v="1232"/>
    <d v="2019-04-27T00:00:00"/>
  </r>
  <r>
    <x v="11"/>
    <n v="17"/>
    <n v="43585"/>
    <x v="16"/>
    <x v="0"/>
    <n v="15"/>
    <n v="32927"/>
    <x v="12"/>
    <x v="14"/>
    <s v="São José dos Campos"/>
    <x v="0"/>
    <n v="1497"/>
    <d v="2019-05-03T00:00:00"/>
  </r>
  <r>
    <x v="12"/>
    <n v="2"/>
    <n v="43575"/>
    <x v="17"/>
    <x v="1"/>
    <n v="16"/>
    <n v="32944"/>
    <x v="13"/>
    <x v="15"/>
    <s v="São José dos Campos"/>
    <x v="0"/>
    <n v="1265"/>
    <d v="2019-04-23T00:00:00"/>
  </r>
  <r>
    <x v="4"/>
    <n v="20"/>
    <n v="43577"/>
    <x v="18"/>
    <x v="0"/>
    <n v="17"/>
    <n v="33109"/>
    <x v="14"/>
    <x v="16"/>
    <s v="São José dos Campos"/>
    <x v="0"/>
    <n v="595"/>
    <d v="2019-04-25T00:00:00"/>
  </r>
  <r>
    <x v="5"/>
    <n v="15"/>
    <n v="43591"/>
    <x v="19"/>
    <x v="1"/>
    <n v="18"/>
    <n v="33082"/>
    <x v="15"/>
    <x v="17"/>
    <s v="São José dos Campos"/>
    <x v="0"/>
    <n v="554"/>
    <d v="2019-05-09T00:00:00"/>
  </r>
  <r>
    <x v="10"/>
    <n v="10"/>
    <n v="43579"/>
    <x v="20"/>
    <x v="0"/>
    <n v="19"/>
    <n v="32928"/>
    <x v="4"/>
    <x v="18"/>
    <s v="São José dos Campos"/>
    <x v="0"/>
    <n v="1268"/>
    <d v="2019-04-27T00:00:00"/>
  </r>
  <r>
    <x v="6"/>
    <n v="5"/>
    <n v="43572"/>
    <x v="21"/>
    <x v="1"/>
    <n v="20"/>
    <n v="33186"/>
    <x v="16"/>
    <x v="19"/>
    <s v="São José dos Campos"/>
    <x v="0"/>
    <n v="930"/>
    <d v="2019-04-20T00:00:00"/>
  </r>
  <r>
    <x v="7"/>
    <n v="14"/>
    <n v="43587"/>
    <x v="22"/>
    <x v="0"/>
    <n v="21"/>
    <n v="33014"/>
    <x v="3"/>
    <x v="20"/>
    <s v="São José dos Campos"/>
    <x v="0"/>
    <n v="1462"/>
    <d v="2019-05-05T00:00:00"/>
  </r>
  <r>
    <x v="8"/>
    <n v="7"/>
    <n v="43580"/>
    <x v="23"/>
    <x v="1"/>
    <n v="22"/>
    <n v="33099"/>
    <x v="17"/>
    <x v="21"/>
    <s v="São José dos Campos"/>
    <x v="0"/>
    <n v="1129"/>
    <d v="2019-04-28T00:00:00"/>
  </r>
  <r>
    <x v="13"/>
    <n v="14"/>
    <n v="43581"/>
    <x v="24"/>
    <x v="0"/>
    <n v="23"/>
    <n v="33093"/>
    <x v="2"/>
    <x v="22"/>
    <s v="São José dos Campos"/>
    <x v="0"/>
    <n v="802"/>
    <d v="2019-04-29T00:00:00"/>
  </r>
  <r>
    <x v="5"/>
    <n v="19"/>
    <n v="43584"/>
    <x v="25"/>
    <x v="1"/>
    <n v="24"/>
    <n v="32937"/>
    <x v="3"/>
    <x v="23"/>
    <s v="São José dos Campos"/>
    <x v="0"/>
    <n v="697"/>
    <d v="2019-05-02T00:00:00"/>
  </r>
  <r>
    <x v="14"/>
    <n v="9"/>
    <n v="43578"/>
    <x v="26"/>
    <x v="0"/>
    <n v="25"/>
    <n v="32986"/>
    <x v="18"/>
    <x v="24"/>
    <s v="São José dos Campos"/>
    <x v="0"/>
    <n v="931"/>
    <d v="2019-04-26T00:00:00"/>
  </r>
  <r>
    <x v="6"/>
    <n v="3"/>
    <n v="43588"/>
    <x v="27"/>
    <x v="1"/>
    <n v="26"/>
    <n v="33019"/>
    <x v="19"/>
    <x v="25"/>
    <s v="São José dos Campos"/>
    <x v="0"/>
    <n v="479"/>
    <d v="2019-05-06T00:00:00"/>
  </r>
  <r>
    <x v="2"/>
    <n v="8"/>
    <n v="43581"/>
    <x v="28"/>
    <x v="0"/>
    <n v="27"/>
    <n v="33068"/>
    <x v="20"/>
    <x v="26"/>
    <s v="São José dos Campos"/>
    <x v="0"/>
    <n v="833"/>
    <d v="2019-04-29T00:00:00"/>
  </r>
  <r>
    <x v="3"/>
    <n v="16"/>
    <n v="43581"/>
    <x v="29"/>
    <x v="1"/>
    <n v="28"/>
    <n v="33009"/>
    <x v="12"/>
    <x v="27"/>
    <s v="São José dos Campos"/>
    <x v="0"/>
    <n v="483"/>
    <d v="2019-04-29T00:00:00"/>
  </r>
  <r>
    <x v="4"/>
    <n v="5"/>
    <n v="43573"/>
    <x v="30"/>
    <x v="0"/>
    <n v="29"/>
    <n v="32874"/>
    <x v="21"/>
    <x v="28"/>
    <s v="São José dos Campos"/>
    <x v="0"/>
    <n v="675"/>
    <d v="2019-04-21T00:00:00"/>
  </r>
  <r>
    <x v="9"/>
    <n v="8"/>
    <n v="43575"/>
    <x v="31"/>
    <x v="1"/>
    <n v="30"/>
    <n v="33159"/>
    <x v="14"/>
    <x v="29"/>
    <s v="São José dos Campos"/>
    <x v="0"/>
    <n v="571"/>
    <d v="2019-04-23T00:00:00"/>
  </r>
  <r>
    <x v="10"/>
    <n v="1"/>
    <n v="43578"/>
    <x v="32"/>
    <x v="0"/>
    <n v="31"/>
    <n v="33019"/>
    <x v="22"/>
    <x v="30"/>
    <s v="São José dos Campos"/>
    <x v="0"/>
    <n v="756"/>
    <d v="2019-04-26T00:00:00"/>
  </r>
  <r>
    <x v="15"/>
    <n v="18"/>
    <n v="43582"/>
    <x v="33"/>
    <x v="1"/>
    <n v="32"/>
    <n v="33129"/>
    <x v="23"/>
    <x v="31"/>
    <s v="São José dos Campos"/>
    <x v="0"/>
    <n v="489"/>
    <d v="2019-04-30T00:00:00"/>
  </r>
  <r>
    <x v="2"/>
    <n v="2"/>
    <n v="43579"/>
    <x v="34"/>
    <x v="0"/>
    <n v="33"/>
    <n v="33117"/>
    <x v="24"/>
    <x v="32"/>
    <s v="São José dos Campos"/>
    <x v="0"/>
    <n v="874"/>
    <d v="2019-04-27T00:00:00"/>
  </r>
  <r>
    <x v="8"/>
    <n v="11"/>
    <n v="43571"/>
    <x v="35"/>
    <x v="1"/>
    <n v="34"/>
    <n v="32877"/>
    <x v="4"/>
    <x v="33"/>
    <s v="São José dos Campos"/>
    <x v="0"/>
    <n v="524"/>
    <d v="2019-04-19T00:00:00"/>
  </r>
  <r>
    <x v="16"/>
    <n v="15"/>
    <n v="43576"/>
    <x v="36"/>
    <x v="0"/>
    <n v="35"/>
    <n v="32997"/>
    <x v="25"/>
    <x v="34"/>
    <s v="São José dos Campos"/>
    <x v="0"/>
    <n v="1110"/>
    <d v="2019-04-24T00:00:00"/>
  </r>
  <r>
    <x v="9"/>
    <n v="2"/>
    <n v="43571"/>
    <x v="37"/>
    <x v="1"/>
    <n v="36"/>
    <n v="33044"/>
    <x v="13"/>
    <x v="35"/>
    <s v="São José dos Campos"/>
    <x v="0"/>
    <n v="1429"/>
    <d v="2019-04-19T00:00:00"/>
  </r>
  <r>
    <x v="10"/>
    <n v="10"/>
    <n v="43574"/>
    <x v="38"/>
    <x v="0"/>
    <n v="37"/>
    <n v="33049"/>
    <x v="26"/>
    <x v="36"/>
    <s v="São José dos Campos"/>
    <x v="0"/>
    <n v="864"/>
    <d v="2019-04-22T00:00:00"/>
  </r>
  <r>
    <x v="15"/>
    <n v="12"/>
    <n v="43574"/>
    <x v="39"/>
    <x v="1"/>
    <n v="38"/>
    <n v="32989"/>
    <x v="27"/>
    <x v="37"/>
    <s v="São José dos Campos"/>
    <x v="0"/>
    <n v="806"/>
    <d v="2019-04-22T00:00:00"/>
  </r>
  <r>
    <x v="7"/>
    <n v="20"/>
    <n v="43578"/>
    <x v="40"/>
    <x v="0"/>
    <n v="39"/>
    <n v="32985"/>
    <x v="28"/>
    <x v="38"/>
    <s v="São José dos Campos"/>
    <x v="0"/>
    <n v="896"/>
    <d v="2019-04-26T00:00:00"/>
  </r>
  <r>
    <x v="12"/>
    <n v="3"/>
    <n v="43572"/>
    <x v="41"/>
    <x v="1"/>
    <n v="40"/>
    <n v="32998"/>
    <x v="18"/>
    <x v="39"/>
    <s v="São José dos Campos"/>
    <x v="0"/>
    <n v="695"/>
    <d v="2019-04-20T00:00:00"/>
  </r>
  <r>
    <x v="13"/>
    <n v="6"/>
    <n v="43571"/>
    <x v="42"/>
    <x v="0"/>
    <n v="41"/>
    <n v="33084"/>
    <x v="22"/>
    <x v="40"/>
    <s v="São José dos Campos"/>
    <x v="0"/>
    <n v="678"/>
    <d v="2019-04-19T00:00:00"/>
  </r>
  <r>
    <x v="9"/>
    <n v="1"/>
    <n v="43589"/>
    <x v="43"/>
    <x v="1"/>
    <n v="42"/>
    <n v="33022"/>
    <x v="19"/>
    <x v="41"/>
    <s v="São José dos Campos"/>
    <x v="0"/>
    <n v="474"/>
    <d v="2019-05-07T00:00:00"/>
  </r>
  <r>
    <x v="0"/>
    <n v="7"/>
    <n v="43585"/>
    <x v="44"/>
    <x v="0"/>
    <n v="43"/>
    <n v="33117"/>
    <x v="25"/>
    <x v="42"/>
    <s v="São José dos Campos"/>
    <x v="0"/>
    <n v="1264"/>
    <d v="2019-05-03T00:00:00"/>
  </r>
  <r>
    <x v="15"/>
    <n v="9"/>
    <n v="43571"/>
    <x v="45"/>
    <x v="1"/>
    <n v="44"/>
    <n v="33168"/>
    <x v="29"/>
    <x v="43"/>
    <s v="São José dos Campos"/>
    <x v="0"/>
    <n v="1191"/>
    <d v="2019-04-19T00:00:00"/>
  </r>
  <r>
    <x v="11"/>
    <n v="15"/>
    <n v="43578"/>
    <x v="46"/>
    <x v="0"/>
    <n v="45"/>
    <n v="33211"/>
    <x v="30"/>
    <x v="44"/>
    <s v="São José dos Campos"/>
    <x v="0"/>
    <n v="1155"/>
    <d v="2019-04-26T00:00:00"/>
  </r>
  <r>
    <x v="3"/>
    <n v="4"/>
    <n v="43580"/>
    <x v="47"/>
    <x v="1"/>
    <n v="46"/>
    <n v="33004"/>
    <x v="31"/>
    <x v="45"/>
    <s v="São José dos Campos"/>
    <x v="0"/>
    <n v="1298"/>
    <d v="2019-04-28T00:00:00"/>
  </r>
  <r>
    <x v="4"/>
    <n v="20"/>
    <n v="43586"/>
    <x v="48"/>
    <x v="0"/>
    <n v="47"/>
    <n v="33174"/>
    <x v="32"/>
    <x v="46"/>
    <s v="São José dos Campos"/>
    <x v="0"/>
    <n v="537"/>
    <d v="2019-05-04T00:00:00"/>
  </r>
  <r>
    <x v="9"/>
    <n v="11"/>
    <n v="43581"/>
    <x v="49"/>
    <x v="1"/>
    <n v="48"/>
    <n v="32880"/>
    <x v="33"/>
    <x v="47"/>
    <s v="São José dos Campos"/>
    <x v="0"/>
    <n v="1169"/>
    <d v="2019-04-29T00:00:00"/>
  </r>
  <r>
    <x v="10"/>
    <n v="7"/>
    <n v="43575"/>
    <x v="50"/>
    <x v="0"/>
    <n v="49"/>
    <n v="33092"/>
    <x v="34"/>
    <x v="48"/>
    <s v="São José dos Campos"/>
    <x v="0"/>
    <n v="673"/>
    <d v="2019-04-23T00:00:00"/>
  </r>
  <r>
    <x v="6"/>
    <n v="4"/>
    <n v="43573"/>
    <x v="51"/>
    <x v="1"/>
    <n v="50"/>
    <n v="32905"/>
    <x v="23"/>
    <x v="49"/>
    <s v="São José dos Campos"/>
    <x v="0"/>
    <n v="1482"/>
    <d v="2019-04-21T00:00:00"/>
  </r>
  <r>
    <x v="11"/>
    <n v="15"/>
    <n v="43588"/>
    <x v="52"/>
    <x v="0"/>
    <n v="51"/>
    <n v="32891"/>
    <x v="35"/>
    <x v="50"/>
    <s v="São José dos Campos"/>
    <x v="0"/>
    <n v="851"/>
    <d v="2019-05-06T00:00:00"/>
  </r>
  <r>
    <x v="3"/>
    <n v="18"/>
    <n v="43583"/>
    <x v="53"/>
    <x v="1"/>
    <n v="52"/>
    <n v="33004"/>
    <x v="1"/>
    <x v="51"/>
    <s v="São José dos Campos"/>
    <x v="0"/>
    <n v="957"/>
    <d v="2019-05-01T00:00:00"/>
  </r>
  <r>
    <x v="4"/>
    <n v="10"/>
    <n v="43582"/>
    <x v="54"/>
    <x v="0"/>
    <n v="53"/>
    <n v="33131"/>
    <x v="36"/>
    <x v="52"/>
    <s v="São José dos Campos"/>
    <x v="0"/>
    <n v="568"/>
    <d v="2019-04-30T00:00:00"/>
  </r>
  <r>
    <x v="17"/>
    <n v="7"/>
    <n v="43591"/>
    <x v="55"/>
    <x v="1"/>
    <n v="54"/>
    <n v="33106"/>
    <x v="33"/>
    <x v="53"/>
    <s v="São José dos Campos"/>
    <x v="0"/>
    <n v="1181"/>
    <d v="2019-05-09T00:00:00"/>
  </r>
  <r>
    <x v="14"/>
    <n v="9"/>
    <n v="43578"/>
    <x v="56"/>
    <x v="0"/>
    <n v="55"/>
    <n v="32923"/>
    <x v="37"/>
    <x v="54"/>
    <s v="São José dos Campos"/>
    <x v="0"/>
    <n v="1388"/>
    <d v="2019-04-26T00:00:00"/>
  </r>
  <r>
    <x v="1"/>
    <n v="12"/>
    <n v="43573"/>
    <x v="57"/>
    <x v="1"/>
    <n v="56"/>
    <n v="32955"/>
    <x v="38"/>
    <x v="55"/>
    <s v="São José dos Campos"/>
    <x v="0"/>
    <n v="1243"/>
    <d v="2019-04-21T00:00:00"/>
  </r>
  <r>
    <x v="7"/>
    <n v="3"/>
    <n v="43574"/>
    <x v="58"/>
    <x v="0"/>
    <n v="57"/>
    <n v="33201"/>
    <x v="39"/>
    <x v="56"/>
    <s v="São José dos Campos"/>
    <x v="0"/>
    <n v="877"/>
    <d v="2019-04-22T00:00:00"/>
  </r>
  <r>
    <x v="3"/>
    <n v="10"/>
    <n v="43585"/>
    <x v="59"/>
    <x v="1"/>
    <n v="58"/>
    <n v="33180"/>
    <x v="25"/>
    <x v="57"/>
    <s v="São José dos Campos"/>
    <x v="0"/>
    <n v="802"/>
    <d v="2019-05-03T00:00:00"/>
  </r>
  <r>
    <x v="4"/>
    <n v="18"/>
    <n v="43582"/>
    <x v="60"/>
    <x v="0"/>
    <n v="59"/>
    <n v="33216"/>
    <x v="40"/>
    <x v="58"/>
    <s v="São José dos Campos"/>
    <x v="0"/>
    <n v="868"/>
    <d v="2019-04-30T00:00:00"/>
  </r>
  <r>
    <x v="17"/>
    <n v="10"/>
    <n v="43572"/>
    <x v="61"/>
    <x v="1"/>
    <n v="60"/>
    <n v="33006"/>
    <x v="41"/>
    <x v="59"/>
    <s v="São José dos Campos"/>
    <x v="0"/>
    <n v="697"/>
    <d v="2019-04-20T00:00:00"/>
  </r>
  <r>
    <x v="0"/>
    <n v="19"/>
    <n v="43589"/>
    <x v="62"/>
    <x v="0"/>
    <n v="61"/>
    <n v="33105"/>
    <x v="35"/>
    <x v="60"/>
    <s v="São José dos Campos"/>
    <x v="0"/>
    <n v="1067"/>
    <d v="2019-05-07T00:00:00"/>
  </r>
  <r>
    <x v="1"/>
    <n v="5"/>
    <n v="43573"/>
    <x v="63"/>
    <x v="1"/>
    <n v="62"/>
    <n v="33126"/>
    <x v="6"/>
    <x v="61"/>
    <s v="São José dos Campos"/>
    <x v="0"/>
    <n v="970"/>
    <d v="2019-04-21T00:00:00"/>
  </r>
  <r>
    <x v="11"/>
    <n v="18"/>
    <n v="43575"/>
    <x v="64"/>
    <x v="0"/>
    <n v="63"/>
    <n v="33139"/>
    <x v="42"/>
    <x v="62"/>
    <s v="São José dos Campos"/>
    <x v="0"/>
    <n v="1006"/>
    <d v="2019-04-23T00:00:00"/>
  </r>
  <r>
    <x v="3"/>
    <n v="15"/>
    <n v="43579"/>
    <x v="65"/>
    <x v="1"/>
    <n v="64"/>
    <n v="33163"/>
    <x v="31"/>
    <x v="63"/>
    <s v="São José dos Campos"/>
    <x v="0"/>
    <n v="725"/>
    <d v="2019-04-27T00:00:00"/>
  </r>
  <r>
    <x v="13"/>
    <n v="11"/>
    <n v="43581"/>
    <x v="66"/>
    <x v="0"/>
    <n v="65"/>
    <n v="33228"/>
    <x v="22"/>
    <x v="64"/>
    <s v="São José dos Campos"/>
    <x v="0"/>
    <n v="1474"/>
    <d v="2019-04-29T00:00:00"/>
  </r>
  <r>
    <x v="17"/>
    <n v="9"/>
    <n v="43582"/>
    <x v="67"/>
    <x v="1"/>
    <n v="66"/>
    <n v="32979"/>
    <x v="43"/>
    <x v="65"/>
    <s v="São José dos Campos"/>
    <x v="0"/>
    <n v="717"/>
    <d v="2019-04-30T00:00:00"/>
  </r>
  <r>
    <x v="10"/>
    <n v="3"/>
    <n v="43579"/>
    <x v="68"/>
    <x v="0"/>
    <n v="67"/>
    <n v="33025"/>
    <x v="44"/>
    <x v="66"/>
    <s v="São José dos Campos"/>
    <x v="0"/>
    <n v="795"/>
    <d v="2019-04-27T00:00:00"/>
  </r>
  <r>
    <x v="1"/>
    <n v="13"/>
    <n v="43577"/>
    <x v="69"/>
    <x v="1"/>
    <n v="68"/>
    <n v="32902"/>
    <x v="45"/>
    <x v="67"/>
    <s v="São José dos Campos"/>
    <x v="0"/>
    <n v="1107"/>
    <d v="2019-04-25T00:00:00"/>
  </r>
  <r>
    <x v="2"/>
    <n v="17"/>
    <n v="43583"/>
    <x v="70"/>
    <x v="0"/>
    <n v="69"/>
    <n v="33149"/>
    <x v="46"/>
    <x v="68"/>
    <s v="São José dos Campos"/>
    <x v="0"/>
    <n v="770"/>
    <d v="2019-05-01T00:00:00"/>
  </r>
  <r>
    <x v="17"/>
    <n v="7"/>
    <n v="43577"/>
    <x v="71"/>
    <x v="1"/>
    <n v="70"/>
    <n v="32988"/>
    <x v="27"/>
    <x v="69"/>
    <s v="São José dos Campos"/>
    <x v="0"/>
    <n v="1486"/>
    <d v="2019-04-25T00:00:00"/>
  </r>
  <r>
    <x v="18"/>
    <m/>
    <m/>
    <x v="72"/>
    <x v="2"/>
    <m/>
    <m/>
    <x v="47"/>
    <x v="70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42E28-9DB7-428F-B53E-C2388119634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92" firstHeaderRow="1" firstDataRow="1" firstDataCol="1"/>
  <pivotFields count="13">
    <pivotField axis="axisRow" showAll="0">
      <items count="20">
        <item x="0"/>
        <item x="6"/>
        <item x="11"/>
        <item x="8"/>
        <item x="13"/>
        <item x="17"/>
        <item x="10"/>
        <item x="15"/>
        <item x="2"/>
        <item x="12"/>
        <item x="4"/>
        <item x="9"/>
        <item x="14"/>
        <item x="1"/>
        <item x="7"/>
        <item x="3"/>
        <item x="16"/>
        <item x="5"/>
        <item h="1" x="18"/>
        <item t="default"/>
      </items>
    </pivotField>
    <pivotField showAll="0"/>
    <pivotField showAll="0"/>
    <pivotField axis="axisRow" showAll="0">
      <items count="74">
        <item x="71"/>
        <item x="61"/>
        <item x="59"/>
        <item x="27"/>
        <item x="32"/>
        <item x="0"/>
        <item x="17"/>
        <item x="30"/>
        <item x="46"/>
        <item x="36"/>
        <item x="68"/>
        <item x="19"/>
        <item x="64"/>
        <item x="38"/>
        <item x="34"/>
        <item x="69"/>
        <item x="53"/>
        <item x="25"/>
        <item x="10"/>
        <item x="52"/>
        <item x="67"/>
        <item x="60"/>
        <item x="42"/>
        <item x="15"/>
        <item x="48"/>
        <item x="22"/>
        <item x="4"/>
        <item x="37"/>
        <item x="43"/>
        <item x="54"/>
        <item x="62"/>
        <item x="7"/>
        <item x="65"/>
        <item x="23"/>
        <item x="20"/>
        <item x="28"/>
        <item x="50"/>
        <item x="9"/>
        <item x="21"/>
        <item x="39"/>
        <item x="33"/>
        <item x="66"/>
        <item x="47"/>
        <item x="13"/>
        <item x="6"/>
        <item x="12"/>
        <item x="26"/>
        <item x="11"/>
        <item x="41"/>
        <item x="31"/>
        <item x="51"/>
        <item x="49"/>
        <item x="55"/>
        <item x="45"/>
        <item x="57"/>
        <item x="44"/>
        <item x="29"/>
        <item x="70"/>
        <item x="56"/>
        <item x="14"/>
        <item x="8"/>
        <item x="24"/>
        <item x="58"/>
        <item x="16"/>
        <item x="18"/>
        <item x="35"/>
        <item x="3"/>
        <item x="1"/>
        <item x="40"/>
        <item x="5"/>
        <item x="2"/>
        <item x="63"/>
        <item x="7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9">
        <item x="2"/>
        <item x="31"/>
        <item x="6"/>
        <item x="3"/>
        <item x="36"/>
        <item x="37"/>
        <item x="39"/>
        <item x="18"/>
        <item x="43"/>
        <item x="23"/>
        <item x="7"/>
        <item x="29"/>
        <item x="1"/>
        <item x="34"/>
        <item x="17"/>
        <item x="19"/>
        <item x="45"/>
        <item x="0"/>
        <item x="22"/>
        <item x="12"/>
        <item x="9"/>
        <item x="35"/>
        <item x="40"/>
        <item x="5"/>
        <item x="20"/>
        <item x="26"/>
        <item x="8"/>
        <item x="42"/>
        <item x="11"/>
        <item x="14"/>
        <item x="38"/>
        <item x="15"/>
        <item x="27"/>
        <item x="41"/>
        <item x="4"/>
        <item x="28"/>
        <item x="10"/>
        <item x="25"/>
        <item x="33"/>
        <item x="13"/>
        <item x="30"/>
        <item x="32"/>
        <item x="46"/>
        <item x="44"/>
        <item x="16"/>
        <item x="21"/>
        <item x="24"/>
        <item x="47"/>
        <item t="default"/>
      </items>
    </pivotField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40"/>
        <item x="7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2">
    <field x="0"/>
    <field x="3"/>
  </rowFields>
  <rowItems count="91">
    <i>
      <x/>
    </i>
    <i r="1">
      <x v="5"/>
    </i>
    <i r="1">
      <x v="30"/>
    </i>
    <i r="1">
      <x v="55"/>
    </i>
    <i r="1">
      <x v="60"/>
    </i>
    <i r="1">
      <x v="67"/>
    </i>
    <i r="1">
      <x v="70"/>
    </i>
    <i>
      <x v="1"/>
    </i>
    <i r="1">
      <x v="3"/>
    </i>
    <i r="1">
      <x v="37"/>
    </i>
    <i r="1">
      <x v="38"/>
    </i>
    <i r="1">
      <x v="50"/>
    </i>
    <i>
      <x v="2"/>
    </i>
    <i r="1">
      <x v="8"/>
    </i>
    <i r="1">
      <x v="12"/>
    </i>
    <i r="1">
      <x v="19"/>
    </i>
    <i r="1">
      <x v="63"/>
    </i>
    <i>
      <x v="3"/>
    </i>
    <i r="1">
      <x v="33"/>
    </i>
    <i r="1">
      <x v="47"/>
    </i>
    <i r="1">
      <x v="65"/>
    </i>
    <i>
      <x v="4"/>
    </i>
    <i r="1">
      <x v="22"/>
    </i>
    <i r="1">
      <x v="41"/>
    </i>
    <i r="1">
      <x v="61"/>
    </i>
    <i>
      <x v="5"/>
    </i>
    <i r="1">
      <x/>
    </i>
    <i r="1">
      <x v="1"/>
    </i>
    <i r="1">
      <x v="20"/>
    </i>
    <i r="1">
      <x v="52"/>
    </i>
    <i>
      <x v="6"/>
    </i>
    <i r="1">
      <x v="4"/>
    </i>
    <i r="1">
      <x v="10"/>
    </i>
    <i r="1">
      <x v="13"/>
    </i>
    <i r="1">
      <x v="34"/>
    </i>
    <i r="1">
      <x v="36"/>
    </i>
    <i r="1">
      <x v="59"/>
    </i>
    <i>
      <x v="7"/>
    </i>
    <i r="1">
      <x v="39"/>
    </i>
    <i r="1">
      <x v="40"/>
    </i>
    <i r="1">
      <x v="53"/>
    </i>
    <i>
      <x v="8"/>
    </i>
    <i r="1">
      <x v="14"/>
    </i>
    <i r="1">
      <x v="26"/>
    </i>
    <i r="1">
      <x v="35"/>
    </i>
    <i r="1">
      <x v="57"/>
    </i>
    <i>
      <x v="9"/>
    </i>
    <i r="1">
      <x v="6"/>
    </i>
    <i r="1">
      <x v="48"/>
    </i>
    <i>
      <x v="10"/>
    </i>
    <i r="1">
      <x v="7"/>
    </i>
    <i r="1">
      <x v="21"/>
    </i>
    <i r="1">
      <x v="24"/>
    </i>
    <i r="1">
      <x v="29"/>
    </i>
    <i r="1">
      <x v="44"/>
    </i>
    <i r="1">
      <x v="45"/>
    </i>
    <i r="1">
      <x v="64"/>
    </i>
    <i>
      <x v="11"/>
    </i>
    <i r="1">
      <x v="27"/>
    </i>
    <i r="1">
      <x v="28"/>
    </i>
    <i r="1">
      <x v="43"/>
    </i>
    <i r="1">
      <x v="49"/>
    </i>
    <i r="1">
      <x v="51"/>
    </i>
    <i>
      <x v="12"/>
    </i>
    <i r="1">
      <x v="46"/>
    </i>
    <i r="1">
      <x v="58"/>
    </i>
    <i>
      <x v="13"/>
    </i>
    <i r="1">
      <x v="15"/>
    </i>
    <i r="1">
      <x v="23"/>
    </i>
    <i r="1">
      <x v="54"/>
    </i>
    <i r="1">
      <x v="66"/>
    </i>
    <i r="1">
      <x v="71"/>
    </i>
    <i>
      <x v="14"/>
    </i>
    <i r="1">
      <x v="18"/>
    </i>
    <i r="1">
      <x v="25"/>
    </i>
    <i r="1">
      <x v="62"/>
    </i>
    <i r="1">
      <x v="68"/>
    </i>
    <i>
      <x v="15"/>
    </i>
    <i r="1">
      <x v="2"/>
    </i>
    <i r="1">
      <x v="16"/>
    </i>
    <i r="1">
      <x v="32"/>
    </i>
    <i r="1">
      <x v="42"/>
    </i>
    <i r="1">
      <x v="56"/>
    </i>
    <i r="1">
      <x v="69"/>
    </i>
    <i>
      <x v="16"/>
    </i>
    <i r="1">
      <x v="9"/>
    </i>
    <i>
      <x v="17"/>
    </i>
    <i r="1">
      <x v="11"/>
    </i>
    <i r="1">
      <x v="17"/>
    </i>
    <i r="1"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CD60-8269-48A9-82B0-F35337007A6E}">
  <dimension ref="B2:R104"/>
  <sheetViews>
    <sheetView workbookViewId="0">
      <selection activeCell="I36" sqref="I36"/>
    </sheetView>
  </sheetViews>
  <sheetFormatPr defaultRowHeight="15" x14ac:dyDescent="0.25"/>
  <cols>
    <col min="1" max="1" width="2.25" style="1" customWidth="1"/>
    <col min="2" max="2" width="15.75" style="1" customWidth="1"/>
    <col min="3" max="3" width="11.25" style="1" bestFit="1" customWidth="1"/>
    <col min="4" max="5" width="9" style="1"/>
    <col min="6" max="7" width="11.25" style="1" bestFit="1" customWidth="1"/>
    <col min="8" max="8" width="16.375" style="1" bestFit="1" customWidth="1"/>
    <col min="9" max="9" width="16.5" style="1" bestFit="1" customWidth="1"/>
    <col min="10" max="10" width="13.625" style="1" bestFit="1" customWidth="1"/>
    <col min="11" max="16384" width="9" style="1"/>
  </cols>
  <sheetData>
    <row r="2" spans="2:7" x14ac:dyDescent="0.25">
      <c r="B2" s="1" t="s">
        <v>300</v>
      </c>
    </row>
    <row r="3" spans="2:7" x14ac:dyDescent="0.25">
      <c r="B3" s="5" t="s">
        <v>301</v>
      </c>
      <c r="C3" s="31">
        <v>44244</v>
      </c>
    </row>
    <row r="4" spans="2:7" x14ac:dyDescent="0.25">
      <c r="B4" s="5" t="s">
        <v>302</v>
      </c>
      <c r="C4" s="32">
        <v>0.50763888888888886</v>
      </c>
    </row>
    <row r="5" spans="2:7" x14ac:dyDescent="0.25">
      <c r="B5" s="5" t="s">
        <v>303</v>
      </c>
      <c r="C5" s="33">
        <v>0.01</v>
      </c>
    </row>
    <row r="6" spans="2:7" x14ac:dyDescent="0.25">
      <c r="B6" s="5" t="s">
        <v>304</v>
      </c>
      <c r="C6" s="34">
        <v>0.5</v>
      </c>
    </row>
    <row r="7" spans="2:7" x14ac:dyDescent="0.25">
      <c r="B7" s="5" t="s">
        <v>305</v>
      </c>
      <c r="C7" s="35">
        <v>100000000</v>
      </c>
    </row>
    <row r="8" spans="2:7" x14ac:dyDescent="0.25">
      <c r="C8" s="20"/>
    </row>
    <row r="10" spans="2:7" x14ac:dyDescent="0.25">
      <c r="B10" s="1" t="s">
        <v>312</v>
      </c>
    </row>
    <row r="11" spans="2:7" x14ac:dyDescent="0.25">
      <c r="B11" s="1" t="s">
        <v>307</v>
      </c>
    </row>
    <row r="12" spans="2:7" x14ac:dyDescent="0.25">
      <c r="F12" s="36" t="s">
        <v>308</v>
      </c>
      <c r="G12" s="37"/>
    </row>
    <row r="13" spans="2:7" x14ac:dyDescent="0.25">
      <c r="B13" s="7">
        <v>1</v>
      </c>
      <c r="C13" s="5" t="str">
        <f>IF(B13=1,"Feito",IF(B13=2,"Aguardando","Em Análise"))</f>
        <v>Feito</v>
      </c>
      <c r="F13" s="15">
        <v>1</v>
      </c>
      <c r="G13" s="5" t="s">
        <v>309</v>
      </c>
    </row>
    <row r="14" spans="2:7" x14ac:dyDescent="0.25">
      <c r="B14" s="7">
        <v>2</v>
      </c>
      <c r="C14" s="5" t="str">
        <f t="shared" ref="C14:C15" si="0">IF(B14=1,"Feito",IF(B14=2,"Aguardando","Em Análise"))</f>
        <v>Aguardando</v>
      </c>
      <c r="F14" s="15">
        <v>2</v>
      </c>
      <c r="G14" s="5" t="s">
        <v>310</v>
      </c>
    </row>
    <row r="15" spans="2:7" x14ac:dyDescent="0.25">
      <c r="B15" s="23" t="s">
        <v>306</v>
      </c>
      <c r="C15" s="5" t="str">
        <f t="shared" si="0"/>
        <v>Em Análise</v>
      </c>
      <c r="F15" s="22" t="s">
        <v>306</v>
      </c>
      <c r="G15" s="5" t="s">
        <v>311</v>
      </c>
    </row>
    <row r="16" spans="2:7" x14ac:dyDescent="0.25">
      <c r="B16" s="24"/>
      <c r="F16" s="25"/>
    </row>
    <row r="17" spans="2:18" x14ac:dyDescent="0.25">
      <c r="B17" s="24"/>
      <c r="F17" s="25"/>
    </row>
    <row r="18" spans="2:18" x14ac:dyDescent="0.25">
      <c r="B18" s="1" t="s">
        <v>313</v>
      </c>
      <c r="F18" s="25"/>
    </row>
    <row r="19" spans="2:18" x14ac:dyDescent="0.25">
      <c r="F19" s="25"/>
    </row>
    <row r="20" spans="2:18" x14ac:dyDescent="0.25">
      <c r="B20" s="24" t="s">
        <v>314</v>
      </c>
      <c r="C20" s="13"/>
      <c r="D20" s="24" t="s">
        <v>315</v>
      </c>
      <c r="F20" s="26" t="s">
        <v>316</v>
      </c>
      <c r="G20" s="27"/>
      <c r="H20" s="21"/>
    </row>
    <row r="21" spans="2:18" x14ac:dyDescent="0.25">
      <c r="B21" s="25">
        <v>10</v>
      </c>
      <c r="C21" s="13"/>
      <c r="D21" s="13">
        <v>10</v>
      </c>
      <c r="F21" s="28" t="s">
        <v>314</v>
      </c>
      <c r="H21" s="29" t="s">
        <v>315</v>
      </c>
    </row>
    <row r="22" spans="2:18" x14ac:dyDescent="0.25">
      <c r="B22" s="25">
        <v>450</v>
      </c>
      <c r="C22" s="13"/>
      <c r="D22" s="13">
        <v>450</v>
      </c>
      <c r="F22" s="28">
        <v>3</v>
      </c>
      <c r="H22" s="29">
        <v>3</v>
      </c>
    </row>
    <row r="23" spans="2:18" x14ac:dyDescent="0.25">
      <c r="B23" s="25">
        <v>780</v>
      </c>
      <c r="C23" s="13"/>
      <c r="D23" s="13">
        <v>780</v>
      </c>
      <c r="F23" s="28">
        <v>5</v>
      </c>
      <c r="H23" s="29">
        <v>5</v>
      </c>
    </row>
    <row r="24" spans="2:18" x14ac:dyDescent="0.25">
      <c r="B24" s="25">
        <v>950</v>
      </c>
      <c r="C24" s="13"/>
      <c r="D24" s="13">
        <v>950</v>
      </c>
      <c r="F24" s="28">
        <v>15</v>
      </c>
      <c r="H24" s="29">
        <v>15</v>
      </c>
    </row>
    <row r="25" spans="2:18" x14ac:dyDescent="0.25">
      <c r="B25" s="23">
        <f>PRODUCT(B21:B24)</f>
        <v>3334500000</v>
      </c>
      <c r="C25" s="13"/>
      <c r="D25" s="15">
        <f>SUM(D21:D24)</f>
        <v>2190</v>
      </c>
      <c r="F25" s="22">
        <v>225</v>
      </c>
      <c r="G25" s="30"/>
      <c r="H25" s="15">
        <v>23</v>
      </c>
    </row>
    <row r="26" spans="2:18" x14ac:dyDescent="0.25">
      <c r="B26" s="24"/>
      <c r="C26" s="13"/>
      <c r="D26" s="13"/>
      <c r="F26" s="25"/>
      <c r="H26" s="13"/>
    </row>
    <row r="28" spans="2:18" x14ac:dyDescent="0.25">
      <c r="B28" s="1" t="s">
        <v>317</v>
      </c>
    </row>
    <row r="29" spans="2:18" x14ac:dyDescent="0.25">
      <c r="B29" s="1" t="s">
        <v>11</v>
      </c>
    </row>
    <row r="31" spans="2:18" x14ac:dyDescent="0.25">
      <c r="B31" s="6" t="s">
        <v>3</v>
      </c>
      <c r="C31" s="5"/>
      <c r="D31" s="5"/>
      <c r="E31" s="5"/>
      <c r="F31" s="5"/>
      <c r="G31" s="5"/>
      <c r="H31" s="5"/>
      <c r="I31" s="7" t="s">
        <v>0</v>
      </c>
      <c r="K31" s="6" t="s">
        <v>3</v>
      </c>
      <c r="L31" s="5"/>
      <c r="M31" s="5"/>
      <c r="N31" s="5"/>
      <c r="O31" s="5"/>
      <c r="P31" s="5"/>
      <c r="Q31" s="5"/>
      <c r="R31" s="7" t="s">
        <v>0</v>
      </c>
    </row>
    <row r="32" spans="2:18" x14ac:dyDescent="0.25">
      <c r="B32" s="5" t="s">
        <v>4</v>
      </c>
      <c r="C32" s="5"/>
      <c r="D32" s="5"/>
      <c r="E32" s="5"/>
      <c r="F32" s="5"/>
      <c r="G32" s="5"/>
      <c r="H32" s="5"/>
      <c r="I32" s="5" t="s">
        <v>2</v>
      </c>
      <c r="K32" s="8" t="s">
        <v>4</v>
      </c>
      <c r="L32" s="8"/>
      <c r="M32" s="8"/>
      <c r="N32" s="8"/>
      <c r="O32" s="8"/>
      <c r="P32" s="8"/>
      <c r="Q32" s="8"/>
      <c r="R32" s="8" t="s">
        <v>2</v>
      </c>
    </row>
    <row r="33" spans="2:18" x14ac:dyDescent="0.25">
      <c r="B33" s="5" t="s">
        <v>5</v>
      </c>
      <c r="C33" s="5"/>
      <c r="D33" s="5"/>
      <c r="E33" s="5"/>
      <c r="F33" s="5"/>
      <c r="G33" s="5"/>
      <c r="H33" s="5"/>
      <c r="I33" s="5"/>
      <c r="K33" s="5" t="s">
        <v>5</v>
      </c>
      <c r="L33" s="5"/>
      <c r="M33" s="5"/>
      <c r="N33" s="5"/>
      <c r="O33" s="5"/>
      <c r="P33" s="5"/>
      <c r="Q33" s="5"/>
      <c r="R33" s="5"/>
    </row>
    <row r="34" spans="2:18" x14ac:dyDescent="0.25">
      <c r="B34" s="5" t="s">
        <v>6</v>
      </c>
      <c r="C34" s="5"/>
      <c r="D34" s="5"/>
      <c r="E34" s="5"/>
      <c r="F34" s="5"/>
      <c r="G34" s="5"/>
      <c r="H34" s="5"/>
      <c r="I34" s="5"/>
      <c r="K34" s="5" t="s">
        <v>6</v>
      </c>
      <c r="L34" s="5"/>
      <c r="M34" s="5"/>
      <c r="N34" s="5"/>
      <c r="O34" s="5"/>
      <c r="P34" s="5"/>
      <c r="Q34" s="5"/>
      <c r="R34" s="5"/>
    </row>
    <row r="35" spans="2:18" x14ac:dyDescent="0.25">
      <c r="B35" s="5" t="s">
        <v>7</v>
      </c>
      <c r="C35" s="5"/>
      <c r="D35" s="5"/>
      <c r="E35" s="5"/>
      <c r="F35" s="5"/>
      <c r="G35" s="5"/>
      <c r="H35" s="5"/>
      <c r="I35" s="5"/>
      <c r="K35" s="8" t="s">
        <v>7</v>
      </c>
      <c r="L35" s="8"/>
      <c r="M35" s="8"/>
      <c r="N35" s="8"/>
      <c r="O35" s="8"/>
      <c r="P35" s="8"/>
      <c r="Q35" s="8"/>
      <c r="R35" s="8" t="s">
        <v>2</v>
      </c>
    </row>
    <row r="36" spans="2:18" x14ac:dyDescent="0.25">
      <c r="B36" s="5" t="s">
        <v>8</v>
      </c>
      <c r="C36" s="5"/>
      <c r="D36" s="5"/>
      <c r="E36" s="5"/>
      <c r="F36" s="5"/>
      <c r="G36" s="5"/>
      <c r="H36" s="5"/>
      <c r="I36" s="5"/>
      <c r="K36" s="5" t="s">
        <v>8</v>
      </c>
      <c r="L36" s="5"/>
      <c r="M36" s="5"/>
      <c r="N36" s="5"/>
      <c r="O36" s="5"/>
      <c r="P36" s="5"/>
      <c r="Q36" s="5"/>
      <c r="R36" s="5"/>
    </row>
    <row r="37" spans="2:18" x14ac:dyDescent="0.25">
      <c r="B37" s="5" t="s">
        <v>9</v>
      </c>
      <c r="C37" s="5"/>
      <c r="D37" s="5"/>
      <c r="E37" s="5"/>
      <c r="F37" s="5"/>
      <c r="G37" s="5"/>
      <c r="H37" s="5"/>
      <c r="I37" s="5"/>
      <c r="K37" s="5" t="s">
        <v>9</v>
      </c>
      <c r="L37" s="5"/>
      <c r="M37" s="5"/>
      <c r="N37" s="5"/>
      <c r="O37" s="5"/>
      <c r="P37" s="5"/>
      <c r="Q37" s="5"/>
      <c r="R37" s="5"/>
    </row>
    <row r="38" spans="2:18" x14ac:dyDescent="0.25">
      <c r="B38" s="5" t="s">
        <v>10</v>
      </c>
      <c r="C38" s="5"/>
      <c r="D38" s="5"/>
      <c r="E38" s="5"/>
      <c r="F38" s="5"/>
      <c r="G38" s="5"/>
      <c r="H38" s="5"/>
      <c r="I38" s="5"/>
      <c r="K38" s="8" t="s">
        <v>10</v>
      </c>
      <c r="L38" s="8"/>
      <c r="M38" s="8"/>
      <c r="N38" s="8"/>
      <c r="O38" s="8"/>
      <c r="P38" s="8"/>
      <c r="Q38" s="8"/>
      <c r="R38" s="8" t="s">
        <v>2</v>
      </c>
    </row>
    <row r="39" spans="2:18" x14ac:dyDescent="0.25">
      <c r="B39" s="2" t="s">
        <v>1</v>
      </c>
      <c r="C39" s="1" t="s">
        <v>2</v>
      </c>
      <c r="D39" s="3"/>
      <c r="K39" s="2" t="s">
        <v>1</v>
      </c>
      <c r="L39" s="1" t="s">
        <v>2</v>
      </c>
      <c r="M39" s="3"/>
    </row>
    <row r="42" spans="2:18" x14ac:dyDescent="0.25">
      <c r="B42" s="1" t="s">
        <v>318</v>
      </c>
    </row>
    <row r="43" spans="2:18" x14ac:dyDescent="0.25">
      <c r="B43" s="1" t="s">
        <v>17</v>
      </c>
    </row>
    <row r="45" spans="2:18" x14ac:dyDescent="0.25">
      <c r="B45" s="2" t="s">
        <v>12</v>
      </c>
      <c r="C45" s="9" t="s">
        <v>14</v>
      </c>
      <c r="D45" s="2" t="s">
        <v>12</v>
      </c>
      <c r="E45" s="10" t="s">
        <v>16</v>
      </c>
      <c r="G45" s="2" t="s">
        <v>12</v>
      </c>
    </row>
    <row r="46" spans="2:18" x14ac:dyDescent="0.25">
      <c r="B46" s="1" t="s">
        <v>13</v>
      </c>
      <c r="D46" s="1" t="s">
        <v>15</v>
      </c>
      <c r="G46" s="4"/>
    </row>
    <row r="49" spans="2:7" x14ac:dyDescent="0.25">
      <c r="B49" s="1" t="s">
        <v>319</v>
      </c>
    </row>
    <row r="50" spans="2:7" x14ac:dyDescent="0.25">
      <c r="B50" s="1" t="s">
        <v>240</v>
      </c>
    </row>
    <row r="53" spans="2:7" x14ac:dyDescent="0.25">
      <c r="B53" s="1" t="s">
        <v>320</v>
      </c>
    </row>
    <row r="54" spans="2:7" x14ac:dyDescent="0.25">
      <c r="B54" s="1" t="s">
        <v>241</v>
      </c>
    </row>
    <row r="56" spans="2:7" x14ac:dyDescent="0.25">
      <c r="B56" s="6" t="s">
        <v>3</v>
      </c>
      <c r="C56" s="6" t="s">
        <v>242</v>
      </c>
      <c r="F56" s="2" t="s">
        <v>3</v>
      </c>
      <c r="G56" s="2" t="s">
        <v>242</v>
      </c>
    </row>
    <row r="57" spans="2:7" x14ac:dyDescent="0.25">
      <c r="B57" s="5"/>
      <c r="C57" s="5" t="e">
        <f>VLOOKUP(B57,F57:G61,2)</f>
        <v>#N/A</v>
      </c>
      <c r="F57" s="1" t="s">
        <v>243</v>
      </c>
      <c r="G57" s="13">
        <v>42</v>
      </c>
    </row>
    <row r="58" spans="2:7" x14ac:dyDescent="0.25">
      <c r="F58" s="1" t="s">
        <v>244</v>
      </c>
      <c r="G58" s="13">
        <v>50</v>
      </c>
    </row>
    <row r="59" spans="2:7" x14ac:dyDescent="0.25">
      <c r="F59" s="1" t="s">
        <v>245</v>
      </c>
      <c r="G59" s="13">
        <v>0</v>
      </c>
    </row>
    <row r="60" spans="2:7" x14ac:dyDescent="0.25">
      <c r="F60" s="1" t="s">
        <v>246</v>
      </c>
      <c r="G60" s="13">
        <v>104</v>
      </c>
    </row>
    <row r="61" spans="2:7" x14ac:dyDescent="0.25">
      <c r="F61" s="1" t="s">
        <v>247</v>
      </c>
      <c r="G61" s="13">
        <v>5</v>
      </c>
    </row>
    <row r="64" spans="2:7" x14ac:dyDescent="0.25">
      <c r="B64" s="2" t="s">
        <v>321</v>
      </c>
    </row>
    <row r="65" spans="2:11" x14ac:dyDescent="0.25">
      <c r="B65" s="1" t="s">
        <v>248</v>
      </c>
    </row>
    <row r="66" spans="2:11" x14ac:dyDescent="0.25">
      <c r="B66" s="1" t="s">
        <v>249</v>
      </c>
    </row>
    <row r="68" spans="2:11" x14ac:dyDescent="0.25">
      <c r="B68" s="6" t="s">
        <v>3</v>
      </c>
      <c r="C68" s="6" t="s">
        <v>242</v>
      </c>
      <c r="F68" s="2" t="s">
        <v>242</v>
      </c>
      <c r="G68" s="2" t="s">
        <v>3</v>
      </c>
    </row>
    <row r="69" spans="2:11" x14ac:dyDescent="0.25">
      <c r="B69" s="5"/>
      <c r="C69" s="5" t="e">
        <f>INDEX(F69:F73,MATCH(B69,G69:G73))</f>
        <v>#N/A</v>
      </c>
      <c r="F69" s="13">
        <v>42</v>
      </c>
      <c r="G69" s="1" t="s">
        <v>243</v>
      </c>
    </row>
    <row r="70" spans="2:11" x14ac:dyDescent="0.25">
      <c r="F70" s="13">
        <v>50</v>
      </c>
      <c r="G70" s="1" t="s">
        <v>244</v>
      </c>
    </row>
    <row r="71" spans="2:11" x14ac:dyDescent="0.25">
      <c r="F71" s="13">
        <v>0</v>
      </c>
      <c r="G71" s="1" t="s">
        <v>245</v>
      </c>
    </row>
    <row r="72" spans="2:11" x14ac:dyDescent="0.25">
      <c r="F72" s="13">
        <v>104</v>
      </c>
      <c r="G72" s="1" t="s">
        <v>246</v>
      </c>
    </row>
    <row r="73" spans="2:11" x14ac:dyDescent="0.25">
      <c r="F73" s="13">
        <v>5</v>
      </c>
      <c r="G73" s="1" t="s">
        <v>247</v>
      </c>
    </row>
    <row r="76" spans="2:11" x14ac:dyDescent="0.25">
      <c r="B76" s="2" t="s">
        <v>322</v>
      </c>
    </row>
    <row r="77" spans="2:11" x14ac:dyDescent="0.25">
      <c r="B77" s="1" t="s">
        <v>250</v>
      </c>
      <c r="H77" s="2" t="s">
        <v>251</v>
      </c>
      <c r="I77" s="2" t="s">
        <v>252</v>
      </c>
      <c r="J77" s="2" t="s">
        <v>284</v>
      </c>
      <c r="K77" s="2" t="s">
        <v>285</v>
      </c>
    </row>
    <row r="78" spans="2:11" x14ac:dyDescent="0.25">
      <c r="B78" s="16">
        <f>SUMIF(I78:I104, "Sul", J78:J104)</f>
        <v>732167</v>
      </c>
      <c r="H78" s="1" t="s">
        <v>253</v>
      </c>
      <c r="I78" s="1" t="s">
        <v>279</v>
      </c>
      <c r="J78" s="14">
        <v>106590</v>
      </c>
      <c r="K78" s="1">
        <v>114</v>
      </c>
    </row>
    <row r="79" spans="2:11" x14ac:dyDescent="0.25">
      <c r="H79" s="1" t="s">
        <v>254</v>
      </c>
      <c r="I79" s="1" t="s">
        <v>280</v>
      </c>
      <c r="J79" s="14">
        <v>486132</v>
      </c>
      <c r="K79" s="1">
        <v>321</v>
      </c>
    </row>
    <row r="80" spans="2:11" x14ac:dyDescent="0.25">
      <c r="B80" s="1" t="s">
        <v>287</v>
      </c>
      <c r="H80" s="1" t="s">
        <v>255</v>
      </c>
      <c r="I80" s="1" t="s">
        <v>279</v>
      </c>
      <c r="J80" s="14">
        <v>179339</v>
      </c>
      <c r="K80" s="1">
        <v>400</v>
      </c>
    </row>
    <row r="81" spans="2:11" x14ac:dyDescent="0.25">
      <c r="B81" s="1" t="s">
        <v>286</v>
      </c>
      <c r="H81" s="1" t="s">
        <v>256</v>
      </c>
      <c r="I81" s="1" t="s">
        <v>279</v>
      </c>
      <c r="J81" s="14">
        <v>380436</v>
      </c>
      <c r="K81" s="1">
        <v>109</v>
      </c>
    </row>
    <row r="82" spans="2:11" x14ac:dyDescent="0.25">
      <c r="B82" s="16">
        <f>SUMIFS(J78:J104,I78:I104,"Norte",K78:K104,"&gt;150")</f>
        <v>1311227</v>
      </c>
      <c r="H82" s="1" t="s">
        <v>257</v>
      </c>
      <c r="I82" s="1" t="s">
        <v>280</v>
      </c>
      <c r="J82" s="14">
        <v>299734</v>
      </c>
      <c r="K82" s="1">
        <v>363</v>
      </c>
    </row>
    <row r="83" spans="2:11" x14ac:dyDescent="0.25">
      <c r="H83" s="1" t="s">
        <v>258</v>
      </c>
      <c r="I83" s="1" t="s">
        <v>280</v>
      </c>
      <c r="J83" s="14">
        <v>472049</v>
      </c>
      <c r="K83" s="1">
        <v>381</v>
      </c>
    </row>
    <row r="84" spans="2:11" x14ac:dyDescent="0.25">
      <c r="B84" s="1" t="s">
        <v>288</v>
      </c>
      <c r="H84" s="1" t="s">
        <v>259</v>
      </c>
      <c r="I84" s="1" t="s">
        <v>281</v>
      </c>
      <c r="J84" s="14">
        <v>426043</v>
      </c>
      <c r="K84" s="1">
        <v>312</v>
      </c>
    </row>
    <row r="85" spans="2:11" x14ac:dyDescent="0.25">
      <c r="B85" s="15">
        <f>COUNTIF(I78:I104,"Nordeste")</f>
        <v>9</v>
      </c>
      <c r="H85" s="1" t="s">
        <v>260</v>
      </c>
      <c r="I85" s="1" t="s">
        <v>282</v>
      </c>
      <c r="J85" s="14">
        <v>348373</v>
      </c>
      <c r="K85" s="1">
        <v>433</v>
      </c>
    </row>
    <row r="86" spans="2:11" x14ac:dyDescent="0.25">
      <c r="H86" s="1" t="s">
        <v>261</v>
      </c>
      <c r="I86" s="1" t="s">
        <v>281</v>
      </c>
      <c r="J86" s="14">
        <v>347120</v>
      </c>
      <c r="K86" s="1">
        <v>461</v>
      </c>
    </row>
    <row r="87" spans="2:11" x14ac:dyDescent="0.25">
      <c r="B87" s="1" t="s">
        <v>289</v>
      </c>
      <c r="H87" s="1" t="s">
        <v>262</v>
      </c>
      <c r="I87" s="1" t="s">
        <v>280</v>
      </c>
      <c r="J87" s="14">
        <v>243945</v>
      </c>
      <c r="K87" s="1">
        <v>485</v>
      </c>
    </row>
    <row r="88" spans="2:11" x14ac:dyDescent="0.25">
      <c r="B88" s="15">
        <f>COUNTIFS(I78:I104,"Sul",K78:K104,"&gt;200")</f>
        <v>2</v>
      </c>
      <c r="H88" s="1" t="s">
        <v>263</v>
      </c>
      <c r="I88" s="1" t="s">
        <v>281</v>
      </c>
      <c r="J88" s="14">
        <v>252017</v>
      </c>
      <c r="K88" s="1">
        <v>363</v>
      </c>
    </row>
    <row r="89" spans="2:11" x14ac:dyDescent="0.25">
      <c r="H89" s="1" t="s">
        <v>264</v>
      </c>
      <c r="I89" s="1" t="s">
        <v>281</v>
      </c>
      <c r="J89" s="14">
        <v>226589</v>
      </c>
      <c r="K89" s="1">
        <v>308</v>
      </c>
    </row>
    <row r="90" spans="2:11" x14ac:dyDescent="0.25">
      <c r="B90" s="17" t="s">
        <v>290</v>
      </c>
      <c r="C90" s="4"/>
      <c r="D90" s="4"/>
      <c r="E90" s="4"/>
      <c r="F90" s="4"/>
      <c r="G90" s="4"/>
      <c r="H90" s="1" t="s">
        <v>265</v>
      </c>
      <c r="I90" s="1" t="s">
        <v>282</v>
      </c>
      <c r="J90" s="14">
        <v>187549</v>
      </c>
      <c r="K90" s="1">
        <v>174</v>
      </c>
    </row>
    <row r="91" spans="2:11" x14ac:dyDescent="0.25">
      <c r="H91" s="1" t="s">
        <v>266</v>
      </c>
      <c r="I91" s="1" t="s">
        <v>279</v>
      </c>
      <c r="J91" s="14">
        <v>150433</v>
      </c>
      <c r="K91" s="1">
        <v>473</v>
      </c>
    </row>
    <row r="92" spans="2:11" x14ac:dyDescent="0.25">
      <c r="H92" s="1" t="s">
        <v>267</v>
      </c>
      <c r="I92" s="1" t="s">
        <v>280</v>
      </c>
      <c r="J92" s="14">
        <v>179439</v>
      </c>
      <c r="K92" s="1">
        <v>350</v>
      </c>
    </row>
    <row r="93" spans="2:11" x14ac:dyDescent="0.25">
      <c r="H93" s="1" t="s">
        <v>268</v>
      </c>
      <c r="I93" s="1" t="s">
        <v>283</v>
      </c>
      <c r="J93" s="14">
        <v>178047</v>
      </c>
      <c r="K93" s="1">
        <v>318</v>
      </c>
    </row>
    <row r="94" spans="2:11" x14ac:dyDescent="0.25">
      <c r="H94" s="1" t="s">
        <v>269</v>
      </c>
      <c r="I94" s="1" t="s">
        <v>280</v>
      </c>
      <c r="J94" s="14">
        <v>183754</v>
      </c>
      <c r="K94" s="1">
        <v>345</v>
      </c>
    </row>
    <row r="95" spans="2:11" x14ac:dyDescent="0.25">
      <c r="H95" s="1" t="s">
        <v>270</v>
      </c>
      <c r="I95" s="1" t="s">
        <v>280</v>
      </c>
      <c r="J95" s="14">
        <v>140206</v>
      </c>
      <c r="K95" s="1">
        <v>145</v>
      </c>
    </row>
    <row r="96" spans="2:11" x14ac:dyDescent="0.25">
      <c r="H96" s="1" t="s">
        <v>271</v>
      </c>
      <c r="I96" s="1" t="s">
        <v>282</v>
      </c>
      <c r="J96" s="14">
        <v>290141</v>
      </c>
      <c r="K96" s="1">
        <v>372</v>
      </c>
    </row>
    <row r="97" spans="8:11" x14ac:dyDescent="0.25">
      <c r="H97" s="1" t="s">
        <v>272</v>
      </c>
      <c r="I97" s="1" t="s">
        <v>280</v>
      </c>
      <c r="J97" s="14">
        <v>182404</v>
      </c>
      <c r="K97" s="1">
        <v>450</v>
      </c>
    </row>
    <row r="98" spans="8:11" x14ac:dyDescent="0.25">
      <c r="H98" s="1" t="s">
        <v>273</v>
      </c>
      <c r="I98" s="1" t="s">
        <v>283</v>
      </c>
      <c r="J98" s="14">
        <v>263233</v>
      </c>
      <c r="K98" s="1">
        <v>194</v>
      </c>
    </row>
    <row r="99" spans="8:11" x14ac:dyDescent="0.25">
      <c r="H99" s="1" t="s">
        <v>274</v>
      </c>
      <c r="I99" s="1" t="s">
        <v>279</v>
      </c>
      <c r="J99" s="14">
        <v>483493</v>
      </c>
      <c r="K99" s="1">
        <v>394</v>
      </c>
    </row>
    <row r="100" spans="8:11" x14ac:dyDescent="0.25">
      <c r="H100" s="1" t="s">
        <v>275</v>
      </c>
      <c r="I100" s="1" t="s">
        <v>279</v>
      </c>
      <c r="J100" s="14">
        <v>280574</v>
      </c>
      <c r="K100" s="1">
        <v>135</v>
      </c>
    </row>
    <row r="101" spans="8:11" x14ac:dyDescent="0.25">
      <c r="H101" s="1" t="s">
        <v>276</v>
      </c>
      <c r="I101" s="1" t="s">
        <v>283</v>
      </c>
      <c r="J101" s="14">
        <v>290887</v>
      </c>
      <c r="K101" s="1">
        <v>362</v>
      </c>
    </row>
    <row r="102" spans="8:11" x14ac:dyDescent="0.25">
      <c r="H102" s="1" t="s">
        <v>13</v>
      </c>
      <c r="I102" s="1" t="s">
        <v>282</v>
      </c>
      <c r="J102" s="14">
        <v>147439</v>
      </c>
      <c r="K102" s="1">
        <v>482</v>
      </c>
    </row>
    <row r="103" spans="8:11" x14ac:dyDescent="0.25">
      <c r="H103" s="1" t="s">
        <v>277</v>
      </c>
      <c r="I103" s="1" t="s">
        <v>280</v>
      </c>
      <c r="J103" s="14">
        <v>422099</v>
      </c>
      <c r="K103" s="1">
        <v>472</v>
      </c>
    </row>
    <row r="104" spans="8:11" x14ac:dyDescent="0.25">
      <c r="H104" s="1" t="s">
        <v>278</v>
      </c>
      <c r="I104" s="1" t="s">
        <v>279</v>
      </c>
      <c r="J104" s="14">
        <v>497962</v>
      </c>
      <c r="K104" s="1">
        <v>415</v>
      </c>
    </row>
  </sheetData>
  <mergeCells count="1">
    <mergeCell ref="F12:G12"/>
  </mergeCells>
  <conditionalFormatting sqref="B46">
    <cfRule type="expression" dxfId="2" priority="3">
      <formula>$C$45="Correto"</formula>
    </cfRule>
  </conditionalFormatting>
  <conditionalFormatting sqref="D46">
    <cfRule type="expression" dxfId="1" priority="2">
      <formula>$E$45="Correto!"</formula>
    </cfRule>
  </conditionalFormatting>
  <conditionalFormatting sqref="B32:I38">
    <cfRule type="expression" dxfId="0" priority="1">
      <formula>$I32="Entregue"</formula>
    </cfRule>
  </conditionalFormatting>
  <dataValidations count="2">
    <dataValidation type="list" allowBlank="1" showInputMessage="1" showErrorMessage="1" sqref="B57" xr:uid="{989C21AE-E1FF-4AED-B888-0096DDAF8F76}">
      <formula1>$F$57:$F$61</formula1>
    </dataValidation>
    <dataValidation type="list" allowBlank="1" showInputMessage="1" showErrorMessage="1" sqref="B69" xr:uid="{054BCCDA-385E-4440-B482-FBD5F5F22F98}">
      <formula1>$G$69:$G$73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8C64-FC14-4F98-9F3D-28473AF2D361}">
  <dimension ref="A1:M73"/>
  <sheetViews>
    <sheetView workbookViewId="0">
      <selection activeCell="F33" sqref="F33"/>
    </sheetView>
  </sheetViews>
  <sheetFormatPr defaultRowHeight="15" x14ac:dyDescent="0.25"/>
  <cols>
    <col min="1" max="1" width="4.5" bestFit="1" customWidth="1"/>
    <col min="2" max="2" width="7.125" bestFit="1" customWidth="1"/>
    <col min="3" max="3" width="12.375" bestFit="1" customWidth="1"/>
    <col min="4" max="4" width="12.625" bestFit="1" customWidth="1"/>
    <col min="5" max="5" width="4.375" bestFit="1" customWidth="1"/>
    <col min="6" max="6" width="3.5" bestFit="1" customWidth="1"/>
    <col min="7" max="7" width="14.375" bestFit="1" customWidth="1"/>
    <col min="8" max="8" width="7.875" bestFit="1" customWidth="1"/>
    <col min="9" max="9" width="25.75" bestFit="1" customWidth="1"/>
    <col min="10" max="10" width="17.125" bestFit="1" customWidth="1"/>
    <col min="11" max="11" width="8.25" bestFit="1" customWidth="1"/>
    <col min="12" max="12" width="11.75" style="11" bestFit="1" customWidth="1"/>
    <col min="13" max="13" width="10.125" style="12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12</v>
      </c>
      <c r="L1" s="11" t="s">
        <v>28</v>
      </c>
      <c r="M1" s="12" t="s">
        <v>29</v>
      </c>
    </row>
    <row r="2" spans="1:13" x14ac:dyDescent="0.25">
      <c r="A2" t="s">
        <v>30</v>
      </c>
      <c r="B2">
        <v>16</v>
      </c>
      <c r="C2">
        <v>43571</v>
      </c>
      <c r="D2" t="s">
        <v>31</v>
      </c>
      <c r="E2" t="s">
        <v>32</v>
      </c>
      <c r="F2">
        <v>1</v>
      </c>
      <c r="G2">
        <v>32963</v>
      </c>
      <c r="H2" t="s">
        <v>33</v>
      </c>
      <c r="I2" t="s">
        <v>34</v>
      </c>
      <c r="J2" t="s">
        <v>35</v>
      </c>
      <c r="K2" t="s">
        <v>13</v>
      </c>
      <c r="L2" s="11">
        <v>548</v>
      </c>
      <c r="M2" s="12">
        <v>43574</v>
      </c>
    </row>
    <row r="3" spans="1:13" x14ac:dyDescent="0.25">
      <c r="A3" t="s">
        <v>30</v>
      </c>
      <c r="B3">
        <v>16</v>
      </c>
      <c r="C3">
        <v>43571</v>
      </c>
      <c r="D3" t="s">
        <v>36</v>
      </c>
      <c r="E3" t="s">
        <v>37</v>
      </c>
      <c r="F3">
        <v>1</v>
      </c>
      <c r="G3">
        <v>32963</v>
      </c>
      <c r="H3" t="s">
        <v>33</v>
      </c>
      <c r="I3" t="s">
        <v>34</v>
      </c>
      <c r="J3" t="s">
        <v>35</v>
      </c>
      <c r="K3" t="s">
        <v>13</v>
      </c>
      <c r="L3" s="11">
        <v>548</v>
      </c>
      <c r="M3" s="12">
        <v>43574</v>
      </c>
    </row>
    <row r="4" spans="1:13" x14ac:dyDescent="0.25">
      <c r="A4" t="s">
        <v>30</v>
      </c>
      <c r="B4">
        <v>16</v>
      </c>
      <c r="C4">
        <v>43571</v>
      </c>
      <c r="D4" t="s">
        <v>38</v>
      </c>
      <c r="E4" t="s">
        <v>37</v>
      </c>
      <c r="F4">
        <v>1</v>
      </c>
      <c r="G4">
        <v>32963</v>
      </c>
      <c r="H4" t="s">
        <v>33</v>
      </c>
      <c r="I4" t="s">
        <v>34</v>
      </c>
      <c r="J4" t="s">
        <v>35</v>
      </c>
      <c r="K4" t="s">
        <v>13</v>
      </c>
      <c r="L4" s="11">
        <v>548</v>
      </c>
      <c r="M4" s="12">
        <v>43574</v>
      </c>
    </row>
    <row r="5" spans="1:13" x14ac:dyDescent="0.25">
      <c r="A5" t="s">
        <v>39</v>
      </c>
      <c r="B5">
        <v>18</v>
      </c>
      <c r="C5">
        <v>43577</v>
      </c>
      <c r="D5" t="s">
        <v>40</v>
      </c>
      <c r="E5" t="s">
        <v>37</v>
      </c>
      <c r="F5">
        <v>2</v>
      </c>
      <c r="G5">
        <v>33230</v>
      </c>
      <c r="H5" t="s">
        <v>41</v>
      </c>
      <c r="I5" t="s">
        <v>42</v>
      </c>
      <c r="J5" t="s">
        <v>35</v>
      </c>
      <c r="K5" t="s">
        <v>13</v>
      </c>
      <c r="L5" s="11">
        <v>1010</v>
      </c>
      <c r="M5" s="12">
        <v>43580</v>
      </c>
    </row>
    <row r="6" spans="1:13" x14ac:dyDescent="0.25">
      <c r="A6" t="s">
        <v>43</v>
      </c>
      <c r="B6">
        <v>6</v>
      </c>
      <c r="C6">
        <v>43582</v>
      </c>
      <c r="D6" t="s">
        <v>44</v>
      </c>
      <c r="E6" t="s">
        <v>32</v>
      </c>
      <c r="F6">
        <v>3</v>
      </c>
      <c r="G6">
        <v>33063</v>
      </c>
      <c r="H6" t="s">
        <v>45</v>
      </c>
      <c r="I6" t="s">
        <v>46</v>
      </c>
      <c r="J6" t="s">
        <v>35</v>
      </c>
      <c r="K6" t="s">
        <v>13</v>
      </c>
      <c r="L6" s="11">
        <v>1170</v>
      </c>
      <c r="M6" s="12">
        <v>43585</v>
      </c>
    </row>
    <row r="7" spans="1:13" x14ac:dyDescent="0.25">
      <c r="A7" t="s">
        <v>47</v>
      </c>
      <c r="B7">
        <v>4</v>
      </c>
      <c r="C7">
        <v>43584</v>
      </c>
      <c r="D7" t="s">
        <v>48</v>
      </c>
      <c r="E7" t="s">
        <v>37</v>
      </c>
      <c r="F7">
        <v>4</v>
      </c>
      <c r="G7">
        <v>32883</v>
      </c>
      <c r="H7" t="s">
        <v>49</v>
      </c>
      <c r="I7" t="s">
        <v>50</v>
      </c>
      <c r="J7" t="s">
        <v>35</v>
      </c>
      <c r="K7" t="s">
        <v>13</v>
      </c>
      <c r="L7" s="11">
        <v>1219</v>
      </c>
      <c r="M7" s="12">
        <v>43587</v>
      </c>
    </row>
    <row r="8" spans="1:13" x14ac:dyDescent="0.25">
      <c r="A8" t="s">
        <v>51</v>
      </c>
      <c r="B8">
        <v>6</v>
      </c>
      <c r="C8">
        <v>43582</v>
      </c>
      <c r="D8" t="s">
        <v>52</v>
      </c>
      <c r="E8" t="s">
        <v>32</v>
      </c>
      <c r="F8">
        <v>5</v>
      </c>
      <c r="G8">
        <v>33076</v>
      </c>
      <c r="H8" t="s">
        <v>53</v>
      </c>
      <c r="I8" t="s">
        <v>54</v>
      </c>
      <c r="J8" t="s">
        <v>35</v>
      </c>
      <c r="K8" t="s">
        <v>13</v>
      </c>
      <c r="L8" s="11">
        <v>1449</v>
      </c>
      <c r="M8" s="12">
        <v>43585</v>
      </c>
    </row>
    <row r="9" spans="1:13" x14ac:dyDescent="0.25">
      <c r="A9" t="s">
        <v>55</v>
      </c>
      <c r="B9">
        <v>1</v>
      </c>
      <c r="C9">
        <v>43579</v>
      </c>
      <c r="D9" t="s">
        <v>56</v>
      </c>
      <c r="E9" t="s">
        <v>37</v>
      </c>
      <c r="F9">
        <v>6</v>
      </c>
      <c r="G9">
        <v>33179</v>
      </c>
      <c r="H9" t="s">
        <v>57</v>
      </c>
      <c r="I9" t="s">
        <v>58</v>
      </c>
      <c r="J9" t="s">
        <v>35</v>
      </c>
      <c r="K9" t="s">
        <v>13</v>
      </c>
      <c r="L9" s="11">
        <v>1344</v>
      </c>
      <c r="M9" s="12">
        <v>43582</v>
      </c>
    </row>
    <row r="10" spans="1:13" x14ac:dyDescent="0.25">
      <c r="A10" t="s">
        <v>30</v>
      </c>
      <c r="B10">
        <v>17</v>
      </c>
      <c r="C10">
        <v>43584</v>
      </c>
      <c r="D10" t="s">
        <v>59</v>
      </c>
      <c r="E10" t="s">
        <v>32</v>
      </c>
      <c r="F10">
        <v>7</v>
      </c>
      <c r="G10">
        <v>32974</v>
      </c>
      <c r="H10" t="s">
        <v>33</v>
      </c>
      <c r="I10" t="s">
        <v>60</v>
      </c>
      <c r="J10" t="s">
        <v>35</v>
      </c>
      <c r="K10" t="s">
        <v>13</v>
      </c>
      <c r="L10" s="11">
        <v>689</v>
      </c>
      <c r="M10" s="12">
        <v>43587</v>
      </c>
    </row>
    <row r="11" spans="1:13" x14ac:dyDescent="0.25">
      <c r="A11" t="s">
        <v>61</v>
      </c>
      <c r="B11">
        <v>6</v>
      </c>
      <c r="C11">
        <v>43583</v>
      </c>
      <c r="D11" t="s">
        <v>62</v>
      </c>
      <c r="E11" t="s">
        <v>37</v>
      </c>
      <c r="F11">
        <v>8</v>
      </c>
      <c r="G11">
        <v>32874</v>
      </c>
      <c r="H11" t="s">
        <v>63</v>
      </c>
      <c r="I11" t="s">
        <v>64</v>
      </c>
      <c r="J11" t="s">
        <v>35</v>
      </c>
      <c r="K11" t="s">
        <v>13</v>
      </c>
      <c r="L11" s="11">
        <v>837</v>
      </c>
      <c r="M11" s="12">
        <v>43586</v>
      </c>
    </row>
    <row r="12" spans="1:13" x14ac:dyDescent="0.25">
      <c r="A12" t="s">
        <v>65</v>
      </c>
      <c r="B12">
        <v>2</v>
      </c>
      <c r="C12">
        <v>43589</v>
      </c>
      <c r="D12" t="s">
        <v>66</v>
      </c>
      <c r="E12" t="s">
        <v>32</v>
      </c>
      <c r="F12">
        <v>9</v>
      </c>
      <c r="G12">
        <v>33164</v>
      </c>
      <c r="H12" t="s">
        <v>57</v>
      </c>
      <c r="I12" t="s">
        <v>67</v>
      </c>
      <c r="J12" t="s">
        <v>35</v>
      </c>
      <c r="K12" t="s">
        <v>13</v>
      </c>
      <c r="L12" s="11">
        <v>1120</v>
      </c>
      <c r="M12" s="12">
        <v>43592</v>
      </c>
    </row>
    <row r="13" spans="1:13" x14ac:dyDescent="0.25">
      <c r="A13" t="s">
        <v>68</v>
      </c>
      <c r="B13">
        <v>20</v>
      </c>
      <c r="C13">
        <v>43578</v>
      </c>
      <c r="D13" t="s">
        <v>69</v>
      </c>
      <c r="E13" t="s">
        <v>37</v>
      </c>
      <c r="F13">
        <v>10</v>
      </c>
      <c r="G13">
        <v>33056</v>
      </c>
      <c r="H13" t="s">
        <v>70</v>
      </c>
      <c r="I13" t="s">
        <v>71</v>
      </c>
      <c r="J13" t="s">
        <v>35</v>
      </c>
      <c r="K13" t="s">
        <v>13</v>
      </c>
      <c r="L13" s="11">
        <v>1099</v>
      </c>
      <c r="M13" s="12">
        <v>43581</v>
      </c>
    </row>
    <row r="14" spans="1:13" x14ac:dyDescent="0.25">
      <c r="A14" t="s">
        <v>51</v>
      </c>
      <c r="B14">
        <v>11</v>
      </c>
      <c r="C14">
        <v>43587</v>
      </c>
      <c r="D14" t="s">
        <v>72</v>
      </c>
      <c r="E14" t="s">
        <v>32</v>
      </c>
      <c r="F14">
        <v>11</v>
      </c>
      <c r="G14">
        <v>32950</v>
      </c>
      <c r="H14" t="s">
        <v>73</v>
      </c>
      <c r="I14" t="s">
        <v>74</v>
      </c>
      <c r="J14" t="s">
        <v>35</v>
      </c>
      <c r="K14" t="s">
        <v>13</v>
      </c>
      <c r="L14" s="11">
        <v>1248</v>
      </c>
      <c r="M14" s="12">
        <v>43590</v>
      </c>
    </row>
    <row r="15" spans="1:13" x14ac:dyDescent="0.25">
      <c r="A15" t="s">
        <v>75</v>
      </c>
      <c r="B15">
        <v>16</v>
      </c>
      <c r="C15">
        <v>43582</v>
      </c>
      <c r="D15" t="s">
        <v>76</v>
      </c>
      <c r="E15" t="s">
        <v>37</v>
      </c>
      <c r="F15">
        <v>12</v>
      </c>
      <c r="G15">
        <v>32940</v>
      </c>
      <c r="H15" t="s">
        <v>77</v>
      </c>
      <c r="I15" t="s">
        <v>78</v>
      </c>
      <c r="J15" t="s">
        <v>35</v>
      </c>
      <c r="K15" t="s">
        <v>13</v>
      </c>
      <c r="L15" s="11">
        <v>1217</v>
      </c>
      <c r="M15" s="12">
        <v>43585</v>
      </c>
    </row>
    <row r="16" spans="1:13" x14ac:dyDescent="0.25">
      <c r="A16" t="s">
        <v>79</v>
      </c>
      <c r="B16">
        <v>11</v>
      </c>
      <c r="C16">
        <v>43578</v>
      </c>
      <c r="D16" t="s">
        <v>80</v>
      </c>
      <c r="E16" t="s">
        <v>32</v>
      </c>
      <c r="F16">
        <v>13</v>
      </c>
      <c r="G16">
        <v>33179</v>
      </c>
      <c r="H16" t="s">
        <v>81</v>
      </c>
      <c r="I16" t="s">
        <v>82</v>
      </c>
      <c r="J16" t="s">
        <v>35</v>
      </c>
      <c r="K16" t="s">
        <v>13</v>
      </c>
      <c r="L16" s="11">
        <v>699</v>
      </c>
      <c r="M16" s="12">
        <v>43581</v>
      </c>
    </row>
    <row r="17" spans="1:13" x14ac:dyDescent="0.25">
      <c r="A17" t="s">
        <v>39</v>
      </c>
      <c r="B17">
        <v>13</v>
      </c>
      <c r="C17">
        <v>43579</v>
      </c>
      <c r="D17" t="s">
        <v>83</v>
      </c>
      <c r="E17" t="s">
        <v>37</v>
      </c>
      <c r="F17">
        <v>14</v>
      </c>
      <c r="G17">
        <v>33177</v>
      </c>
      <c r="H17" t="s">
        <v>84</v>
      </c>
      <c r="I17" t="s">
        <v>85</v>
      </c>
      <c r="J17" t="s">
        <v>35</v>
      </c>
      <c r="K17" t="s">
        <v>13</v>
      </c>
      <c r="L17" s="11">
        <v>1232</v>
      </c>
      <c r="M17" s="12">
        <v>43582</v>
      </c>
    </row>
    <row r="18" spans="1:13" x14ac:dyDescent="0.25">
      <c r="A18" t="s">
        <v>86</v>
      </c>
      <c r="B18">
        <v>17</v>
      </c>
      <c r="C18">
        <v>43585</v>
      </c>
      <c r="D18" t="s">
        <v>87</v>
      </c>
      <c r="E18" t="s">
        <v>32</v>
      </c>
      <c r="F18">
        <v>15</v>
      </c>
      <c r="G18">
        <v>32927</v>
      </c>
      <c r="H18" t="s">
        <v>88</v>
      </c>
      <c r="I18" t="s">
        <v>89</v>
      </c>
      <c r="J18" t="s">
        <v>35</v>
      </c>
      <c r="K18" t="s">
        <v>13</v>
      </c>
      <c r="L18" s="11">
        <v>1497</v>
      </c>
      <c r="M18" s="12">
        <v>43588</v>
      </c>
    </row>
    <row r="19" spans="1:13" x14ac:dyDescent="0.25">
      <c r="A19" t="s">
        <v>90</v>
      </c>
      <c r="B19">
        <v>2</v>
      </c>
      <c r="C19">
        <v>43575</v>
      </c>
      <c r="D19" t="s">
        <v>91</v>
      </c>
      <c r="E19" t="s">
        <v>37</v>
      </c>
      <c r="F19">
        <v>16</v>
      </c>
      <c r="G19">
        <v>32944</v>
      </c>
      <c r="H19" t="s">
        <v>92</v>
      </c>
      <c r="I19" t="s">
        <v>93</v>
      </c>
      <c r="J19" t="s">
        <v>35</v>
      </c>
      <c r="K19" t="s">
        <v>13</v>
      </c>
      <c r="L19" s="11">
        <v>1265</v>
      </c>
      <c r="M19" s="12">
        <v>43578</v>
      </c>
    </row>
    <row r="20" spans="1:13" x14ac:dyDescent="0.25">
      <c r="A20" t="s">
        <v>51</v>
      </c>
      <c r="B20">
        <v>20</v>
      </c>
      <c r="C20">
        <v>43577</v>
      </c>
      <c r="D20" t="s">
        <v>94</v>
      </c>
      <c r="E20" t="s">
        <v>32</v>
      </c>
      <c r="F20">
        <v>17</v>
      </c>
      <c r="G20">
        <v>33109</v>
      </c>
      <c r="H20" t="s">
        <v>95</v>
      </c>
      <c r="I20" t="s">
        <v>96</v>
      </c>
      <c r="J20" t="s">
        <v>35</v>
      </c>
      <c r="K20" t="s">
        <v>13</v>
      </c>
      <c r="L20" s="11">
        <v>595</v>
      </c>
      <c r="M20" s="12">
        <v>43580</v>
      </c>
    </row>
    <row r="21" spans="1:13" x14ac:dyDescent="0.25">
      <c r="A21" t="s">
        <v>55</v>
      </c>
      <c r="B21">
        <v>15</v>
      </c>
      <c r="C21">
        <v>43591</v>
      </c>
      <c r="D21" t="s">
        <v>97</v>
      </c>
      <c r="E21" t="s">
        <v>37</v>
      </c>
      <c r="F21">
        <v>18</v>
      </c>
      <c r="G21">
        <v>33082</v>
      </c>
      <c r="H21" t="s">
        <v>98</v>
      </c>
      <c r="I21" t="s">
        <v>99</v>
      </c>
      <c r="J21" t="s">
        <v>35</v>
      </c>
      <c r="K21" t="s">
        <v>13</v>
      </c>
      <c r="L21" s="11">
        <v>554</v>
      </c>
      <c r="M21" s="12">
        <v>43594</v>
      </c>
    </row>
    <row r="22" spans="1:13" x14ac:dyDescent="0.25">
      <c r="A22" t="s">
        <v>79</v>
      </c>
      <c r="B22">
        <v>10</v>
      </c>
      <c r="C22">
        <v>43579</v>
      </c>
      <c r="D22" t="s">
        <v>100</v>
      </c>
      <c r="E22" t="s">
        <v>32</v>
      </c>
      <c r="F22">
        <v>19</v>
      </c>
      <c r="G22">
        <v>32928</v>
      </c>
      <c r="H22" t="s">
        <v>53</v>
      </c>
      <c r="I22" t="s">
        <v>101</v>
      </c>
      <c r="J22" t="s">
        <v>35</v>
      </c>
      <c r="K22" t="s">
        <v>13</v>
      </c>
      <c r="L22" s="11">
        <v>1268</v>
      </c>
      <c r="M22" s="12">
        <v>43582</v>
      </c>
    </row>
    <row r="23" spans="1:13" x14ac:dyDescent="0.25">
      <c r="A23" t="s">
        <v>61</v>
      </c>
      <c r="B23">
        <v>5</v>
      </c>
      <c r="C23">
        <v>43572</v>
      </c>
      <c r="D23" t="s">
        <v>102</v>
      </c>
      <c r="E23" t="s">
        <v>37</v>
      </c>
      <c r="F23">
        <v>20</v>
      </c>
      <c r="G23">
        <v>33186</v>
      </c>
      <c r="H23" t="s">
        <v>103</v>
      </c>
      <c r="I23" t="s">
        <v>104</v>
      </c>
      <c r="J23" t="s">
        <v>35</v>
      </c>
      <c r="K23" t="s">
        <v>13</v>
      </c>
      <c r="L23" s="11">
        <v>930</v>
      </c>
      <c r="M23" s="12">
        <v>43575</v>
      </c>
    </row>
    <row r="24" spans="1:13" x14ac:dyDescent="0.25">
      <c r="A24" t="s">
        <v>65</v>
      </c>
      <c r="B24">
        <v>14</v>
      </c>
      <c r="C24">
        <v>43587</v>
      </c>
      <c r="D24" t="s">
        <v>105</v>
      </c>
      <c r="E24" t="s">
        <v>32</v>
      </c>
      <c r="F24">
        <v>21</v>
      </c>
      <c r="G24">
        <v>33014</v>
      </c>
      <c r="H24" t="s">
        <v>49</v>
      </c>
      <c r="I24" t="s">
        <v>106</v>
      </c>
      <c r="J24" t="s">
        <v>35</v>
      </c>
      <c r="K24" t="s">
        <v>13</v>
      </c>
      <c r="L24" s="11">
        <v>1462</v>
      </c>
      <c r="M24" s="12">
        <v>43590</v>
      </c>
    </row>
    <row r="25" spans="1:13" x14ac:dyDescent="0.25">
      <c r="A25" t="s">
        <v>68</v>
      </c>
      <c r="B25">
        <v>7</v>
      </c>
      <c r="C25">
        <v>43580</v>
      </c>
      <c r="D25" t="s">
        <v>107</v>
      </c>
      <c r="E25" t="s">
        <v>37</v>
      </c>
      <c r="F25">
        <v>22</v>
      </c>
      <c r="G25">
        <v>33099</v>
      </c>
      <c r="H25" t="s">
        <v>108</v>
      </c>
      <c r="I25" t="s">
        <v>109</v>
      </c>
      <c r="J25" t="s">
        <v>35</v>
      </c>
      <c r="K25" t="s">
        <v>13</v>
      </c>
      <c r="L25" s="11">
        <v>1129</v>
      </c>
      <c r="M25" s="12">
        <v>43583</v>
      </c>
    </row>
    <row r="26" spans="1:13" x14ac:dyDescent="0.25">
      <c r="A26" t="s">
        <v>110</v>
      </c>
      <c r="B26">
        <v>14</v>
      </c>
      <c r="C26">
        <v>43581</v>
      </c>
      <c r="D26" t="s">
        <v>111</v>
      </c>
      <c r="E26" t="s">
        <v>32</v>
      </c>
      <c r="F26">
        <v>23</v>
      </c>
      <c r="G26">
        <v>33093</v>
      </c>
      <c r="H26" t="s">
        <v>45</v>
      </c>
      <c r="I26" t="s">
        <v>112</v>
      </c>
      <c r="J26" t="s">
        <v>35</v>
      </c>
      <c r="K26" t="s">
        <v>13</v>
      </c>
      <c r="L26" s="11">
        <v>802</v>
      </c>
      <c r="M26" s="12">
        <v>43584</v>
      </c>
    </row>
    <row r="27" spans="1:13" x14ac:dyDescent="0.25">
      <c r="A27" t="s">
        <v>55</v>
      </c>
      <c r="B27">
        <v>19</v>
      </c>
      <c r="C27">
        <v>43584</v>
      </c>
      <c r="D27" t="s">
        <v>113</v>
      </c>
      <c r="E27" t="s">
        <v>37</v>
      </c>
      <c r="F27">
        <v>24</v>
      </c>
      <c r="G27">
        <v>32937</v>
      </c>
      <c r="H27" t="s">
        <v>49</v>
      </c>
      <c r="I27" t="s">
        <v>114</v>
      </c>
      <c r="J27" t="s">
        <v>35</v>
      </c>
      <c r="K27" t="s">
        <v>13</v>
      </c>
      <c r="L27" s="11">
        <v>697</v>
      </c>
      <c r="M27" s="12">
        <v>43587</v>
      </c>
    </row>
    <row r="28" spans="1:13" x14ac:dyDescent="0.25">
      <c r="A28" t="s">
        <v>115</v>
      </c>
      <c r="B28">
        <v>9</v>
      </c>
      <c r="C28">
        <v>43578</v>
      </c>
      <c r="D28" t="s">
        <v>116</v>
      </c>
      <c r="E28" t="s">
        <v>32</v>
      </c>
      <c r="F28">
        <v>25</v>
      </c>
      <c r="G28">
        <v>32986</v>
      </c>
      <c r="H28" t="s">
        <v>117</v>
      </c>
      <c r="I28" t="s">
        <v>118</v>
      </c>
      <c r="J28" t="s">
        <v>35</v>
      </c>
      <c r="K28" t="s">
        <v>13</v>
      </c>
      <c r="L28" s="11">
        <v>931</v>
      </c>
      <c r="M28" s="12">
        <v>43581</v>
      </c>
    </row>
    <row r="29" spans="1:13" x14ac:dyDescent="0.25">
      <c r="A29" t="s">
        <v>61</v>
      </c>
      <c r="B29">
        <v>3</v>
      </c>
      <c r="C29">
        <v>43588</v>
      </c>
      <c r="D29" t="s">
        <v>119</v>
      </c>
      <c r="E29" t="s">
        <v>37</v>
      </c>
      <c r="F29">
        <v>26</v>
      </c>
      <c r="G29">
        <v>33019</v>
      </c>
      <c r="H29" t="s">
        <v>120</v>
      </c>
      <c r="I29" t="s">
        <v>121</v>
      </c>
      <c r="J29" t="s">
        <v>35</v>
      </c>
      <c r="K29" t="s">
        <v>13</v>
      </c>
      <c r="L29" s="11">
        <v>479</v>
      </c>
      <c r="M29" s="12">
        <v>43591</v>
      </c>
    </row>
    <row r="30" spans="1:13" x14ac:dyDescent="0.25">
      <c r="A30" t="s">
        <v>43</v>
      </c>
      <c r="B30">
        <v>8</v>
      </c>
      <c r="C30">
        <v>43581</v>
      </c>
      <c r="D30" t="s">
        <v>122</v>
      </c>
      <c r="E30" t="s">
        <v>32</v>
      </c>
      <c r="F30">
        <v>27</v>
      </c>
      <c r="G30">
        <v>33068</v>
      </c>
      <c r="H30" t="s">
        <v>123</v>
      </c>
      <c r="I30" t="s">
        <v>124</v>
      </c>
      <c r="J30" t="s">
        <v>35</v>
      </c>
      <c r="K30" t="s">
        <v>13</v>
      </c>
      <c r="L30" s="11">
        <v>833</v>
      </c>
      <c r="M30" s="12">
        <v>43584</v>
      </c>
    </row>
    <row r="31" spans="1:13" x14ac:dyDescent="0.25">
      <c r="A31" t="s">
        <v>47</v>
      </c>
      <c r="B31">
        <v>16</v>
      </c>
      <c r="C31">
        <v>43581</v>
      </c>
      <c r="D31" t="s">
        <v>125</v>
      </c>
      <c r="E31" t="s">
        <v>37</v>
      </c>
      <c r="F31">
        <v>28</v>
      </c>
      <c r="G31">
        <v>33009</v>
      </c>
      <c r="H31" t="s">
        <v>88</v>
      </c>
      <c r="I31" t="s">
        <v>126</v>
      </c>
      <c r="J31" t="s">
        <v>35</v>
      </c>
      <c r="K31" t="s">
        <v>13</v>
      </c>
      <c r="L31" s="11">
        <v>483</v>
      </c>
      <c r="M31" s="12">
        <v>43584</v>
      </c>
    </row>
    <row r="32" spans="1:13" x14ac:dyDescent="0.25">
      <c r="A32" t="s">
        <v>51</v>
      </c>
      <c r="B32">
        <v>5</v>
      </c>
      <c r="C32">
        <v>43573</v>
      </c>
      <c r="D32" t="s">
        <v>127</v>
      </c>
      <c r="E32" t="s">
        <v>32</v>
      </c>
      <c r="F32">
        <v>29</v>
      </c>
      <c r="G32">
        <v>32874</v>
      </c>
      <c r="H32" t="s">
        <v>128</v>
      </c>
      <c r="I32" t="s">
        <v>129</v>
      </c>
      <c r="J32" t="s">
        <v>35</v>
      </c>
      <c r="K32" t="s">
        <v>13</v>
      </c>
      <c r="L32" s="11">
        <v>675</v>
      </c>
      <c r="M32" s="12">
        <v>43576</v>
      </c>
    </row>
    <row r="33" spans="1:13" x14ac:dyDescent="0.25">
      <c r="A33" t="s">
        <v>75</v>
      </c>
      <c r="B33">
        <v>8</v>
      </c>
      <c r="C33">
        <v>43575</v>
      </c>
      <c r="D33" t="s">
        <v>130</v>
      </c>
      <c r="E33" t="s">
        <v>37</v>
      </c>
      <c r="F33">
        <v>30</v>
      </c>
      <c r="G33">
        <v>33159</v>
      </c>
      <c r="H33" t="s">
        <v>95</v>
      </c>
      <c r="I33" t="s">
        <v>131</v>
      </c>
      <c r="J33" t="s">
        <v>35</v>
      </c>
      <c r="K33" t="s">
        <v>13</v>
      </c>
      <c r="L33" s="11">
        <v>571</v>
      </c>
      <c r="M33" s="12">
        <v>43578</v>
      </c>
    </row>
    <row r="34" spans="1:13" x14ac:dyDescent="0.25">
      <c r="A34" t="s">
        <v>79</v>
      </c>
      <c r="B34">
        <v>1</v>
      </c>
      <c r="C34">
        <v>43578</v>
      </c>
      <c r="D34" t="s">
        <v>132</v>
      </c>
      <c r="E34" t="s">
        <v>32</v>
      </c>
      <c r="F34">
        <v>31</v>
      </c>
      <c r="G34">
        <v>33019</v>
      </c>
      <c r="H34" t="s">
        <v>133</v>
      </c>
      <c r="I34" t="s">
        <v>134</v>
      </c>
      <c r="J34" t="s">
        <v>35</v>
      </c>
      <c r="K34" t="s">
        <v>13</v>
      </c>
      <c r="L34" s="11">
        <v>756</v>
      </c>
      <c r="M34" s="12">
        <v>43581</v>
      </c>
    </row>
    <row r="35" spans="1:13" x14ac:dyDescent="0.25">
      <c r="A35" t="s">
        <v>135</v>
      </c>
      <c r="B35">
        <v>18</v>
      </c>
      <c r="C35">
        <v>43582</v>
      </c>
      <c r="D35" t="s">
        <v>136</v>
      </c>
      <c r="E35" t="s">
        <v>37</v>
      </c>
      <c r="F35">
        <v>32</v>
      </c>
      <c r="G35">
        <v>33129</v>
      </c>
      <c r="H35" t="s">
        <v>137</v>
      </c>
      <c r="I35" t="s">
        <v>138</v>
      </c>
      <c r="J35" t="s">
        <v>35</v>
      </c>
      <c r="K35" t="s">
        <v>13</v>
      </c>
      <c r="L35" s="11">
        <v>489</v>
      </c>
      <c r="M35" s="12">
        <v>43585</v>
      </c>
    </row>
    <row r="36" spans="1:13" x14ac:dyDescent="0.25">
      <c r="A36" t="s">
        <v>43</v>
      </c>
      <c r="B36">
        <v>2</v>
      </c>
      <c r="C36">
        <v>43579</v>
      </c>
      <c r="D36" t="s">
        <v>139</v>
      </c>
      <c r="E36" t="s">
        <v>32</v>
      </c>
      <c r="F36">
        <v>33</v>
      </c>
      <c r="G36">
        <v>33117</v>
      </c>
      <c r="H36" t="s">
        <v>140</v>
      </c>
      <c r="I36" t="s">
        <v>141</v>
      </c>
      <c r="J36" t="s">
        <v>35</v>
      </c>
      <c r="K36" t="s">
        <v>13</v>
      </c>
      <c r="L36" s="11">
        <v>874</v>
      </c>
      <c r="M36" s="12">
        <v>43582</v>
      </c>
    </row>
    <row r="37" spans="1:13" x14ac:dyDescent="0.25">
      <c r="A37" t="s">
        <v>68</v>
      </c>
      <c r="B37">
        <v>11</v>
      </c>
      <c r="C37">
        <v>43571</v>
      </c>
      <c r="D37" t="s">
        <v>142</v>
      </c>
      <c r="E37" t="s">
        <v>37</v>
      </c>
      <c r="F37">
        <v>34</v>
      </c>
      <c r="G37">
        <v>32877</v>
      </c>
      <c r="H37" t="s">
        <v>53</v>
      </c>
      <c r="I37" t="s">
        <v>143</v>
      </c>
      <c r="J37" t="s">
        <v>35</v>
      </c>
      <c r="K37" t="s">
        <v>13</v>
      </c>
      <c r="L37" s="11">
        <v>524</v>
      </c>
      <c r="M37" s="12">
        <v>43574</v>
      </c>
    </row>
    <row r="38" spans="1:13" x14ac:dyDescent="0.25">
      <c r="A38" t="s">
        <v>144</v>
      </c>
      <c r="B38">
        <v>15</v>
      </c>
      <c r="C38">
        <v>43576</v>
      </c>
      <c r="D38" t="s">
        <v>145</v>
      </c>
      <c r="E38" t="s">
        <v>32</v>
      </c>
      <c r="F38">
        <v>35</v>
      </c>
      <c r="G38">
        <v>32997</v>
      </c>
      <c r="H38" t="s">
        <v>146</v>
      </c>
      <c r="I38" t="s">
        <v>147</v>
      </c>
      <c r="J38" t="s">
        <v>35</v>
      </c>
      <c r="K38" t="s">
        <v>13</v>
      </c>
      <c r="L38" s="11">
        <v>1110</v>
      </c>
      <c r="M38" s="12">
        <v>43579</v>
      </c>
    </row>
    <row r="39" spans="1:13" x14ac:dyDescent="0.25">
      <c r="A39" t="s">
        <v>75</v>
      </c>
      <c r="B39">
        <v>2</v>
      </c>
      <c r="C39">
        <v>43571</v>
      </c>
      <c r="D39" t="s">
        <v>148</v>
      </c>
      <c r="E39" t="s">
        <v>37</v>
      </c>
      <c r="F39">
        <v>36</v>
      </c>
      <c r="G39">
        <v>33044</v>
      </c>
      <c r="H39" t="s">
        <v>92</v>
      </c>
      <c r="I39" t="s">
        <v>149</v>
      </c>
      <c r="J39" t="s">
        <v>35</v>
      </c>
      <c r="K39" t="s">
        <v>13</v>
      </c>
      <c r="L39" s="11">
        <v>1429</v>
      </c>
      <c r="M39" s="12">
        <v>43574</v>
      </c>
    </row>
    <row r="40" spans="1:13" x14ac:dyDescent="0.25">
      <c r="A40" t="s">
        <v>79</v>
      </c>
      <c r="B40">
        <v>10</v>
      </c>
      <c r="C40">
        <v>43574</v>
      </c>
      <c r="D40" t="s">
        <v>150</v>
      </c>
      <c r="E40" t="s">
        <v>32</v>
      </c>
      <c r="F40">
        <v>37</v>
      </c>
      <c r="G40">
        <v>33049</v>
      </c>
      <c r="H40" t="s">
        <v>151</v>
      </c>
      <c r="I40" t="s">
        <v>152</v>
      </c>
      <c r="J40" t="s">
        <v>35</v>
      </c>
      <c r="K40" t="s">
        <v>13</v>
      </c>
      <c r="L40" s="11">
        <v>864</v>
      </c>
      <c r="M40" s="12">
        <v>43577</v>
      </c>
    </row>
    <row r="41" spans="1:13" x14ac:dyDescent="0.25">
      <c r="A41" t="s">
        <v>135</v>
      </c>
      <c r="B41">
        <v>12</v>
      </c>
      <c r="C41">
        <v>43574</v>
      </c>
      <c r="D41" t="s">
        <v>153</v>
      </c>
      <c r="E41" t="s">
        <v>37</v>
      </c>
      <c r="F41">
        <v>38</v>
      </c>
      <c r="G41">
        <v>32989</v>
      </c>
      <c r="H41" t="s">
        <v>154</v>
      </c>
      <c r="I41" t="s">
        <v>155</v>
      </c>
      <c r="J41" t="s">
        <v>35</v>
      </c>
      <c r="K41" t="s">
        <v>13</v>
      </c>
      <c r="L41" s="11">
        <v>806</v>
      </c>
      <c r="M41" s="12">
        <v>43577</v>
      </c>
    </row>
    <row r="42" spans="1:13" x14ac:dyDescent="0.25">
      <c r="A42" t="s">
        <v>65</v>
      </c>
      <c r="B42">
        <v>20</v>
      </c>
      <c r="C42">
        <v>43578</v>
      </c>
      <c r="D42" t="s">
        <v>156</v>
      </c>
      <c r="E42" t="s">
        <v>32</v>
      </c>
      <c r="F42">
        <v>39</v>
      </c>
      <c r="G42">
        <v>32985</v>
      </c>
      <c r="H42" t="s">
        <v>157</v>
      </c>
      <c r="I42" t="s">
        <v>158</v>
      </c>
      <c r="J42" t="s">
        <v>35</v>
      </c>
      <c r="K42" t="s">
        <v>13</v>
      </c>
      <c r="L42" s="11">
        <v>896</v>
      </c>
      <c r="M42" s="12">
        <v>43581</v>
      </c>
    </row>
    <row r="43" spans="1:13" x14ac:dyDescent="0.25">
      <c r="A43" t="s">
        <v>90</v>
      </c>
      <c r="B43">
        <v>3</v>
      </c>
      <c r="C43">
        <v>43572</v>
      </c>
      <c r="D43" t="s">
        <v>159</v>
      </c>
      <c r="E43" t="s">
        <v>37</v>
      </c>
      <c r="F43">
        <v>40</v>
      </c>
      <c r="G43">
        <v>32998</v>
      </c>
      <c r="H43" t="s">
        <v>117</v>
      </c>
      <c r="I43" t="s">
        <v>160</v>
      </c>
      <c r="J43" t="s">
        <v>35</v>
      </c>
      <c r="K43" t="s">
        <v>13</v>
      </c>
      <c r="L43" s="11">
        <v>695</v>
      </c>
      <c r="M43" s="12">
        <v>43575</v>
      </c>
    </row>
    <row r="44" spans="1:13" x14ac:dyDescent="0.25">
      <c r="A44" t="s">
        <v>110</v>
      </c>
      <c r="B44">
        <v>6</v>
      </c>
      <c r="C44">
        <v>43571</v>
      </c>
      <c r="D44" t="s">
        <v>161</v>
      </c>
      <c r="E44" t="s">
        <v>32</v>
      </c>
      <c r="F44">
        <v>41</v>
      </c>
      <c r="G44">
        <v>33084</v>
      </c>
      <c r="H44" t="s">
        <v>133</v>
      </c>
      <c r="I44" t="s">
        <v>162</v>
      </c>
      <c r="J44" t="s">
        <v>35</v>
      </c>
      <c r="K44" t="s">
        <v>13</v>
      </c>
      <c r="L44" s="11">
        <v>678</v>
      </c>
      <c r="M44" s="12">
        <v>43574</v>
      </c>
    </row>
    <row r="45" spans="1:13" x14ac:dyDescent="0.25">
      <c r="A45" t="s">
        <v>75</v>
      </c>
      <c r="B45">
        <v>1</v>
      </c>
      <c r="C45">
        <v>43589</v>
      </c>
      <c r="D45" t="s">
        <v>163</v>
      </c>
      <c r="E45" t="s">
        <v>37</v>
      </c>
      <c r="F45">
        <v>42</v>
      </c>
      <c r="G45">
        <v>33022</v>
      </c>
      <c r="H45" t="s">
        <v>120</v>
      </c>
      <c r="I45" t="s">
        <v>164</v>
      </c>
      <c r="J45" t="s">
        <v>35</v>
      </c>
      <c r="K45" t="s">
        <v>13</v>
      </c>
      <c r="L45" s="11">
        <v>474</v>
      </c>
      <c r="M45" s="12">
        <v>43592</v>
      </c>
    </row>
    <row r="46" spans="1:13" x14ac:dyDescent="0.25">
      <c r="A46" t="s">
        <v>30</v>
      </c>
      <c r="B46">
        <v>7</v>
      </c>
      <c r="C46">
        <v>43585</v>
      </c>
      <c r="D46" t="s">
        <v>165</v>
      </c>
      <c r="E46" t="s">
        <v>32</v>
      </c>
      <c r="F46">
        <v>43</v>
      </c>
      <c r="G46">
        <v>33117</v>
      </c>
      <c r="H46" t="s">
        <v>146</v>
      </c>
      <c r="I46" t="s">
        <v>166</v>
      </c>
      <c r="J46" t="s">
        <v>35</v>
      </c>
      <c r="K46" t="s">
        <v>13</v>
      </c>
      <c r="L46" s="11">
        <v>1264</v>
      </c>
      <c r="M46" s="12">
        <v>43588</v>
      </c>
    </row>
    <row r="47" spans="1:13" x14ac:dyDescent="0.25">
      <c r="A47" t="s">
        <v>135</v>
      </c>
      <c r="B47">
        <v>9</v>
      </c>
      <c r="C47">
        <v>43571</v>
      </c>
      <c r="D47" t="s">
        <v>167</v>
      </c>
      <c r="E47" t="s">
        <v>37</v>
      </c>
      <c r="F47">
        <v>44</v>
      </c>
      <c r="G47">
        <v>33168</v>
      </c>
      <c r="H47" t="s">
        <v>168</v>
      </c>
      <c r="I47" t="s">
        <v>169</v>
      </c>
      <c r="J47" t="s">
        <v>35</v>
      </c>
      <c r="K47" t="s">
        <v>13</v>
      </c>
      <c r="L47" s="11">
        <v>1191</v>
      </c>
      <c r="M47" s="12">
        <v>43574</v>
      </c>
    </row>
    <row r="48" spans="1:13" x14ac:dyDescent="0.25">
      <c r="A48" t="s">
        <v>86</v>
      </c>
      <c r="B48">
        <v>15</v>
      </c>
      <c r="C48">
        <v>43578</v>
      </c>
      <c r="D48" t="s">
        <v>170</v>
      </c>
      <c r="E48" t="s">
        <v>32</v>
      </c>
      <c r="F48">
        <v>45</v>
      </c>
      <c r="G48">
        <v>33211</v>
      </c>
      <c r="H48" t="s">
        <v>171</v>
      </c>
      <c r="I48" t="s">
        <v>172</v>
      </c>
      <c r="J48" t="s">
        <v>35</v>
      </c>
      <c r="K48" t="s">
        <v>13</v>
      </c>
      <c r="L48" s="11">
        <v>1155</v>
      </c>
      <c r="M48" s="12">
        <v>43581</v>
      </c>
    </row>
    <row r="49" spans="1:13" x14ac:dyDescent="0.25">
      <c r="A49" t="s">
        <v>47</v>
      </c>
      <c r="B49">
        <v>4</v>
      </c>
      <c r="C49">
        <v>43580</v>
      </c>
      <c r="D49" t="s">
        <v>173</v>
      </c>
      <c r="E49" t="s">
        <v>37</v>
      </c>
      <c r="F49">
        <v>46</v>
      </c>
      <c r="G49">
        <v>33004</v>
      </c>
      <c r="H49" t="s">
        <v>174</v>
      </c>
      <c r="I49" t="s">
        <v>175</v>
      </c>
      <c r="J49" t="s">
        <v>35</v>
      </c>
      <c r="K49" t="s">
        <v>13</v>
      </c>
      <c r="L49" s="11">
        <v>1298</v>
      </c>
      <c r="M49" s="12">
        <v>43583</v>
      </c>
    </row>
    <row r="50" spans="1:13" x14ac:dyDescent="0.25">
      <c r="A50" t="s">
        <v>51</v>
      </c>
      <c r="B50">
        <v>20</v>
      </c>
      <c r="C50">
        <v>43586</v>
      </c>
      <c r="D50" t="s">
        <v>176</v>
      </c>
      <c r="E50" t="s">
        <v>32</v>
      </c>
      <c r="F50">
        <v>47</v>
      </c>
      <c r="G50">
        <v>33174</v>
      </c>
      <c r="H50" t="s">
        <v>177</v>
      </c>
      <c r="I50" t="s">
        <v>178</v>
      </c>
      <c r="J50" t="s">
        <v>35</v>
      </c>
      <c r="K50" t="s">
        <v>13</v>
      </c>
      <c r="L50" s="11">
        <v>537</v>
      </c>
      <c r="M50" s="12">
        <v>43589</v>
      </c>
    </row>
    <row r="51" spans="1:13" x14ac:dyDescent="0.25">
      <c r="A51" t="s">
        <v>75</v>
      </c>
      <c r="B51">
        <v>11</v>
      </c>
      <c r="C51">
        <v>43581</v>
      </c>
      <c r="D51" t="s">
        <v>179</v>
      </c>
      <c r="E51" t="s">
        <v>37</v>
      </c>
      <c r="F51">
        <v>48</v>
      </c>
      <c r="G51">
        <v>32880</v>
      </c>
      <c r="H51" t="s">
        <v>180</v>
      </c>
      <c r="I51" t="s">
        <v>181</v>
      </c>
      <c r="J51" t="s">
        <v>35</v>
      </c>
      <c r="K51" t="s">
        <v>13</v>
      </c>
      <c r="L51" s="11">
        <v>1169</v>
      </c>
      <c r="M51" s="12">
        <v>43584</v>
      </c>
    </row>
    <row r="52" spans="1:13" x14ac:dyDescent="0.25">
      <c r="A52" t="s">
        <v>79</v>
      </c>
      <c r="B52">
        <v>7</v>
      </c>
      <c r="C52">
        <v>43575</v>
      </c>
      <c r="D52" t="s">
        <v>182</v>
      </c>
      <c r="E52" t="s">
        <v>32</v>
      </c>
      <c r="F52">
        <v>49</v>
      </c>
      <c r="G52">
        <v>33092</v>
      </c>
      <c r="H52" t="s">
        <v>183</v>
      </c>
      <c r="I52" t="s">
        <v>184</v>
      </c>
      <c r="J52" t="s">
        <v>35</v>
      </c>
      <c r="K52" t="s">
        <v>13</v>
      </c>
      <c r="L52" s="11">
        <v>673</v>
      </c>
      <c r="M52" s="12">
        <v>43578</v>
      </c>
    </row>
    <row r="53" spans="1:13" x14ac:dyDescent="0.25">
      <c r="A53" t="s">
        <v>61</v>
      </c>
      <c r="B53">
        <v>4</v>
      </c>
      <c r="C53">
        <v>43573</v>
      </c>
      <c r="D53" t="s">
        <v>185</v>
      </c>
      <c r="E53" t="s">
        <v>37</v>
      </c>
      <c r="F53">
        <v>50</v>
      </c>
      <c r="G53">
        <v>32905</v>
      </c>
      <c r="H53" t="s">
        <v>137</v>
      </c>
      <c r="I53" t="s">
        <v>186</v>
      </c>
      <c r="J53" t="s">
        <v>35</v>
      </c>
      <c r="K53" t="s">
        <v>13</v>
      </c>
      <c r="L53" s="11">
        <v>1482</v>
      </c>
      <c r="M53" s="12">
        <v>43576</v>
      </c>
    </row>
    <row r="54" spans="1:13" x14ac:dyDescent="0.25">
      <c r="A54" t="s">
        <v>86</v>
      </c>
      <c r="B54">
        <v>15</v>
      </c>
      <c r="C54">
        <v>43588</v>
      </c>
      <c r="D54" t="s">
        <v>187</v>
      </c>
      <c r="E54" t="s">
        <v>32</v>
      </c>
      <c r="F54">
        <v>51</v>
      </c>
      <c r="G54">
        <v>32891</v>
      </c>
      <c r="H54" t="s">
        <v>188</v>
      </c>
      <c r="I54" t="s">
        <v>189</v>
      </c>
      <c r="J54" t="s">
        <v>35</v>
      </c>
      <c r="K54" t="s">
        <v>13</v>
      </c>
      <c r="L54" s="11">
        <v>851</v>
      </c>
      <c r="M54" s="12">
        <v>43591</v>
      </c>
    </row>
    <row r="55" spans="1:13" x14ac:dyDescent="0.25">
      <c r="A55" t="s">
        <v>47</v>
      </c>
      <c r="B55">
        <v>18</v>
      </c>
      <c r="C55">
        <v>43583</v>
      </c>
      <c r="D55" t="s">
        <v>190</v>
      </c>
      <c r="E55" t="s">
        <v>37</v>
      </c>
      <c r="F55">
        <v>52</v>
      </c>
      <c r="G55">
        <v>33004</v>
      </c>
      <c r="H55" t="s">
        <v>41</v>
      </c>
      <c r="I55" t="s">
        <v>191</v>
      </c>
      <c r="J55" t="s">
        <v>35</v>
      </c>
      <c r="K55" t="s">
        <v>13</v>
      </c>
      <c r="L55" s="11">
        <v>957</v>
      </c>
      <c r="M55" s="12">
        <v>43586</v>
      </c>
    </row>
    <row r="56" spans="1:13" x14ac:dyDescent="0.25">
      <c r="A56" t="s">
        <v>51</v>
      </c>
      <c r="B56">
        <v>10</v>
      </c>
      <c r="C56">
        <v>43582</v>
      </c>
      <c r="D56" t="s">
        <v>192</v>
      </c>
      <c r="E56" t="s">
        <v>32</v>
      </c>
      <c r="F56">
        <v>53</v>
      </c>
      <c r="G56">
        <v>33131</v>
      </c>
      <c r="H56" t="s">
        <v>193</v>
      </c>
      <c r="I56" t="s">
        <v>194</v>
      </c>
      <c r="J56" t="s">
        <v>35</v>
      </c>
      <c r="K56" t="s">
        <v>13</v>
      </c>
      <c r="L56" s="11">
        <v>568</v>
      </c>
      <c r="M56" s="12">
        <v>43585</v>
      </c>
    </row>
    <row r="57" spans="1:13" x14ac:dyDescent="0.25">
      <c r="A57" t="s">
        <v>195</v>
      </c>
      <c r="B57">
        <v>7</v>
      </c>
      <c r="C57">
        <v>43591</v>
      </c>
      <c r="D57" t="s">
        <v>196</v>
      </c>
      <c r="E57" t="s">
        <v>37</v>
      </c>
      <c r="F57">
        <v>54</v>
      </c>
      <c r="G57">
        <v>33106</v>
      </c>
      <c r="H57" t="s">
        <v>180</v>
      </c>
      <c r="I57" t="s">
        <v>197</v>
      </c>
      <c r="J57" t="s">
        <v>35</v>
      </c>
      <c r="K57" t="s">
        <v>13</v>
      </c>
      <c r="L57" s="11">
        <v>1181</v>
      </c>
      <c r="M57" s="12">
        <v>43594</v>
      </c>
    </row>
    <row r="58" spans="1:13" x14ac:dyDescent="0.25">
      <c r="A58" t="s">
        <v>115</v>
      </c>
      <c r="B58">
        <v>9</v>
      </c>
      <c r="C58">
        <v>43578</v>
      </c>
      <c r="D58" t="s">
        <v>198</v>
      </c>
      <c r="E58" t="s">
        <v>32</v>
      </c>
      <c r="F58">
        <v>55</v>
      </c>
      <c r="G58">
        <v>32923</v>
      </c>
      <c r="H58" t="s">
        <v>199</v>
      </c>
      <c r="I58" t="s">
        <v>200</v>
      </c>
      <c r="J58" t="s">
        <v>35</v>
      </c>
      <c r="K58" t="s">
        <v>13</v>
      </c>
      <c r="L58" s="11">
        <v>1388</v>
      </c>
      <c r="M58" s="12">
        <v>43581</v>
      </c>
    </row>
    <row r="59" spans="1:13" x14ac:dyDescent="0.25">
      <c r="A59" t="s">
        <v>39</v>
      </c>
      <c r="B59">
        <v>12</v>
      </c>
      <c r="C59">
        <v>43573</v>
      </c>
      <c r="D59" t="s">
        <v>201</v>
      </c>
      <c r="E59" t="s">
        <v>37</v>
      </c>
      <c r="F59">
        <v>56</v>
      </c>
      <c r="G59">
        <v>32955</v>
      </c>
      <c r="H59" t="s">
        <v>202</v>
      </c>
      <c r="I59" t="s">
        <v>203</v>
      </c>
      <c r="J59" t="s">
        <v>35</v>
      </c>
      <c r="K59" t="s">
        <v>13</v>
      </c>
      <c r="L59" s="11">
        <v>1243</v>
      </c>
      <c r="M59" s="12">
        <v>43576</v>
      </c>
    </row>
    <row r="60" spans="1:13" x14ac:dyDescent="0.25">
      <c r="A60" t="s">
        <v>65</v>
      </c>
      <c r="B60">
        <v>3</v>
      </c>
      <c r="C60">
        <v>43574</v>
      </c>
      <c r="D60" t="s">
        <v>204</v>
      </c>
      <c r="E60" t="s">
        <v>32</v>
      </c>
      <c r="F60">
        <v>57</v>
      </c>
      <c r="G60">
        <v>33201</v>
      </c>
      <c r="H60" t="s">
        <v>205</v>
      </c>
      <c r="I60" t="s">
        <v>206</v>
      </c>
      <c r="J60" t="s">
        <v>35</v>
      </c>
      <c r="K60" t="s">
        <v>13</v>
      </c>
      <c r="L60" s="11">
        <v>877</v>
      </c>
      <c r="M60" s="12">
        <v>43577</v>
      </c>
    </row>
    <row r="61" spans="1:13" x14ac:dyDescent="0.25">
      <c r="A61" t="s">
        <v>47</v>
      </c>
      <c r="B61">
        <v>10</v>
      </c>
      <c r="C61">
        <v>43585</v>
      </c>
      <c r="D61" t="s">
        <v>207</v>
      </c>
      <c r="E61" t="s">
        <v>37</v>
      </c>
      <c r="F61">
        <v>58</v>
      </c>
      <c r="G61">
        <v>33180</v>
      </c>
      <c r="H61" t="s">
        <v>146</v>
      </c>
      <c r="I61" t="s">
        <v>208</v>
      </c>
      <c r="J61" t="s">
        <v>35</v>
      </c>
      <c r="K61" t="s">
        <v>13</v>
      </c>
      <c r="L61" s="11">
        <v>802</v>
      </c>
      <c r="M61" s="12">
        <v>43588</v>
      </c>
    </row>
    <row r="62" spans="1:13" x14ac:dyDescent="0.25">
      <c r="A62" t="s">
        <v>51</v>
      </c>
      <c r="B62">
        <v>18</v>
      </c>
      <c r="C62">
        <v>43582</v>
      </c>
      <c r="D62" t="s">
        <v>209</v>
      </c>
      <c r="E62" t="s">
        <v>32</v>
      </c>
      <c r="F62">
        <v>59</v>
      </c>
      <c r="G62">
        <v>33216</v>
      </c>
      <c r="H62" t="s">
        <v>210</v>
      </c>
      <c r="I62" t="s">
        <v>211</v>
      </c>
      <c r="J62" t="s">
        <v>35</v>
      </c>
      <c r="K62" t="s">
        <v>13</v>
      </c>
      <c r="L62" s="11">
        <v>868</v>
      </c>
      <c r="M62" s="12">
        <v>43585</v>
      </c>
    </row>
    <row r="63" spans="1:13" x14ac:dyDescent="0.25">
      <c r="A63" t="s">
        <v>195</v>
      </c>
      <c r="B63">
        <v>10</v>
      </c>
      <c r="C63">
        <v>43572</v>
      </c>
      <c r="D63" t="s">
        <v>212</v>
      </c>
      <c r="E63" t="s">
        <v>37</v>
      </c>
      <c r="F63">
        <v>60</v>
      </c>
      <c r="G63">
        <v>33006</v>
      </c>
      <c r="H63" t="s">
        <v>213</v>
      </c>
      <c r="I63" t="s">
        <v>214</v>
      </c>
      <c r="J63" t="s">
        <v>35</v>
      </c>
      <c r="K63" t="s">
        <v>13</v>
      </c>
      <c r="L63" s="11">
        <v>697</v>
      </c>
      <c r="M63" s="12">
        <v>43575</v>
      </c>
    </row>
    <row r="64" spans="1:13" x14ac:dyDescent="0.25">
      <c r="A64" t="s">
        <v>30</v>
      </c>
      <c r="B64">
        <v>19</v>
      </c>
      <c r="C64">
        <v>43589</v>
      </c>
      <c r="D64" t="s">
        <v>215</v>
      </c>
      <c r="E64" t="s">
        <v>32</v>
      </c>
      <c r="F64">
        <v>61</v>
      </c>
      <c r="G64">
        <v>33105</v>
      </c>
      <c r="H64" t="s">
        <v>188</v>
      </c>
      <c r="I64" t="s">
        <v>216</v>
      </c>
      <c r="J64" t="s">
        <v>35</v>
      </c>
      <c r="K64" t="s">
        <v>13</v>
      </c>
      <c r="L64" s="11">
        <v>1067</v>
      </c>
      <c r="M64" s="12">
        <v>43592</v>
      </c>
    </row>
    <row r="65" spans="1:13" x14ac:dyDescent="0.25">
      <c r="A65" t="s">
        <v>39</v>
      </c>
      <c r="B65">
        <v>5</v>
      </c>
      <c r="C65">
        <v>43573</v>
      </c>
      <c r="D65" t="s">
        <v>217</v>
      </c>
      <c r="E65" t="s">
        <v>37</v>
      </c>
      <c r="F65">
        <v>62</v>
      </c>
      <c r="G65">
        <v>33126</v>
      </c>
      <c r="H65" t="s">
        <v>63</v>
      </c>
      <c r="I65" t="s">
        <v>218</v>
      </c>
      <c r="J65" t="s">
        <v>35</v>
      </c>
      <c r="K65" t="s">
        <v>13</v>
      </c>
      <c r="L65" s="11">
        <v>970</v>
      </c>
      <c r="M65" s="12">
        <v>43576</v>
      </c>
    </row>
    <row r="66" spans="1:13" x14ac:dyDescent="0.25">
      <c r="A66" t="s">
        <v>86</v>
      </c>
      <c r="B66">
        <v>18</v>
      </c>
      <c r="C66">
        <v>43575</v>
      </c>
      <c r="D66" t="s">
        <v>219</v>
      </c>
      <c r="E66" t="s">
        <v>32</v>
      </c>
      <c r="F66">
        <v>63</v>
      </c>
      <c r="G66">
        <v>33139</v>
      </c>
      <c r="H66" t="s">
        <v>220</v>
      </c>
      <c r="I66" t="s">
        <v>221</v>
      </c>
      <c r="J66" t="s">
        <v>35</v>
      </c>
      <c r="K66" t="s">
        <v>13</v>
      </c>
      <c r="L66" s="11">
        <v>1006</v>
      </c>
      <c r="M66" s="12">
        <v>43578</v>
      </c>
    </row>
    <row r="67" spans="1:13" x14ac:dyDescent="0.25">
      <c r="A67" t="s">
        <v>47</v>
      </c>
      <c r="B67">
        <v>15</v>
      </c>
      <c r="C67">
        <v>43579</v>
      </c>
      <c r="D67" t="s">
        <v>222</v>
      </c>
      <c r="E67" t="s">
        <v>37</v>
      </c>
      <c r="F67">
        <v>64</v>
      </c>
      <c r="G67">
        <v>33163</v>
      </c>
      <c r="H67" t="s">
        <v>174</v>
      </c>
      <c r="I67" t="s">
        <v>223</v>
      </c>
      <c r="J67" t="s">
        <v>35</v>
      </c>
      <c r="K67" t="s">
        <v>13</v>
      </c>
      <c r="L67" s="11">
        <v>725</v>
      </c>
      <c r="M67" s="12">
        <v>43582</v>
      </c>
    </row>
    <row r="68" spans="1:13" x14ac:dyDescent="0.25">
      <c r="A68" t="s">
        <v>110</v>
      </c>
      <c r="B68">
        <v>11</v>
      </c>
      <c r="C68">
        <v>43581</v>
      </c>
      <c r="D68" t="s">
        <v>224</v>
      </c>
      <c r="E68" t="s">
        <v>32</v>
      </c>
      <c r="F68">
        <v>65</v>
      </c>
      <c r="G68">
        <v>33228</v>
      </c>
      <c r="H68" t="s">
        <v>133</v>
      </c>
      <c r="I68" t="s">
        <v>225</v>
      </c>
      <c r="J68" t="s">
        <v>35</v>
      </c>
      <c r="K68" t="s">
        <v>13</v>
      </c>
      <c r="L68" s="11">
        <v>1474</v>
      </c>
      <c r="M68" s="12">
        <v>43584</v>
      </c>
    </row>
    <row r="69" spans="1:13" x14ac:dyDescent="0.25">
      <c r="A69" t="s">
        <v>195</v>
      </c>
      <c r="B69">
        <v>9</v>
      </c>
      <c r="C69">
        <v>43582</v>
      </c>
      <c r="D69" t="s">
        <v>226</v>
      </c>
      <c r="E69" t="s">
        <v>37</v>
      </c>
      <c r="F69">
        <v>66</v>
      </c>
      <c r="G69">
        <v>32979</v>
      </c>
      <c r="H69" t="s">
        <v>227</v>
      </c>
      <c r="I69" t="s">
        <v>228</v>
      </c>
      <c r="J69" t="s">
        <v>35</v>
      </c>
      <c r="K69" t="s">
        <v>13</v>
      </c>
      <c r="L69" s="11">
        <v>717</v>
      </c>
      <c r="M69" s="12">
        <v>43585</v>
      </c>
    </row>
    <row r="70" spans="1:13" x14ac:dyDescent="0.25">
      <c r="A70" t="s">
        <v>79</v>
      </c>
      <c r="B70">
        <v>3</v>
      </c>
      <c r="C70">
        <v>43579</v>
      </c>
      <c r="D70" t="s">
        <v>229</v>
      </c>
      <c r="E70" t="s">
        <v>32</v>
      </c>
      <c r="F70">
        <v>67</v>
      </c>
      <c r="G70">
        <v>33025</v>
      </c>
      <c r="H70" t="s">
        <v>230</v>
      </c>
      <c r="I70" t="s">
        <v>231</v>
      </c>
      <c r="J70" t="s">
        <v>35</v>
      </c>
      <c r="K70" t="s">
        <v>13</v>
      </c>
      <c r="L70" s="11">
        <v>795</v>
      </c>
      <c r="M70" s="12">
        <v>43582</v>
      </c>
    </row>
    <row r="71" spans="1:13" x14ac:dyDescent="0.25">
      <c r="A71" t="s">
        <v>39</v>
      </c>
      <c r="B71">
        <v>13</v>
      </c>
      <c r="C71">
        <v>43577</v>
      </c>
      <c r="D71" t="s">
        <v>232</v>
      </c>
      <c r="E71" t="s">
        <v>37</v>
      </c>
      <c r="F71">
        <v>68</v>
      </c>
      <c r="G71">
        <v>32902</v>
      </c>
      <c r="H71" t="s">
        <v>233</v>
      </c>
      <c r="I71" t="s">
        <v>234</v>
      </c>
      <c r="J71" t="s">
        <v>35</v>
      </c>
      <c r="K71" t="s">
        <v>13</v>
      </c>
      <c r="L71" s="11">
        <v>1107</v>
      </c>
      <c r="M71" s="12">
        <v>43580</v>
      </c>
    </row>
    <row r="72" spans="1:13" x14ac:dyDescent="0.25">
      <c r="A72" t="s">
        <v>43</v>
      </c>
      <c r="B72">
        <v>17</v>
      </c>
      <c r="C72">
        <v>43583</v>
      </c>
      <c r="D72" t="s">
        <v>235</v>
      </c>
      <c r="E72" t="s">
        <v>32</v>
      </c>
      <c r="F72">
        <v>69</v>
      </c>
      <c r="G72">
        <v>33149</v>
      </c>
      <c r="H72" t="s">
        <v>236</v>
      </c>
      <c r="I72" t="s">
        <v>237</v>
      </c>
      <c r="J72" t="s">
        <v>35</v>
      </c>
      <c r="K72" t="s">
        <v>13</v>
      </c>
      <c r="L72" s="11">
        <v>770</v>
      </c>
      <c r="M72" s="12">
        <v>43586</v>
      </c>
    </row>
    <row r="73" spans="1:13" x14ac:dyDescent="0.25">
      <c r="A73" t="s">
        <v>195</v>
      </c>
      <c r="B73">
        <v>7</v>
      </c>
      <c r="C73">
        <v>43577</v>
      </c>
      <c r="D73" t="s">
        <v>238</v>
      </c>
      <c r="E73" t="s">
        <v>37</v>
      </c>
      <c r="F73">
        <v>70</v>
      </c>
      <c r="G73">
        <v>32988</v>
      </c>
      <c r="H73" t="s">
        <v>154</v>
      </c>
      <c r="I73" t="s">
        <v>239</v>
      </c>
      <c r="J73" t="s">
        <v>35</v>
      </c>
      <c r="K73" t="s">
        <v>13</v>
      </c>
      <c r="L73" s="11">
        <v>1486</v>
      </c>
      <c r="M73" s="12">
        <v>43580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B03-2D37-43C1-80B8-D71A01487026}">
  <dimension ref="A1:A92"/>
  <sheetViews>
    <sheetView workbookViewId="0"/>
  </sheetViews>
  <sheetFormatPr defaultRowHeight="15" x14ac:dyDescent="0.25"/>
  <cols>
    <col min="1" max="1" width="16" bestFit="1" customWidth="1"/>
    <col min="2" max="2" width="14.75" bestFit="1" customWidth="1"/>
    <col min="3" max="3" width="21.125" bestFit="1" customWidth="1"/>
    <col min="4" max="4" width="10.5" bestFit="1" customWidth="1"/>
    <col min="5" max="5" width="23.25" bestFit="1" customWidth="1"/>
  </cols>
  <sheetData>
    <row r="1" spans="1:1" x14ac:dyDescent="0.25">
      <c r="A1" s="38" t="s">
        <v>324</v>
      </c>
    </row>
    <row r="2" spans="1:1" x14ac:dyDescent="0.25">
      <c r="A2" s="39" t="s">
        <v>30</v>
      </c>
    </row>
    <row r="3" spans="1:1" x14ac:dyDescent="0.25">
      <c r="A3" s="40" t="s">
        <v>31</v>
      </c>
    </row>
    <row r="4" spans="1:1" x14ac:dyDescent="0.25">
      <c r="A4" s="40" t="s">
        <v>215</v>
      </c>
    </row>
    <row r="5" spans="1:1" x14ac:dyDescent="0.25">
      <c r="A5" s="40" t="s">
        <v>165</v>
      </c>
    </row>
    <row r="6" spans="1:1" x14ac:dyDescent="0.25">
      <c r="A6" s="40" t="s">
        <v>59</v>
      </c>
    </row>
    <row r="7" spans="1:1" x14ac:dyDescent="0.25">
      <c r="A7" s="40" t="s">
        <v>36</v>
      </c>
    </row>
    <row r="8" spans="1:1" x14ac:dyDescent="0.25">
      <c r="A8" s="40" t="s">
        <v>38</v>
      </c>
    </row>
    <row r="9" spans="1:1" x14ac:dyDescent="0.25">
      <c r="A9" s="39" t="s">
        <v>61</v>
      </c>
    </row>
    <row r="10" spans="1:1" x14ac:dyDescent="0.25">
      <c r="A10" s="40" t="s">
        <v>119</v>
      </c>
    </row>
    <row r="11" spans="1:1" x14ac:dyDescent="0.25">
      <c r="A11" s="40" t="s">
        <v>62</v>
      </c>
    </row>
    <row r="12" spans="1:1" x14ac:dyDescent="0.25">
      <c r="A12" s="40" t="s">
        <v>102</v>
      </c>
    </row>
    <row r="13" spans="1:1" x14ac:dyDescent="0.25">
      <c r="A13" s="40" t="s">
        <v>185</v>
      </c>
    </row>
    <row r="14" spans="1:1" x14ac:dyDescent="0.25">
      <c r="A14" s="39" t="s">
        <v>86</v>
      </c>
    </row>
    <row r="15" spans="1:1" x14ac:dyDescent="0.25">
      <c r="A15" s="40" t="s">
        <v>170</v>
      </c>
    </row>
    <row r="16" spans="1:1" x14ac:dyDescent="0.25">
      <c r="A16" s="40" t="s">
        <v>219</v>
      </c>
    </row>
    <row r="17" spans="1:1" x14ac:dyDescent="0.25">
      <c r="A17" s="40" t="s">
        <v>187</v>
      </c>
    </row>
    <row r="18" spans="1:1" x14ac:dyDescent="0.25">
      <c r="A18" s="40" t="s">
        <v>87</v>
      </c>
    </row>
    <row r="19" spans="1:1" x14ac:dyDescent="0.25">
      <c r="A19" s="39" t="s">
        <v>68</v>
      </c>
    </row>
    <row r="20" spans="1:1" x14ac:dyDescent="0.25">
      <c r="A20" s="40" t="s">
        <v>107</v>
      </c>
    </row>
    <row r="21" spans="1:1" x14ac:dyDescent="0.25">
      <c r="A21" s="40" t="s">
        <v>69</v>
      </c>
    </row>
    <row r="22" spans="1:1" x14ac:dyDescent="0.25">
      <c r="A22" s="40" t="s">
        <v>142</v>
      </c>
    </row>
    <row r="23" spans="1:1" x14ac:dyDescent="0.25">
      <c r="A23" s="39" t="s">
        <v>110</v>
      </c>
    </row>
    <row r="24" spans="1:1" x14ac:dyDescent="0.25">
      <c r="A24" s="40" t="s">
        <v>161</v>
      </c>
    </row>
    <row r="25" spans="1:1" x14ac:dyDescent="0.25">
      <c r="A25" s="40" t="s">
        <v>224</v>
      </c>
    </row>
    <row r="26" spans="1:1" x14ac:dyDescent="0.25">
      <c r="A26" s="40" t="s">
        <v>111</v>
      </c>
    </row>
    <row r="27" spans="1:1" x14ac:dyDescent="0.25">
      <c r="A27" s="39" t="s">
        <v>195</v>
      </c>
    </row>
    <row r="28" spans="1:1" x14ac:dyDescent="0.25">
      <c r="A28" s="40" t="s">
        <v>238</v>
      </c>
    </row>
    <row r="29" spans="1:1" x14ac:dyDescent="0.25">
      <c r="A29" s="40" t="s">
        <v>212</v>
      </c>
    </row>
    <row r="30" spans="1:1" x14ac:dyDescent="0.25">
      <c r="A30" s="40" t="s">
        <v>226</v>
      </c>
    </row>
    <row r="31" spans="1:1" x14ac:dyDescent="0.25">
      <c r="A31" s="40" t="s">
        <v>196</v>
      </c>
    </row>
    <row r="32" spans="1:1" x14ac:dyDescent="0.25">
      <c r="A32" s="39" t="s">
        <v>79</v>
      </c>
    </row>
    <row r="33" spans="1:1" x14ac:dyDescent="0.25">
      <c r="A33" s="40" t="s">
        <v>132</v>
      </c>
    </row>
    <row r="34" spans="1:1" x14ac:dyDescent="0.25">
      <c r="A34" s="40" t="s">
        <v>229</v>
      </c>
    </row>
    <row r="35" spans="1:1" x14ac:dyDescent="0.25">
      <c r="A35" s="40" t="s">
        <v>150</v>
      </c>
    </row>
    <row r="36" spans="1:1" x14ac:dyDescent="0.25">
      <c r="A36" s="40" t="s">
        <v>100</v>
      </c>
    </row>
    <row r="37" spans="1:1" x14ac:dyDescent="0.25">
      <c r="A37" s="40" t="s">
        <v>182</v>
      </c>
    </row>
    <row r="38" spans="1:1" x14ac:dyDescent="0.25">
      <c r="A38" s="40" t="s">
        <v>80</v>
      </c>
    </row>
    <row r="39" spans="1:1" x14ac:dyDescent="0.25">
      <c r="A39" s="39" t="s">
        <v>135</v>
      </c>
    </row>
    <row r="40" spans="1:1" x14ac:dyDescent="0.25">
      <c r="A40" s="40" t="s">
        <v>153</v>
      </c>
    </row>
    <row r="41" spans="1:1" x14ac:dyDescent="0.25">
      <c r="A41" s="40" t="s">
        <v>136</v>
      </c>
    </row>
    <row r="42" spans="1:1" x14ac:dyDescent="0.25">
      <c r="A42" s="40" t="s">
        <v>167</v>
      </c>
    </row>
    <row r="43" spans="1:1" x14ac:dyDescent="0.25">
      <c r="A43" s="39" t="s">
        <v>43</v>
      </c>
    </row>
    <row r="44" spans="1:1" x14ac:dyDescent="0.25">
      <c r="A44" s="40" t="s">
        <v>139</v>
      </c>
    </row>
    <row r="45" spans="1:1" x14ac:dyDescent="0.25">
      <c r="A45" s="40" t="s">
        <v>44</v>
      </c>
    </row>
    <row r="46" spans="1:1" x14ac:dyDescent="0.25">
      <c r="A46" s="40" t="s">
        <v>122</v>
      </c>
    </row>
    <row r="47" spans="1:1" x14ac:dyDescent="0.25">
      <c r="A47" s="40" t="s">
        <v>235</v>
      </c>
    </row>
    <row r="48" spans="1:1" x14ac:dyDescent="0.25">
      <c r="A48" s="39" t="s">
        <v>90</v>
      </c>
    </row>
    <row r="49" spans="1:1" x14ac:dyDescent="0.25">
      <c r="A49" s="40" t="s">
        <v>91</v>
      </c>
    </row>
    <row r="50" spans="1:1" x14ac:dyDescent="0.25">
      <c r="A50" s="40" t="s">
        <v>159</v>
      </c>
    </row>
    <row r="51" spans="1:1" x14ac:dyDescent="0.25">
      <c r="A51" s="39" t="s">
        <v>51</v>
      </c>
    </row>
    <row r="52" spans="1:1" x14ac:dyDescent="0.25">
      <c r="A52" s="40" t="s">
        <v>127</v>
      </c>
    </row>
    <row r="53" spans="1:1" x14ac:dyDescent="0.25">
      <c r="A53" s="40" t="s">
        <v>209</v>
      </c>
    </row>
    <row r="54" spans="1:1" x14ac:dyDescent="0.25">
      <c r="A54" s="40" t="s">
        <v>176</v>
      </c>
    </row>
    <row r="55" spans="1:1" x14ac:dyDescent="0.25">
      <c r="A55" s="40" t="s">
        <v>192</v>
      </c>
    </row>
    <row r="56" spans="1:1" x14ac:dyDescent="0.25">
      <c r="A56" s="40" t="s">
        <v>52</v>
      </c>
    </row>
    <row r="57" spans="1:1" x14ac:dyDescent="0.25">
      <c r="A57" s="40" t="s">
        <v>72</v>
      </c>
    </row>
    <row r="58" spans="1:1" x14ac:dyDescent="0.25">
      <c r="A58" s="40" t="s">
        <v>94</v>
      </c>
    </row>
    <row r="59" spans="1:1" x14ac:dyDescent="0.25">
      <c r="A59" s="39" t="s">
        <v>75</v>
      </c>
    </row>
    <row r="60" spans="1:1" x14ac:dyDescent="0.25">
      <c r="A60" s="40" t="s">
        <v>148</v>
      </c>
    </row>
    <row r="61" spans="1:1" x14ac:dyDescent="0.25">
      <c r="A61" s="40" t="s">
        <v>163</v>
      </c>
    </row>
    <row r="62" spans="1:1" x14ac:dyDescent="0.25">
      <c r="A62" s="40" t="s">
        <v>76</v>
      </c>
    </row>
    <row r="63" spans="1:1" x14ac:dyDescent="0.25">
      <c r="A63" s="40" t="s">
        <v>130</v>
      </c>
    </row>
    <row r="64" spans="1:1" x14ac:dyDescent="0.25">
      <c r="A64" s="40" t="s">
        <v>179</v>
      </c>
    </row>
    <row r="65" spans="1:1" x14ac:dyDescent="0.25">
      <c r="A65" s="39" t="s">
        <v>115</v>
      </c>
    </row>
    <row r="66" spans="1:1" x14ac:dyDescent="0.25">
      <c r="A66" s="40" t="s">
        <v>116</v>
      </c>
    </row>
    <row r="67" spans="1:1" x14ac:dyDescent="0.25">
      <c r="A67" s="40" t="s">
        <v>198</v>
      </c>
    </row>
    <row r="68" spans="1:1" x14ac:dyDescent="0.25">
      <c r="A68" s="39" t="s">
        <v>39</v>
      </c>
    </row>
    <row r="69" spans="1:1" x14ac:dyDescent="0.25">
      <c r="A69" s="40" t="s">
        <v>232</v>
      </c>
    </row>
    <row r="70" spans="1:1" x14ac:dyDescent="0.25">
      <c r="A70" s="40" t="s">
        <v>83</v>
      </c>
    </row>
    <row r="71" spans="1:1" x14ac:dyDescent="0.25">
      <c r="A71" s="40" t="s">
        <v>201</v>
      </c>
    </row>
    <row r="72" spans="1:1" x14ac:dyDescent="0.25">
      <c r="A72" s="40" t="s">
        <v>40</v>
      </c>
    </row>
    <row r="73" spans="1:1" x14ac:dyDescent="0.25">
      <c r="A73" s="40" t="s">
        <v>217</v>
      </c>
    </row>
    <row r="74" spans="1:1" x14ac:dyDescent="0.25">
      <c r="A74" s="39" t="s">
        <v>65</v>
      </c>
    </row>
    <row r="75" spans="1:1" x14ac:dyDescent="0.25">
      <c r="A75" s="40" t="s">
        <v>66</v>
      </c>
    </row>
    <row r="76" spans="1:1" x14ac:dyDescent="0.25">
      <c r="A76" s="40" t="s">
        <v>105</v>
      </c>
    </row>
    <row r="77" spans="1:1" x14ac:dyDescent="0.25">
      <c r="A77" s="40" t="s">
        <v>204</v>
      </c>
    </row>
    <row r="78" spans="1:1" x14ac:dyDescent="0.25">
      <c r="A78" s="40" t="s">
        <v>156</v>
      </c>
    </row>
    <row r="79" spans="1:1" x14ac:dyDescent="0.25">
      <c r="A79" s="39" t="s">
        <v>47</v>
      </c>
    </row>
    <row r="80" spans="1:1" x14ac:dyDescent="0.25">
      <c r="A80" s="40" t="s">
        <v>207</v>
      </c>
    </row>
    <row r="81" spans="1:1" x14ac:dyDescent="0.25">
      <c r="A81" s="40" t="s">
        <v>190</v>
      </c>
    </row>
    <row r="82" spans="1:1" x14ac:dyDescent="0.25">
      <c r="A82" s="40" t="s">
        <v>222</v>
      </c>
    </row>
    <row r="83" spans="1:1" x14ac:dyDescent="0.25">
      <c r="A83" s="40" t="s">
        <v>173</v>
      </c>
    </row>
    <row r="84" spans="1:1" x14ac:dyDescent="0.25">
      <c r="A84" s="40" t="s">
        <v>125</v>
      </c>
    </row>
    <row r="85" spans="1:1" x14ac:dyDescent="0.25">
      <c r="A85" s="40" t="s">
        <v>48</v>
      </c>
    </row>
    <row r="86" spans="1:1" x14ac:dyDescent="0.25">
      <c r="A86" s="39" t="s">
        <v>144</v>
      </c>
    </row>
    <row r="87" spans="1:1" x14ac:dyDescent="0.25">
      <c r="A87" s="40" t="s">
        <v>145</v>
      </c>
    </row>
    <row r="88" spans="1:1" x14ac:dyDescent="0.25">
      <c r="A88" s="39" t="s">
        <v>55</v>
      </c>
    </row>
    <row r="89" spans="1:1" x14ac:dyDescent="0.25">
      <c r="A89" s="40" t="s">
        <v>97</v>
      </c>
    </row>
    <row r="90" spans="1:1" x14ac:dyDescent="0.25">
      <c r="A90" s="40" t="s">
        <v>113</v>
      </c>
    </row>
    <row r="91" spans="1:1" x14ac:dyDescent="0.25">
      <c r="A91" s="40" t="s">
        <v>56</v>
      </c>
    </row>
    <row r="92" spans="1:1" x14ac:dyDescent="0.25">
      <c r="A92" s="39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4D8B-D502-43D8-B68A-84C9E20E2203}">
  <dimension ref="A1:C7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s="18" t="s">
        <v>291</v>
      </c>
      <c r="C1" t="s">
        <v>323</v>
      </c>
    </row>
    <row r="2" spans="1:3" x14ac:dyDescent="0.25">
      <c r="A2" t="s">
        <v>292</v>
      </c>
      <c r="C2" t="s">
        <v>298</v>
      </c>
    </row>
    <row r="3" spans="1:3" x14ac:dyDescent="0.25">
      <c r="A3" t="s">
        <v>293</v>
      </c>
    </row>
    <row r="4" spans="1:3" x14ac:dyDescent="0.25">
      <c r="A4" t="s">
        <v>294</v>
      </c>
      <c r="C4" s="18" t="s">
        <v>299</v>
      </c>
    </row>
    <row r="5" spans="1:3" x14ac:dyDescent="0.25">
      <c r="A5" t="s">
        <v>295</v>
      </c>
      <c r="C5" s="19"/>
    </row>
    <row r="6" spans="1:3" x14ac:dyDescent="0.25">
      <c r="A6" t="s">
        <v>296</v>
      </c>
    </row>
    <row r="7" spans="1:3" x14ac:dyDescent="0.25">
      <c r="A7" t="s">
        <v>297</v>
      </c>
    </row>
  </sheetData>
  <dataValidations count="1">
    <dataValidation type="list" allowBlank="1" showInputMessage="1" showErrorMessage="1" sqref="C5" xr:uid="{77C76F2E-C8B1-4B5F-B912-DC3C76C6C309}">
      <formula1>$A2:$A999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Exercícios</vt:lpstr>
      <vt:lpstr>Tabela Dinâmica</vt:lpstr>
      <vt:lpstr>Sheet1</vt:lpstr>
      <vt:lpstr>LISTA DINÂMICA</vt:lpstr>
      <vt:lpstr>Países_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Henrique Garcia</cp:lastModifiedBy>
  <dcterms:created xsi:type="dcterms:W3CDTF">2019-04-15T23:16:30Z</dcterms:created>
  <dcterms:modified xsi:type="dcterms:W3CDTF">2023-07-21T00:11:21Z</dcterms:modified>
</cp:coreProperties>
</file>