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henrique/Downloads/"/>
    </mc:Choice>
  </mc:AlternateContent>
  <xr:revisionPtr revIDLastSave="0" documentId="13_ncr:1_{D5659683-18CB-7746-8C0B-039C5EADAC9B}" xr6:coauthVersionLast="47" xr6:coauthVersionMax="47" xr10:uidLastSave="{00000000-0000-0000-0000-000000000000}"/>
  <bookViews>
    <workbookView xWindow="4640" yWindow="1840" windowWidth="28040" windowHeight="17440" xr2:uid="{BEAB5BE4-F684-DC48-92FB-55B2B06D943B}"/>
  </bookViews>
  <sheets>
    <sheet name="Apresentação" sheetId="1" r:id="rId1"/>
    <sheet name="O que é cada coisa" sheetId="27" r:id="rId2"/>
    <sheet name="Princípios Básicos 1" sheetId="25" r:id="rId3"/>
    <sheet name="Princípios Básicos 2" sheetId="26" r:id="rId4"/>
    <sheet name="SOMA" sheetId="2" r:id="rId5"/>
    <sheet name="CONTAR" sheetId="15" r:id="rId6"/>
    <sheet name="MÉDIA" sheetId="19" r:id="rId7"/>
    <sheet name="Formatos de número" sheetId="18" r:id="rId8"/>
    <sheet name="Datas" sheetId="28" r:id="rId9"/>
    <sheet name="Princípios Básicos 3" sheetId="29" r:id="rId10"/>
    <sheet name="SOMASE" sheetId="13" r:id="rId11"/>
    <sheet name="CONT.SE" sheetId="16" r:id="rId12"/>
    <sheet name="MÉDIASE" sheetId="20" r:id="rId13"/>
    <sheet name="SOMASES" sheetId="14" r:id="rId14"/>
    <sheet name="CONT.SES" sheetId="17" r:id="rId15"/>
    <sheet name="MÉDIASES" sheetId="21" r:id="rId16"/>
    <sheet name="Princípios Básicos 4" sheetId="30" r:id="rId17"/>
    <sheet name="PROCV" sheetId="22" r:id="rId18"/>
    <sheet name="Exercícios" sheetId="32" r:id="rId19"/>
    <sheet name="Resposta dos Exercícios" sheetId="31" r:id="rId20"/>
    <sheet name="Conhecimentos adicionais" sheetId="33" r:id="rId21"/>
    <sheet name="Certificado" sheetId="3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3" l="1"/>
  <c r="C15" i="33"/>
  <c r="C14" i="33"/>
  <c r="C22" i="33"/>
  <c r="C13" i="33"/>
  <c r="C20" i="33"/>
  <c r="C19" i="33"/>
  <c r="C11" i="33"/>
  <c r="C10" i="33"/>
  <c r="H33" i="31"/>
  <c r="H34" i="31"/>
  <c r="H35" i="31"/>
  <c r="H32" i="31"/>
  <c r="H26" i="31"/>
  <c r="H27" i="31"/>
  <c r="H28" i="31"/>
  <c r="H29" i="31"/>
  <c r="H25" i="31"/>
  <c r="H22" i="31"/>
  <c r="H16" i="31"/>
  <c r="H17" i="31"/>
  <c r="H18" i="31"/>
  <c r="H19" i="31"/>
  <c r="H15" i="31"/>
  <c r="H20" i="31" s="1"/>
  <c r="H12" i="31"/>
  <c r="G36" i="30"/>
  <c r="K44" i="17"/>
  <c r="K20" i="17"/>
  <c r="K21" i="17"/>
  <c r="K22" i="17"/>
  <c r="K23" i="17"/>
  <c r="K24" i="17"/>
  <c r="K25" i="17"/>
  <c r="K26" i="17"/>
  <c r="K27" i="17"/>
  <c r="K28" i="17"/>
  <c r="K29" i="17"/>
  <c r="K30" i="17"/>
  <c r="K31" i="17"/>
  <c r="K32" i="17"/>
  <c r="K33" i="17"/>
  <c r="K34" i="17"/>
  <c r="K35" i="17"/>
  <c r="K36" i="17"/>
  <c r="K37" i="17"/>
  <c r="K38" i="17"/>
  <c r="K39" i="17"/>
  <c r="K40" i="17"/>
  <c r="K41" i="17"/>
  <c r="K42" i="17"/>
  <c r="K43" i="17"/>
  <c r="K19" i="17"/>
  <c r="K36" i="21"/>
  <c r="K12" i="21"/>
  <c r="K13" i="21"/>
  <c r="K14" i="21"/>
  <c r="K15" i="21"/>
  <c r="K16" i="21"/>
  <c r="K17" i="21"/>
  <c r="K18" i="21"/>
  <c r="K19" i="21"/>
  <c r="K20" i="21"/>
  <c r="K21" i="21"/>
  <c r="K22" i="21"/>
  <c r="K23" i="21"/>
  <c r="K24" i="21"/>
  <c r="K25" i="21"/>
  <c r="K26" i="21"/>
  <c r="K27" i="21"/>
  <c r="K28" i="21"/>
  <c r="K29" i="21"/>
  <c r="K30" i="21"/>
  <c r="K31" i="21"/>
  <c r="K32" i="21"/>
  <c r="K33" i="21"/>
  <c r="K34" i="21"/>
  <c r="K35" i="21"/>
  <c r="K11" i="21"/>
  <c r="J26" i="16"/>
  <c r="J23" i="20"/>
  <c r="J19" i="20"/>
  <c r="J20" i="20"/>
  <c r="J21" i="20"/>
  <c r="J22" i="20"/>
  <c r="J18" i="20"/>
  <c r="G23" i="30" s="1"/>
  <c r="J16" i="16"/>
  <c r="J17" i="16"/>
  <c r="J18" i="16"/>
  <c r="J19" i="16"/>
  <c r="J20" i="16"/>
  <c r="J21" i="16"/>
  <c r="J22" i="16"/>
  <c r="J23" i="16"/>
  <c r="J24" i="16"/>
  <c r="J25" i="16"/>
  <c r="J15" i="16"/>
  <c r="M3" i="29"/>
  <c r="O3" i="29" s="1"/>
  <c r="M4" i="29"/>
  <c r="O4" i="29" s="1"/>
  <c r="M5" i="29"/>
  <c r="O5" i="29" s="1"/>
  <c r="M6" i="29"/>
  <c r="O6" i="29" s="1"/>
  <c r="M7" i="29"/>
  <c r="O7" i="29" s="1"/>
  <c r="M8" i="29"/>
  <c r="O8" i="29" s="1"/>
  <c r="M9" i="29"/>
  <c r="O9" i="29" s="1"/>
  <c r="M10" i="29"/>
  <c r="O10" i="29" s="1"/>
  <c r="M11" i="29"/>
  <c r="O11" i="29" s="1"/>
  <c r="M12" i="29"/>
  <c r="O12" i="29" s="1"/>
  <c r="M13" i="29"/>
  <c r="O13" i="29" s="1"/>
  <c r="M14" i="29"/>
  <c r="O14" i="29" s="1"/>
  <c r="M15" i="29"/>
  <c r="O15" i="29" s="1"/>
  <c r="M16" i="29"/>
  <c r="O16" i="29" s="1"/>
  <c r="M17" i="29"/>
  <c r="O17" i="29" s="1"/>
  <c r="M18" i="29"/>
  <c r="O18" i="29" s="1"/>
  <c r="M19" i="29"/>
  <c r="O19" i="29" s="1"/>
  <c r="M20" i="29"/>
  <c r="O20" i="29" s="1"/>
  <c r="M21" i="29"/>
  <c r="O21" i="29" s="1"/>
  <c r="M22" i="29"/>
  <c r="O22" i="29" s="1"/>
  <c r="M23" i="29"/>
  <c r="O23" i="29" s="1"/>
  <c r="M24" i="29"/>
  <c r="O24" i="29" s="1"/>
  <c r="M25" i="29"/>
  <c r="O25" i="29" s="1"/>
  <c r="M26" i="29"/>
  <c r="O26" i="29" s="1"/>
  <c r="M27" i="29"/>
  <c r="O27" i="29" s="1"/>
  <c r="M28" i="29"/>
  <c r="O28" i="29" s="1"/>
  <c r="M29" i="29"/>
  <c r="O29" i="29" s="1"/>
  <c r="M30" i="29"/>
  <c r="O30" i="29" s="1"/>
  <c r="M31" i="29"/>
  <c r="O31" i="29" s="1"/>
  <c r="M32" i="29"/>
  <c r="O32" i="29" s="1"/>
  <c r="M33" i="29"/>
  <c r="O33" i="29" s="1"/>
  <c r="M34" i="29"/>
  <c r="O34" i="29" s="1"/>
  <c r="M35" i="29"/>
  <c r="O35" i="29" s="1"/>
  <c r="M36" i="29"/>
  <c r="O36" i="29" s="1"/>
  <c r="M2" i="29"/>
  <c r="O2" i="29" s="1"/>
  <c r="H9" i="25"/>
  <c r="J19" i="19"/>
  <c r="J26" i="15"/>
  <c r="M2" i="26"/>
  <c r="H20" i="27"/>
  <c r="D17" i="26"/>
  <c r="K44" i="14"/>
  <c r="K45" i="14"/>
  <c r="K46" i="14"/>
  <c r="K47" i="14"/>
  <c r="K48" i="14"/>
  <c r="K49" i="14"/>
  <c r="K50" i="14"/>
  <c r="K51" i="14"/>
  <c r="K52" i="14"/>
  <c r="K53" i="14"/>
  <c r="K54" i="14"/>
  <c r="K55" i="14"/>
  <c r="K56" i="14"/>
  <c r="K57" i="14"/>
  <c r="K58" i="14"/>
  <c r="K59" i="14"/>
  <c r="K60" i="14"/>
  <c r="K61" i="14"/>
  <c r="K62" i="14"/>
  <c r="K63" i="14"/>
  <c r="K64" i="14"/>
  <c r="K65" i="14"/>
  <c r="K66" i="14"/>
  <c r="K67" i="14"/>
  <c r="K43" i="14"/>
  <c r="J68" i="13"/>
  <c r="M73" i="22" s="1"/>
  <c r="J69" i="13"/>
  <c r="M74" i="22" s="1"/>
  <c r="J70" i="13"/>
  <c r="M75" i="22" s="1"/>
  <c r="J71" i="13"/>
  <c r="M76" i="22" s="1"/>
  <c r="J67" i="13"/>
  <c r="M72" i="22" s="1"/>
  <c r="J22" i="2"/>
  <c r="C12" i="33" l="1"/>
  <c r="K68" i="14"/>
  <c r="J72" i="13"/>
  <c r="M77" i="22" s="1"/>
</calcChain>
</file>

<file path=xl/sharedStrings.xml><?xml version="1.0" encoding="utf-8"?>
<sst xmlns="http://schemas.openxmlformats.org/spreadsheetml/2006/main" count="1050" uniqueCount="141">
  <si>
    <t>Empresa</t>
  </si>
  <si>
    <t>Produto</t>
  </si>
  <si>
    <t>Preço</t>
  </si>
  <si>
    <t>Luziania Hipermercados Ltda</t>
  </si>
  <si>
    <t>Passarim Materiais</t>
  </si>
  <si>
    <t>Samambaia Móveis</t>
  </si>
  <si>
    <t>Brasilia Elétrica</t>
  </si>
  <si>
    <t>Figueira Computadores</t>
  </si>
  <si>
    <t>Data</t>
  </si>
  <si>
    <t>Pastel queijo</t>
  </si>
  <si>
    <t>Resistor 15 ohm</t>
  </si>
  <si>
    <t>Argamassa 18kg</t>
  </si>
  <si>
    <t>Cadeira vermelha</t>
  </si>
  <si>
    <t>Pastel carne</t>
  </si>
  <si>
    <t>Cadeira verde</t>
  </si>
  <si>
    <t>Resistor 20 ohm</t>
  </si>
  <si>
    <t>Monitor 15 polegadas</t>
  </si>
  <si>
    <t>HD 150 GB</t>
  </si>
  <si>
    <t>Cimento 30kg</t>
  </si>
  <si>
    <t>Bolovo</t>
  </si>
  <si>
    <t>Soma total</t>
  </si>
  <si>
    <t>Célula L12</t>
  </si>
  <si>
    <t>Número 1</t>
  </si>
  <si>
    <t>Número 2</t>
  </si>
  <si>
    <t>Soma</t>
  </si>
  <si>
    <t>Ordens de compra</t>
  </si>
  <si>
    <t>Média das despesas</t>
  </si>
  <si>
    <t>sum(15,37)</t>
  </si>
  <si>
    <t>Geral</t>
  </si>
  <si>
    <t>Número</t>
  </si>
  <si>
    <t>Moeda</t>
  </si>
  <si>
    <t>Contabilidade</t>
  </si>
  <si>
    <t>Tempo</t>
  </si>
  <si>
    <t>Percentagem</t>
  </si>
  <si>
    <t>Fração</t>
  </si>
  <si>
    <t>Científico</t>
  </si>
  <si>
    <t>Texto</t>
  </si>
  <si>
    <t>Despesa</t>
  </si>
  <si>
    <t>Fornecedor</t>
  </si>
  <si>
    <t>Exercício</t>
  </si>
  <si>
    <t>Imposto</t>
  </si>
  <si>
    <t>Total</t>
  </si>
  <si>
    <t>$D20</t>
  </si>
  <si>
    <t>$D21</t>
  </si>
  <si>
    <t>$D22</t>
  </si>
  <si>
    <t>D$27</t>
  </si>
  <si>
    <t>E$27</t>
  </si>
  <si>
    <t>$F27</t>
  </si>
  <si>
    <t>$D$34</t>
  </si>
  <si>
    <t>etc…</t>
  </si>
  <si>
    <t>= M2 * $N$2</t>
  </si>
  <si>
    <t>= M3 * $N$2</t>
  </si>
  <si>
    <t>= M4 * $N$2</t>
  </si>
  <si>
    <t>= M5 * $N$2</t>
  </si>
  <si>
    <t>Quantidade</t>
  </si>
  <si>
    <t>Desp. média</t>
  </si>
  <si>
    <t>Média total</t>
  </si>
  <si>
    <t>Valor</t>
  </si>
  <si>
    <t>Número de produtos total</t>
  </si>
  <si>
    <t>Valor médio</t>
  </si>
  <si>
    <t>Valor médio de todas as ordens de compra</t>
  </si>
  <si>
    <t>Erro</t>
  </si>
  <si>
    <t>Significado</t>
  </si>
  <si>
    <t>Possíveis causas</t>
  </si>
  <si>
    <t>Divisão por zero</t>
  </si>
  <si>
    <t>Algum lugar da sua fórmula causou uma tentativa de dividir por zero</t>
  </si>
  <si>
    <t>Não é tecnicamente um erro, apenas significa "não disponível"</t>
  </si>
  <si>
    <t>Valor não disponível</t>
  </si>
  <si>
    <t>Geralmente acontece quando você esquece de colocar palavras entre aspas dentro de fórmulas</t>
  </si>
  <si>
    <t>Valor não reconhecido</t>
  </si>
  <si>
    <t>Geralmente você esqueceu uma vírgula na fórmula</t>
  </si>
  <si>
    <t>Nome não reconhecido</t>
  </si>
  <si>
    <t>Fonte: IBGE - Pesquisa de Estoques.</t>
  </si>
  <si>
    <t>Os dados com menos de 3 informantes estão desidentificados com o caracter X.</t>
  </si>
  <si>
    <t>Nota:</t>
  </si>
  <si>
    <t>Distrito Federal</t>
  </si>
  <si>
    <t>Goiás</t>
  </si>
  <si>
    <t>Mato Grosso</t>
  </si>
  <si>
    <t>Mato Grosso do Sul</t>
  </si>
  <si>
    <t>Centro-Oeste</t>
  </si>
  <si>
    <t>Rio Grande do Sul</t>
  </si>
  <si>
    <t>Santa Catarina</t>
  </si>
  <si>
    <t>Paraná</t>
  </si>
  <si>
    <t>Sul</t>
  </si>
  <si>
    <t>São Paulo</t>
  </si>
  <si>
    <t>Rio de Janeiro</t>
  </si>
  <si>
    <t>Espírito Santo</t>
  </si>
  <si>
    <t>Minas Gerais</t>
  </si>
  <si>
    <t>Sudeste</t>
  </si>
  <si>
    <t>Bahia</t>
  </si>
  <si>
    <t>Sergipe</t>
  </si>
  <si>
    <t>Alagoas</t>
  </si>
  <si>
    <t>Pernambuco</t>
  </si>
  <si>
    <t>Paraíba</t>
  </si>
  <si>
    <t>Rio Grande do Norte</t>
  </si>
  <si>
    <t>Ceará</t>
  </si>
  <si>
    <t>Piauí</t>
  </si>
  <si>
    <t>Maranhão</t>
  </si>
  <si>
    <t>Nordeste</t>
  </si>
  <si>
    <t>Tocantins</t>
  </si>
  <si>
    <t>Amapá</t>
  </si>
  <si>
    <t>Pará</t>
  </si>
  <si>
    <t>Roraima</t>
  </si>
  <si>
    <t>Amazonas</t>
  </si>
  <si>
    <t>Acre</t>
  </si>
  <si>
    <t>Rondônia</t>
  </si>
  <si>
    <t>Norte</t>
  </si>
  <si>
    <t>Número de estabelecimentos (unidades)</t>
  </si>
  <si>
    <t>Capacidade útil (metros cúbicos)</t>
  </si>
  <si>
    <t>Armazéns convencionais, estruturais e infláveis</t>
  </si>
  <si>
    <t>Tipo de unidade armazenadora</t>
  </si>
  <si>
    <t>Total de estabelecimentos (unidades)</t>
  </si>
  <si>
    <t>2º semestre 2020</t>
  </si>
  <si>
    <t>Número de estabelecimentos e capacidade útil das unidades armazenadoras, por tipo de unidade armazenadora, segundo as Unidades da Federação</t>
  </si>
  <si>
    <t>Região</t>
  </si>
  <si>
    <t>Unidade de análise</t>
  </si>
  <si>
    <t>Quantos estabelecimentos existem no Brasil em total?</t>
  </si>
  <si>
    <t>Exercícios</t>
  </si>
  <si>
    <t>Qual a capacidade útil média dos armazéns convencionais no Brasil, em m3?</t>
  </si>
  <si>
    <t>Qual a capacidade útil média dos armazéns convencionais por região, em m3?</t>
  </si>
  <si>
    <t>Quantos estabelecimentos (total) existem nos seguintes estados?</t>
  </si>
  <si>
    <t>Quantos (total) existem em cada região?</t>
  </si>
  <si>
    <t>Meu formato</t>
  </si>
  <si>
    <t>Fórmula</t>
  </si>
  <si>
    <t>Dado</t>
  </si>
  <si>
    <t>Exemplo</t>
  </si>
  <si>
    <t>BATATA</t>
  </si>
  <si>
    <t>=CONCATENAR - junta caracteres em diferentes células</t>
  </si>
  <si>
    <t>=MAX - retorna o máximo entre um conjunto de células com números</t>
  </si>
  <si>
    <t>=MIN - retorna o mínimo entre um conjunto de células com números</t>
  </si>
  <si>
    <t>=NUM.CARACT - conta o número de caracteres em uma célula de texto</t>
  </si>
  <si>
    <t>=ESQUERDA - retorna caracteres a partir do começo de uma célula de texto</t>
  </si>
  <si>
    <t>=DIREITA - retorna caracteres a partir do fim de uma célula de texto</t>
  </si>
  <si>
    <t>=AGORA - retorna a data e hora de agora mesmo</t>
  </si>
  <si>
    <t>=MINUSCULA - transforma uma célula de texto em minúsculas</t>
  </si>
  <si>
    <t>ABOBORA</t>
  </si>
  <si>
    <t>ABACAXI</t>
  </si>
  <si>
    <t>=MAIUSCULA - transforma uma célula de texto em maiúsculas</t>
  </si>
  <si>
    <t>quiabo</t>
  </si>
  <si>
    <t>=PRI.MAIUSCULA - coloca só a primeira letra de cada palavra em maiúscula</t>
  </si>
  <si>
    <t>batata doce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</si>
</sst>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R$-416]\ #,##0.00;\-[$R$-416]\ #,##0.00"/>
    <numFmt numFmtId="165" formatCode="[$R$-416]\ #,##0.00"/>
    <numFmt numFmtId="166" formatCode="&quot;$&quot;#,##0.00"/>
    <numFmt numFmtId="167" formatCode="[$-F800]dddd\,\ mmmm\ dd\,\ yyyy"/>
    <numFmt numFmtId="168" formatCode="[$-F400]h:mm:ss\ AM/PM"/>
    <numFmt numFmtId="171" formatCode="[Red]0000000#"/>
  </numFmts>
  <fonts count="13">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28"/>
      <color theme="1"/>
      <name val="Calibri"/>
      <family val="2"/>
      <scheme val="minor"/>
    </font>
    <font>
      <sz val="8"/>
      <name val="Calibri"/>
      <family val="2"/>
      <scheme val="minor"/>
    </font>
    <font>
      <sz val="11"/>
      <color indexed="64"/>
      <name val="Calibri"/>
      <family val="2"/>
      <scheme val="minor"/>
    </font>
    <font>
      <sz val="11"/>
      <color rgb="FF333333"/>
      <name val="Calibri"/>
      <family val="2"/>
      <scheme val="minor"/>
    </font>
    <font>
      <sz val="48"/>
      <color theme="1"/>
      <name val="Comic Sans MS Bold"/>
    </font>
    <font>
      <sz val="12"/>
      <color theme="1"/>
      <name val="Comic Sans MS Bold"/>
    </font>
    <font>
      <sz val="20"/>
      <color theme="1"/>
      <name val="Comic Sans Ms"/>
      <family val="4"/>
    </font>
    <font>
      <sz val="22"/>
      <color theme="1"/>
      <name val="Comic Sans Ms"/>
      <family val="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rgb="FFE9E9E9"/>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7" fillId="0" borderId="0"/>
  </cellStyleXfs>
  <cellXfs count="90">
    <xf numFmtId="0" fontId="0" fillId="0" borderId="0" xfId="0"/>
    <xf numFmtId="15" fontId="0" fillId="0" borderId="0" xfId="0" applyNumberFormat="1"/>
    <xf numFmtId="164" fontId="0" fillId="0" borderId="0" xfId="0" applyNumberFormat="1"/>
    <xf numFmtId="0" fontId="0" fillId="0" borderId="0" xfId="0" applyFill="1"/>
    <xf numFmtId="15" fontId="0" fillId="0" borderId="0" xfId="0" applyNumberFormat="1" applyFill="1"/>
    <xf numFmtId="164" fontId="0" fillId="0" borderId="0" xfId="1" applyNumberFormat="1" applyFont="1" applyFill="1"/>
    <xf numFmtId="164" fontId="0" fillId="0" borderId="0" xfId="0" applyNumberFormat="1" applyFill="1"/>
    <xf numFmtId="0" fontId="0" fillId="0" borderId="0" xfId="0" applyNumberFormat="1" applyFill="1"/>
    <xf numFmtId="0" fontId="0" fillId="0" borderId="0" xfId="0" applyFill="1" applyAlignment="1">
      <alignment horizontal="center"/>
    </xf>
    <xf numFmtId="0" fontId="4" fillId="0" borderId="0" xfId="0" applyFont="1"/>
    <xf numFmtId="165" fontId="0" fillId="0" borderId="0" xfId="1" applyNumberFormat="1" applyFont="1"/>
    <xf numFmtId="0" fontId="0" fillId="0" borderId="0" xfId="0" applyAlignment="1">
      <alignment horizontal="center"/>
    </xf>
    <xf numFmtId="0" fontId="5" fillId="0" borderId="0" xfId="0" applyFont="1" applyAlignment="1">
      <alignment vertical="center"/>
    </xf>
    <xf numFmtId="0" fontId="0" fillId="0" borderId="0" xfId="0" applyAlignment="1"/>
    <xf numFmtId="0" fontId="2" fillId="0" borderId="0" xfId="0" applyFont="1" applyAlignment="1">
      <alignment horizontal="center"/>
    </xf>
    <xf numFmtId="0" fontId="2" fillId="0" borderId="0" xfId="0" applyFont="1"/>
    <xf numFmtId="11" fontId="0" fillId="0" borderId="0" xfId="0" applyNumberFormat="1"/>
    <xf numFmtId="0" fontId="0" fillId="0" borderId="1" xfId="0" applyBorder="1"/>
    <xf numFmtId="0" fontId="0" fillId="2" borderId="1" xfId="0" applyFill="1" applyBorder="1"/>
    <xf numFmtId="2" fontId="0" fillId="2" borderId="1" xfId="0" applyNumberFormat="1" applyFill="1" applyBorder="1"/>
    <xf numFmtId="166" fontId="0" fillId="2" borderId="1" xfId="0" applyNumberFormat="1" applyFill="1" applyBorder="1"/>
    <xf numFmtId="44" fontId="0" fillId="2" borderId="1" xfId="0" applyNumberFormat="1" applyFill="1" applyBorder="1"/>
    <xf numFmtId="167" fontId="0" fillId="2" borderId="1" xfId="0" applyNumberFormat="1" applyFill="1" applyBorder="1"/>
    <xf numFmtId="168" fontId="0" fillId="2" borderId="1" xfId="0" applyNumberFormat="1" applyFill="1" applyBorder="1"/>
    <xf numFmtId="10" fontId="0" fillId="2" borderId="1" xfId="0" applyNumberFormat="1" applyFill="1" applyBorder="1"/>
    <xf numFmtId="12" fontId="0" fillId="2" borderId="1" xfId="0" applyNumberFormat="1" applyFill="1" applyBorder="1"/>
    <xf numFmtId="11" fontId="0" fillId="2" borderId="1" xfId="0" applyNumberFormat="1" applyFill="1" applyBorder="1"/>
    <xf numFmtId="49" fontId="0" fillId="2" borderId="1" xfId="0" applyNumberFormat="1" applyFill="1" applyBorder="1"/>
    <xf numFmtId="164" fontId="0" fillId="0" borderId="1" xfId="0" applyNumberFormat="1" applyBorder="1"/>
    <xf numFmtId="0" fontId="0" fillId="2" borderId="1" xfId="0" quotePrefix="1" applyFill="1" applyBorder="1"/>
    <xf numFmtId="0" fontId="0" fillId="3" borderId="1" xfId="0" quotePrefix="1" applyFill="1" applyBorder="1"/>
    <xf numFmtId="0" fontId="0" fillId="0" borderId="0" xfId="0" applyFont="1" applyAlignment="1">
      <alignment horizontal="center"/>
    </xf>
    <xf numFmtId="0" fontId="0" fillId="0" borderId="0" xfId="0" applyFont="1"/>
    <xf numFmtId="9" fontId="2" fillId="0" borderId="0" xfId="0" applyNumberFormat="1" applyFont="1"/>
    <xf numFmtId="0" fontId="0" fillId="2" borderId="1" xfId="0" applyFill="1" applyBorder="1" applyAlignment="1">
      <alignment horizontal="center"/>
    </xf>
    <xf numFmtId="0" fontId="0" fillId="2" borderId="1" xfId="0" quotePrefix="1" applyFill="1" applyBorder="1" applyAlignment="1">
      <alignment horizontal="center"/>
    </xf>
    <xf numFmtId="0" fontId="3" fillId="0" borderId="0" xfId="0" applyFont="1"/>
    <xf numFmtId="164" fontId="2" fillId="2" borderId="1" xfId="1" applyNumberFormat="1" applyFont="1" applyFill="1" applyBorder="1"/>
    <xf numFmtId="164" fontId="0" fillId="2" borderId="1" xfId="1" applyNumberFormat="1" applyFont="1" applyFill="1" applyBorder="1"/>
    <xf numFmtId="0" fontId="0" fillId="0" borderId="1" xfId="0" applyBorder="1" applyAlignment="1">
      <alignment horizontal="center"/>
    </xf>
    <xf numFmtId="0" fontId="0" fillId="0" borderId="1" xfId="0" applyFill="1" applyBorder="1"/>
    <xf numFmtId="15" fontId="0" fillId="0" borderId="1" xfId="0" applyNumberFormat="1" applyFill="1" applyBorder="1"/>
    <xf numFmtId="164" fontId="0" fillId="0" borderId="1" xfId="1" applyNumberFormat="1" applyFont="1" applyFill="1" applyBorder="1"/>
    <xf numFmtId="0" fontId="0" fillId="0" borderId="1" xfId="0" applyNumberFormat="1" applyFill="1" applyBorder="1"/>
    <xf numFmtId="15" fontId="0" fillId="0" borderId="1" xfId="0" applyNumberFormat="1" applyBorder="1"/>
    <xf numFmtId="164" fontId="0" fillId="0" borderId="1" xfId="1" applyNumberFormat="1" applyFont="1" applyBorder="1"/>
    <xf numFmtId="0" fontId="0" fillId="0" borderId="0" xfId="0" applyFill="1" applyBorder="1"/>
    <xf numFmtId="164" fontId="0" fillId="0" borderId="1" xfId="0" applyNumberFormat="1" applyFill="1" applyBorder="1"/>
    <xf numFmtId="37" fontId="0" fillId="0" borderId="1" xfId="1" applyNumberFormat="1" applyFont="1" applyBorder="1"/>
    <xf numFmtId="164" fontId="2" fillId="0" borderId="1" xfId="1" applyNumberFormat="1" applyFont="1" applyBorder="1"/>
    <xf numFmtId="0" fontId="0" fillId="0" borderId="1" xfId="0" applyBorder="1" applyAlignment="1">
      <alignment wrapText="1"/>
    </xf>
    <xf numFmtId="0" fontId="0" fillId="4" borderId="1" xfId="0" applyFill="1" applyBorder="1"/>
    <xf numFmtId="0" fontId="7" fillId="0" borderId="0" xfId="2"/>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7" fillId="2" borderId="0" xfId="2" applyFill="1"/>
    <xf numFmtId="0" fontId="7" fillId="0" borderId="7" xfId="2" applyBorder="1" applyAlignment="1">
      <alignment horizontal="left" indent="4"/>
    </xf>
    <xf numFmtId="0" fontId="7" fillId="0" borderId="8" xfId="2" applyBorder="1"/>
    <xf numFmtId="0" fontId="7" fillId="0" borderId="9" xfId="2" applyBorder="1" applyAlignment="1">
      <alignment horizontal="left" indent="2"/>
    </xf>
    <xf numFmtId="0" fontId="7" fillId="0" borderId="10" xfId="2" applyBorder="1"/>
    <xf numFmtId="0" fontId="7" fillId="0" borderId="5" xfId="2" applyBorder="1" applyAlignment="1">
      <alignment horizontal="left" indent="4"/>
    </xf>
    <xf numFmtId="1" fontId="7" fillId="0" borderId="6" xfId="2" applyNumberFormat="1" applyBorder="1"/>
    <xf numFmtId="1" fontId="7" fillId="0" borderId="8" xfId="2" applyNumberFormat="1" applyBorder="1"/>
    <xf numFmtId="0" fontId="7" fillId="0" borderId="9" xfId="2" applyBorder="1" applyAlignment="1">
      <alignment horizontal="left" indent="4"/>
    </xf>
    <xf numFmtId="1" fontId="7" fillId="0" borderId="10" xfId="2" applyNumberFormat="1" applyBorder="1"/>
    <xf numFmtId="0" fontId="7" fillId="6" borderId="1" xfId="2" applyFill="1" applyBorder="1"/>
    <xf numFmtId="0" fontId="7" fillId="6" borderId="2" xfId="2" applyFill="1" applyBorder="1"/>
    <xf numFmtId="0" fontId="7" fillId="6" borderId="3" xfId="2" applyFill="1" applyBorder="1"/>
    <xf numFmtId="0" fontId="7" fillId="6" borderId="2" xfId="2" applyFill="1" applyBorder="1" applyAlignment="1">
      <alignment horizontal="left"/>
    </xf>
    <xf numFmtId="1" fontId="7" fillId="6" borderId="3" xfId="2" applyNumberFormat="1" applyFill="1" applyBorder="1"/>
    <xf numFmtId="0" fontId="0" fillId="2" borderId="1" xfId="0" applyNumberFormat="1" applyFill="1" applyBorder="1" applyAlignment="1">
      <alignment horizontal="center"/>
    </xf>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8" fillId="5" borderId="11"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8" fillId="5" borderId="12" xfId="2" applyFont="1" applyFill="1" applyBorder="1" applyAlignment="1">
      <alignment horizontal="center" vertical="center" wrapText="1"/>
    </xf>
    <xf numFmtId="0" fontId="0" fillId="0" borderId="2" xfId="0" applyFill="1" applyBorder="1" applyAlignment="1">
      <alignment horizontal="center"/>
    </xf>
    <xf numFmtId="0" fontId="0" fillId="3" borderId="1" xfId="0" applyFill="1" applyBorder="1"/>
    <xf numFmtId="171" fontId="0" fillId="2" borderId="1" xfId="0" applyNumberFormat="1" applyFill="1" applyBorder="1"/>
    <xf numFmtId="0" fontId="0" fillId="0" borderId="0" xfId="0" quotePrefix="1"/>
    <xf numFmtId="22" fontId="0" fillId="2" borderId="1" xfId="0" applyNumberFormat="1" applyFill="1" applyBorder="1"/>
    <xf numFmtId="0" fontId="0" fillId="3" borderId="0" xfId="0" applyFill="1" applyBorder="1"/>
    <xf numFmtId="0" fontId="10" fillId="3" borderId="0" xfId="0" applyFont="1" applyFill="1" applyBorder="1" applyAlignment="1">
      <alignment horizontal="center" vertical="center"/>
    </xf>
    <xf numFmtId="0" fontId="11" fillId="3" borderId="0" xfId="0" applyFont="1" applyFill="1" applyBorder="1"/>
    <xf numFmtId="0" fontId="0" fillId="3" borderId="0" xfId="0" applyFill="1" applyBorder="1" applyAlignment="1">
      <alignment horizontal="center"/>
    </xf>
    <xf numFmtId="0" fontId="12" fillId="3" borderId="0" xfId="0" applyFont="1" applyFill="1" applyBorder="1" applyAlignment="1">
      <alignment horizontal="center"/>
    </xf>
    <xf numFmtId="0" fontId="10" fillId="3" borderId="0" xfId="0" applyFont="1" applyFill="1" applyBorder="1" applyAlignment="1">
      <alignment horizontal="center"/>
    </xf>
    <xf numFmtId="0" fontId="9" fillId="3" borderId="0" xfId="0" applyFont="1" applyFill="1" applyBorder="1" applyAlignment="1">
      <alignment horizontal="center" vertical="center"/>
    </xf>
  </cellXfs>
  <cellStyles count="3">
    <cellStyle name="Currency" xfId="1" builtinId="4"/>
    <cellStyle name="Normal" xfId="0" builtinId="0"/>
    <cellStyle name="Normal 2" xfId="2" xr:uid="{9F4CB9F7-F066-664F-B50A-70744BD0A3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800100</xdr:colOff>
      <xdr:row>1</xdr:row>
      <xdr:rowOff>25400</xdr:rowOff>
    </xdr:from>
    <xdr:to>
      <xdr:col>13</xdr:col>
      <xdr:colOff>558800</xdr:colOff>
      <xdr:row>10</xdr:row>
      <xdr:rowOff>177800</xdr:rowOff>
    </xdr:to>
    <xdr:sp macro="" textlink="">
      <xdr:nvSpPr>
        <xdr:cNvPr id="2" name="Rectangle 1">
          <a:extLst>
            <a:ext uri="{FF2B5EF4-FFF2-40B4-BE49-F238E27FC236}">
              <a16:creationId xmlns:a16="http://schemas.microsoft.com/office/drawing/2014/main" id="{4100D1B0-936E-8B4A-9CE4-DC52DADAA934}"/>
            </a:ext>
          </a:extLst>
        </xdr:cNvPr>
        <xdr:cNvSpPr/>
      </xdr:nvSpPr>
      <xdr:spPr>
        <a:xfrm>
          <a:off x="3276600" y="228600"/>
          <a:ext cx="8013700"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prstTxWarp prst="textSlantUp">
            <a:avLst/>
          </a:prstTxWarp>
          <a:scene3d>
            <a:camera prst="perspectiveRelaxed"/>
            <a:lightRig rig="threePt" dir="t"/>
          </a:scene3d>
          <a:sp3d extrusionH="57150">
            <a:bevelT w="38100" h="38100" prst="convex"/>
          </a:sp3d>
        </a:bodyPr>
        <a:lstStyle/>
        <a:p>
          <a:pPr algn="l"/>
          <a:r>
            <a:rPr lang="en-US" sz="1600">
              <a:effectLst>
                <a:glow rad="139700">
                  <a:schemeClr val="accent5">
                    <a:satMod val="175000"/>
                    <a:alpha val="40000"/>
                  </a:schemeClr>
                </a:glow>
                <a:outerShdw blurRad="50800" dist="38100" dir="5400000" algn="t" rotWithShape="0">
                  <a:prstClr val="black">
                    <a:alpha val="40000"/>
                  </a:prstClr>
                </a:outerShdw>
              </a:effectLst>
            </a:rPr>
            <a:t>APRENDA</a:t>
          </a:r>
          <a:r>
            <a:rPr lang="en-US" sz="1600" baseline="0">
              <a:effectLst>
                <a:glow rad="139700">
                  <a:schemeClr val="accent5">
                    <a:satMod val="175000"/>
                    <a:alpha val="40000"/>
                  </a:schemeClr>
                </a:glow>
                <a:outerShdw blurRad="50800" dist="38100" dir="5400000" algn="t" rotWithShape="0">
                  <a:prstClr val="black">
                    <a:alpha val="40000"/>
                  </a:prstClr>
                </a:outerShdw>
              </a:effectLst>
            </a:rPr>
            <a:t> EXCEL USANDO EXCEL</a:t>
          </a:r>
        </a:p>
      </xdr:txBody>
    </xdr:sp>
    <xdr:clientData/>
  </xdr:twoCellAnchor>
  <xdr:twoCellAnchor>
    <xdr:from>
      <xdr:col>3</xdr:col>
      <xdr:colOff>800100</xdr:colOff>
      <xdr:row>12</xdr:row>
      <xdr:rowOff>63500</xdr:rowOff>
    </xdr:from>
    <xdr:to>
      <xdr:col>13</xdr:col>
      <xdr:colOff>546100</xdr:colOff>
      <xdr:row>17</xdr:row>
      <xdr:rowOff>25400</xdr:rowOff>
    </xdr:to>
    <xdr:sp macro="" textlink="">
      <xdr:nvSpPr>
        <xdr:cNvPr id="3" name="Rectangle 2">
          <a:extLst>
            <a:ext uri="{FF2B5EF4-FFF2-40B4-BE49-F238E27FC236}">
              <a16:creationId xmlns:a16="http://schemas.microsoft.com/office/drawing/2014/main" id="{22C9FDFB-6E28-E143-A435-F3322E71BA5C}"/>
            </a:ext>
          </a:extLst>
        </xdr:cNvPr>
        <xdr:cNvSpPr/>
      </xdr:nvSpPr>
      <xdr:spPr>
        <a:xfrm>
          <a:off x="3276600" y="2501900"/>
          <a:ext cx="80010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Saudades,</a:t>
          </a:r>
          <a:r>
            <a:rPr lang="en-US" sz="1600" baseline="0">
              <a:solidFill>
                <a:sysClr val="windowText" lastClr="000000"/>
              </a:solidFill>
            </a:rPr>
            <a:t> WordArt! Lá em 1997 a vida era bem mais sossegada (porque a gente tinha 9 anos e não pagava conta) a gente usava o computador pra gerar lindas obras de arte usando WordArt e um CD comprado na banca de revista com 19999 ClipArt. Aquilo é que era vida.</a:t>
          </a:r>
        </a:p>
      </xdr:txBody>
    </xdr:sp>
    <xdr:clientData/>
  </xdr:twoCellAnchor>
  <xdr:twoCellAnchor>
    <xdr:from>
      <xdr:col>4</xdr:col>
      <xdr:colOff>0</xdr:colOff>
      <xdr:row>17</xdr:row>
      <xdr:rowOff>190500</xdr:rowOff>
    </xdr:from>
    <xdr:to>
      <xdr:col>13</xdr:col>
      <xdr:colOff>571500</xdr:colOff>
      <xdr:row>22</xdr:row>
      <xdr:rowOff>190500</xdr:rowOff>
    </xdr:to>
    <xdr:sp macro="" textlink="">
      <xdr:nvSpPr>
        <xdr:cNvPr id="4" name="Rectangle 3">
          <a:extLst>
            <a:ext uri="{FF2B5EF4-FFF2-40B4-BE49-F238E27FC236}">
              <a16:creationId xmlns:a16="http://schemas.microsoft.com/office/drawing/2014/main" id="{2BCF3764-9BA9-3840-AEEF-67392DFFF1DB}"/>
            </a:ext>
          </a:extLst>
        </xdr:cNvPr>
        <xdr:cNvSpPr/>
      </xdr:nvSpPr>
      <xdr:spPr>
        <a:xfrm>
          <a:off x="3302000" y="3644900"/>
          <a:ext cx="8001000" cy="1016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Hoje em dia WordArt</a:t>
          </a:r>
          <a:r>
            <a:rPr lang="en-US" sz="1600" baseline="0">
              <a:solidFill>
                <a:sysClr val="windowText" lastClr="000000"/>
              </a:solidFill>
            </a:rPr>
            <a:t> saiu de moda (triste!) e </a:t>
          </a:r>
          <a:r>
            <a:rPr lang="en-US" sz="1600">
              <a:solidFill>
                <a:sysClr val="windowText" lastClr="000000"/>
              </a:solidFill>
            </a:rPr>
            <a:t>a gente precisa fazer</a:t>
          </a:r>
          <a:r>
            <a:rPr lang="en-US" sz="1600" baseline="0">
              <a:solidFill>
                <a:sysClr val="windowText" lastClr="000000"/>
              </a:solidFill>
            </a:rPr>
            <a:t> outras coisas no computador. Algumas dessas coisas precisam de Excel. Outras não PRECIIIIISAM de Excel, mas a gente consegue se livrar delas muito mais rápido com Excel.</a:t>
          </a:r>
        </a:p>
      </xdr:txBody>
    </xdr:sp>
    <xdr:clientData/>
  </xdr:twoCellAnchor>
  <xdr:twoCellAnchor>
    <xdr:from>
      <xdr:col>4</xdr:col>
      <xdr:colOff>0</xdr:colOff>
      <xdr:row>24</xdr:row>
      <xdr:rowOff>0</xdr:rowOff>
    </xdr:from>
    <xdr:to>
      <xdr:col>13</xdr:col>
      <xdr:colOff>571500</xdr:colOff>
      <xdr:row>29</xdr:row>
      <xdr:rowOff>190500</xdr:rowOff>
    </xdr:to>
    <xdr:sp macro="" textlink="">
      <xdr:nvSpPr>
        <xdr:cNvPr id="5" name="Rectangle 4">
          <a:extLst>
            <a:ext uri="{FF2B5EF4-FFF2-40B4-BE49-F238E27FC236}">
              <a16:creationId xmlns:a16="http://schemas.microsoft.com/office/drawing/2014/main" id="{1CF36806-BA95-BE40-9340-D8B45135B81D}"/>
            </a:ext>
          </a:extLst>
        </xdr:cNvPr>
        <xdr:cNvSpPr/>
      </xdr:nvSpPr>
      <xdr:spPr>
        <a:xfrm>
          <a:off x="3302000" y="48768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Apesar disso muita gente não usa ou evita ao máximo usar</a:t>
          </a:r>
          <a:r>
            <a:rPr lang="en-US" sz="1600" baseline="0">
              <a:solidFill>
                <a:sysClr val="windowText" lastClr="000000"/>
              </a:solidFill>
            </a:rPr>
            <a:t> Excel porque é meio intimidante. Tem várias coisas acontecendo, muitas fórmulas, e todo mundo que manja muito de Excel parece ser um mega NERD e VIRGEM. Mas você baixou esse tutorial porque você tá precisando de excel, e você não é NERD nem VIRGEM. Há esperança?</a:t>
          </a:r>
        </a:p>
      </xdr:txBody>
    </xdr:sp>
    <xdr:clientData/>
  </xdr:twoCellAnchor>
  <xdr:twoCellAnchor>
    <xdr:from>
      <xdr:col>4</xdr:col>
      <xdr:colOff>0</xdr:colOff>
      <xdr:row>31</xdr:row>
      <xdr:rowOff>0</xdr:rowOff>
    </xdr:from>
    <xdr:to>
      <xdr:col>13</xdr:col>
      <xdr:colOff>571500</xdr:colOff>
      <xdr:row>36</xdr:row>
      <xdr:rowOff>190500</xdr:rowOff>
    </xdr:to>
    <xdr:sp macro="" textlink="">
      <xdr:nvSpPr>
        <xdr:cNvPr id="6" name="Rectangle 5">
          <a:extLst>
            <a:ext uri="{FF2B5EF4-FFF2-40B4-BE49-F238E27FC236}">
              <a16:creationId xmlns:a16="http://schemas.microsoft.com/office/drawing/2014/main" id="{7013235C-3170-A64F-B0D7-579F4EA22EDF}"/>
            </a:ext>
          </a:extLst>
        </xdr:cNvPr>
        <xdr:cNvSpPr/>
      </xdr:nvSpPr>
      <xdr:spPr>
        <a:xfrm>
          <a:off x="3302000" y="62992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Boas notícias: Sim! Há esperança. Eu trabalho com Excel há mais de 10 anos (sim, sou nerd e virgem) e durante esse tempo eu entendi que em 95% do tempo a gente usa as mesmas 10 fórmulas. O pulo do gato é saber quais são essas fórmulas, QUANDO e COMO utilizá-las.</a:t>
          </a:r>
        </a:p>
      </xdr:txBody>
    </xdr:sp>
    <xdr:clientData/>
  </xdr:twoCellAnchor>
  <xdr:twoCellAnchor>
    <xdr:from>
      <xdr:col>4</xdr:col>
      <xdr:colOff>0</xdr:colOff>
      <xdr:row>38</xdr:row>
      <xdr:rowOff>0</xdr:rowOff>
    </xdr:from>
    <xdr:to>
      <xdr:col>13</xdr:col>
      <xdr:colOff>571500</xdr:colOff>
      <xdr:row>43</xdr:row>
      <xdr:rowOff>190500</xdr:rowOff>
    </xdr:to>
    <xdr:sp macro="" textlink="">
      <xdr:nvSpPr>
        <xdr:cNvPr id="7" name="Rectangle 6">
          <a:extLst>
            <a:ext uri="{FF2B5EF4-FFF2-40B4-BE49-F238E27FC236}">
              <a16:creationId xmlns:a16="http://schemas.microsoft.com/office/drawing/2014/main" id="{98FD5897-023A-344E-BB3D-C83022843239}"/>
            </a:ext>
          </a:extLst>
        </xdr:cNvPr>
        <xdr:cNvSpPr/>
      </xdr:nvSpPr>
      <xdr:spPr>
        <a:xfrm>
          <a:off x="3330222" y="7507111"/>
          <a:ext cx="8064500" cy="11782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Então eu fiz esse tutorial pra te ajudar a aprender Excel usando Excel. As abas seguem uma progressão natural de tópicos, e cada uma traz um exemplo de pergunta da vida real que você pode usar Excel pra responder. Basta ir seguindo em ordem que ao final do tutorial você já vai conseguir resolver 95% das tretas que aparecerem na sua mão. Bora?</a:t>
          </a:r>
        </a:p>
      </xdr:txBody>
    </xdr:sp>
    <xdr:clientData/>
  </xdr:twoCellAnchor>
  <xdr:twoCellAnchor>
    <xdr:from>
      <xdr:col>16</xdr:col>
      <xdr:colOff>452965</xdr:colOff>
      <xdr:row>8</xdr:row>
      <xdr:rowOff>56444</xdr:rowOff>
    </xdr:from>
    <xdr:to>
      <xdr:col>20</xdr:col>
      <xdr:colOff>395110</xdr:colOff>
      <xdr:row>18</xdr:row>
      <xdr:rowOff>155223</xdr:rowOff>
    </xdr:to>
    <xdr:sp macro="" textlink="">
      <xdr:nvSpPr>
        <xdr:cNvPr id="9" name="Rectangle 8">
          <a:extLst>
            <a:ext uri="{FF2B5EF4-FFF2-40B4-BE49-F238E27FC236}">
              <a16:creationId xmlns:a16="http://schemas.microsoft.com/office/drawing/2014/main" id="{C80DF882-B6E4-0647-B330-7BC4388B1573}"/>
            </a:ext>
          </a:extLst>
        </xdr:cNvPr>
        <xdr:cNvSpPr/>
      </xdr:nvSpPr>
      <xdr:spPr>
        <a:xfrm>
          <a:off x="13773854" y="1636888"/>
          <a:ext cx="3272367"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Desenvolvido por Henrique Barbosa em Outubro de 2021.</a:t>
          </a:r>
        </a:p>
        <a:p>
          <a:pPr algn="ctr"/>
          <a:endParaRPr lang="en-US" sz="1600" baseline="0">
            <a:solidFill>
              <a:sysClr val="windowText" lastClr="000000"/>
            </a:solidFill>
          </a:endParaRPr>
        </a:p>
        <a:p>
          <a:pPr algn="ctr"/>
          <a:r>
            <a:rPr lang="en-US" sz="1600" baseline="0">
              <a:solidFill>
                <a:sysClr val="windowText" lastClr="000000"/>
              </a:solidFill>
            </a:rPr>
            <a:t>Contato: henriquefb arroba gmail ponto com</a:t>
          </a:r>
        </a:p>
        <a:p>
          <a:pPr algn="ctr"/>
          <a:endParaRPr lang="en-US" sz="1600" baseline="0">
            <a:solidFill>
              <a:sysClr val="windowText" lastClr="000000"/>
            </a:solidFill>
          </a:endParaRPr>
        </a:p>
        <a:p>
          <a:pPr algn="ctr"/>
          <a:r>
            <a:rPr lang="en-US" sz="1600" baseline="0">
              <a:solidFill>
                <a:sysClr val="windowText" lastClr="000000"/>
              </a:solidFill>
            </a:rPr>
            <a:t>Twitter: arroba henriquefb6</a:t>
          </a:r>
        </a:p>
      </xdr:txBody>
    </xdr:sp>
    <xdr:clientData/>
  </xdr:twoCellAnchor>
  <xdr:twoCellAnchor>
    <xdr:from>
      <xdr:col>16</xdr:col>
      <xdr:colOff>84667</xdr:colOff>
      <xdr:row>20</xdr:row>
      <xdr:rowOff>14111</xdr:rowOff>
    </xdr:from>
    <xdr:to>
      <xdr:col>20</xdr:col>
      <xdr:colOff>762001</xdr:colOff>
      <xdr:row>30</xdr:row>
      <xdr:rowOff>112890</xdr:rowOff>
    </xdr:to>
    <xdr:sp macro="" textlink="">
      <xdr:nvSpPr>
        <xdr:cNvPr id="11" name="Rectangle 10">
          <a:extLst>
            <a:ext uri="{FF2B5EF4-FFF2-40B4-BE49-F238E27FC236}">
              <a16:creationId xmlns:a16="http://schemas.microsoft.com/office/drawing/2014/main" id="{379949AC-B68D-7240-8434-B2219259F90E}"/>
            </a:ext>
          </a:extLst>
        </xdr:cNvPr>
        <xdr:cNvSpPr/>
      </xdr:nvSpPr>
      <xdr:spPr>
        <a:xfrm>
          <a:off x="13405556" y="3965222"/>
          <a:ext cx="4007556"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Depto Jurídico: Este arquivo usa a licença Atribuição-NãoComercial-SemDerivações 4.0 Internacional (CC BY-NC-ND 4.0)</a:t>
          </a:r>
        </a:p>
        <a:p>
          <a:pPr algn="ctr"/>
          <a:r>
            <a:rPr lang="en-US" sz="1600" baseline="0">
              <a:solidFill>
                <a:sysClr val="windowText" lastClr="000000"/>
              </a:solidFill>
            </a:rPr>
            <a:t> pode ser distribuído livremente, desde que de maneira não-comercial, sem alterações e com atribuição ao autor.</a:t>
          </a:r>
        </a:p>
      </xdr:txBody>
    </xdr:sp>
    <xdr:clientData/>
  </xdr:twoCellAnchor>
  <xdr:twoCellAnchor>
    <xdr:from>
      <xdr:col>16</xdr:col>
      <xdr:colOff>84667</xdr:colOff>
      <xdr:row>31</xdr:row>
      <xdr:rowOff>70556</xdr:rowOff>
    </xdr:from>
    <xdr:to>
      <xdr:col>20</xdr:col>
      <xdr:colOff>762001</xdr:colOff>
      <xdr:row>40</xdr:row>
      <xdr:rowOff>84667</xdr:rowOff>
    </xdr:to>
    <xdr:sp macro="" textlink="">
      <xdr:nvSpPr>
        <xdr:cNvPr id="12" name="Rectangle 11">
          <a:extLst>
            <a:ext uri="{FF2B5EF4-FFF2-40B4-BE49-F238E27FC236}">
              <a16:creationId xmlns:a16="http://schemas.microsoft.com/office/drawing/2014/main" id="{7E4E24A3-6155-9C48-B422-C6E412817BE3}"/>
            </a:ext>
          </a:extLst>
        </xdr:cNvPr>
        <xdr:cNvSpPr/>
      </xdr:nvSpPr>
      <xdr:spPr>
        <a:xfrm>
          <a:off x="13405556" y="6194778"/>
          <a:ext cx="4007556" cy="179211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Eu criei esse arquivo para ser usado gratuitamente. No entanto, se você sentir na sua alma que você quer me mandar 1000 reais pela graça alcançada, minha chave pix é meu email:</a:t>
          </a:r>
        </a:p>
        <a:p>
          <a:pPr algn="ctr"/>
          <a:r>
            <a:rPr lang="en-US" sz="1600" baseline="0">
              <a:solidFill>
                <a:sysClr val="windowText" lastClr="000000"/>
              </a:solidFill>
            </a:rPr>
            <a:t>henriquefb arroba gmail ponto com</a:t>
          </a:r>
        </a:p>
      </xdr:txBody>
    </xdr:sp>
    <xdr:clientData/>
  </xdr:twoCellAnchor>
  <xdr:twoCellAnchor>
    <xdr:from>
      <xdr:col>13</xdr:col>
      <xdr:colOff>56444</xdr:colOff>
      <xdr:row>9</xdr:row>
      <xdr:rowOff>84666</xdr:rowOff>
    </xdr:from>
    <xdr:to>
      <xdr:col>13</xdr:col>
      <xdr:colOff>620889</xdr:colOff>
      <xdr:row>11</xdr:row>
      <xdr:rowOff>28222</xdr:rowOff>
    </xdr:to>
    <xdr:sp macro="" textlink="">
      <xdr:nvSpPr>
        <xdr:cNvPr id="8" name="TextBox 7">
          <a:extLst>
            <a:ext uri="{FF2B5EF4-FFF2-40B4-BE49-F238E27FC236}">
              <a16:creationId xmlns:a16="http://schemas.microsoft.com/office/drawing/2014/main" id="{5C32DA50-B112-3E49-A029-9179A69403C2}"/>
            </a:ext>
          </a:extLst>
        </xdr:cNvPr>
        <xdr:cNvSpPr txBox="1"/>
      </xdr:nvSpPr>
      <xdr:spPr>
        <a:xfrm>
          <a:off x="10879666" y="1862666"/>
          <a:ext cx="564445"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v1.1</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9</xdr:row>
      <xdr:rowOff>101600</xdr:rowOff>
    </xdr:to>
    <xdr:sp macro="" textlink="">
      <xdr:nvSpPr>
        <xdr:cNvPr id="2" name="Rectangle 1">
          <a:extLst>
            <a:ext uri="{FF2B5EF4-FFF2-40B4-BE49-F238E27FC236}">
              <a16:creationId xmlns:a16="http://schemas.microsoft.com/office/drawing/2014/main" id="{FAF323F0-A2A2-7F4D-A9F7-6480018A9096}"/>
            </a:ext>
          </a:extLst>
        </xdr:cNvPr>
        <xdr:cNvSpPr/>
      </xdr:nvSpPr>
      <xdr:spPr>
        <a:xfrm>
          <a:off x="838200" y="215900"/>
          <a:ext cx="5831609"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6</a:t>
          </a:r>
          <a:r>
            <a:rPr lang="en-US" sz="1600" baseline="0"/>
            <a:t>: Às vezes você não quer arrastar uma fórmula mas não quer que TODAS as referências se modifiquem automaticamente. Por exemplo: talvez você tenha uma célula com um valor constante (um imposto, uma taxa de lucro, etc.) e você quer repetir uma mesma multiplicação várias vezes</a:t>
          </a:r>
          <a:endParaRPr lang="en-US" sz="1600"/>
        </a:p>
      </xdr:txBody>
    </xdr:sp>
    <xdr:clientData/>
  </xdr:twoCellAnchor>
  <xdr:twoCellAnchor>
    <xdr:from>
      <xdr:col>1</xdr:col>
      <xdr:colOff>12700</xdr:colOff>
      <xdr:row>10</xdr:row>
      <xdr:rowOff>177800</xdr:rowOff>
    </xdr:from>
    <xdr:to>
      <xdr:col>8</xdr:col>
      <xdr:colOff>65809</xdr:colOff>
      <xdr:row>15</xdr:row>
      <xdr:rowOff>101600</xdr:rowOff>
    </xdr:to>
    <xdr:sp macro="" textlink="">
      <xdr:nvSpPr>
        <xdr:cNvPr id="12" name="Rectangle 11">
          <a:extLst>
            <a:ext uri="{FF2B5EF4-FFF2-40B4-BE49-F238E27FC236}">
              <a16:creationId xmlns:a16="http://schemas.microsoft.com/office/drawing/2014/main" id="{31F69080-E9E8-5845-81BE-DF4899D066B1}"/>
            </a:ext>
          </a:extLst>
        </xdr:cNvPr>
        <xdr:cNvSpPr/>
      </xdr:nvSpPr>
      <xdr:spPr>
        <a:xfrm>
          <a:off x="838200" y="2209800"/>
          <a:ext cx="5831609" cy="93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Para</a:t>
          </a:r>
          <a:r>
            <a:rPr lang="en-US" sz="1600" baseline="0"/>
            <a:t> fazer isso, basta adicionar um cifrão "$" antes da dimensão (linha ou coluna) que você quer manter constante.</a:t>
          </a:r>
          <a:endParaRPr lang="en-US" sz="1600"/>
        </a:p>
      </xdr:txBody>
    </xdr:sp>
    <xdr:clientData/>
  </xdr:twoCellAnchor>
  <xdr:twoCellAnchor>
    <xdr:from>
      <xdr:col>1</xdr:col>
      <xdr:colOff>12700</xdr:colOff>
      <xdr:row>16</xdr:row>
      <xdr:rowOff>50800</xdr:rowOff>
    </xdr:from>
    <xdr:to>
      <xdr:col>8</xdr:col>
      <xdr:colOff>65809</xdr:colOff>
      <xdr:row>18</xdr:row>
      <xdr:rowOff>38100</xdr:rowOff>
    </xdr:to>
    <xdr:sp macro="" textlink="">
      <xdr:nvSpPr>
        <xdr:cNvPr id="13" name="Rectangle 12">
          <a:extLst>
            <a:ext uri="{FF2B5EF4-FFF2-40B4-BE49-F238E27FC236}">
              <a16:creationId xmlns:a16="http://schemas.microsoft.com/office/drawing/2014/main" id="{B05892C4-2129-B34A-9E3C-F9466BC3E8F4}"/>
            </a:ext>
          </a:extLst>
        </xdr:cNvPr>
        <xdr:cNvSpPr/>
      </xdr:nvSpPr>
      <xdr:spPr>
        <a:xfrm>
          <a:off x="838200" y="33020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COLUNA: somente linhas são atualizadas ao arrastar</a:t>
          </a:r>
          <a:endParaRPr lang="en-US" sz="1600"/>
        </a:p>
      </xdr:txBody>
    </xdr:sp>
    <xdr:clientData/>
  </xdr:twoCellAnchor>
  <xdr:twoCellAnchor>
    <xdr:from>
      <xdr:col>1</xdr:col>
      <xdr:colOff>0</xdr:colOff>
      <xdr:row>23</xdr:row>
      <xdr:rowOff>0</xdr:rowOff>
    </xdr:from>
    <xdr:to>
      <xdr:col>8</xdr:col>
      <xdr:colOff>53109</xdr:colOff>
      <xdr:row>24</xdr:row>
      <xdr:rowOff>190500</xdr:rowOff>
    </xdr:to>
    <xdr:sp macro="" textlink="">
      <xdr:nvSpPr>
        <xdr:cNvPr id="14" name="Rectangle 13">
          <a:extLst>
            <a:ext uri="{FF2B5EF4-FFF2-40B4-BE49-F238E27FC236}">
              <a16:creationId xmlns:a16="http://schemas.microsoft.com/office/drawing/2014/main" id="{9AF38232-802A-7447-AE6F-F6DC48A4BBC0}"/>
            </a:ext>
          </a:extLst>
        </xdr:cNvPr>
        <xdr:cNvSpPr/>
      </xdr:nvSpPr>
      <xdr:spPr>
        <a:xfrm>
          <a:off x="825500" y="46736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LINHA: somente colunas são atualizadas ao arrastar</a:t>
          </a:r>
          <a:endParaRPr lang="en-US" sz="1600"/>
        </a:p>
      </xdr:txBody>
    </xdr:sp>
    <xdr:clientData/>
  </xdr:twoCellAnchor>
  <xdr:twoCellAnchor>
    <xdr:from>
      <xdr:col>0</xdr:col>
      <xdr:colOff>673100</xdr:colOff>
      <xdr:row>30</xdr:row>
      <xdr:rowOff>12700</xdr:rowOff>
    </xdr:from>
    <xdr:to>
      <xdr:col>8</xdr:col>
      <xdr:colOff>177800</xdr:colOff>
      <xdr:row>32</xdr:row>
      <xdr:rowOff>0</xdr:rowOff>
    </xdr:to>
    <xdr:sp macro="" textlink="">
      <xdr:nvSpPr>
        <xdr:cNvPr id="15" name="Rectangle 14">
          <a:extLst>
            <a:ext uri="{FF2B5EF4-FFF2-40B4-BE49-F238E27FC236}">
              <a16:creationId xmlns:a16="http://schemas.microsoft.com/office/drawing/2014/main" id="{77F50202-5FE8-6F45-BFFF-93799178F18B}"/>
            </a:ext>
          </a:extLst>
        </xdr:cNvPr>
        <xdr:cNvSpPr/>
      </xdr:nvSpPr>
      <xdr:spPr>
        <a:xfrm>
          <a:off x="673100" y="6108700"/>
          <a:ext cx="6108700"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antes de LINHA</a:t>
          </a:r>
          <a:r>
            <a:rPr lang="en-US" sz="1600" baseline="0"/>
            <a:t> e COLUNA: a referência inteira é mantida constante</a:t>
          </a:r>
          <a:endParaRPr lang="en-US" sz="1600"/>
        </a:p>
      </xdr:txBody>
    </xdr:sp>
    <xdr:clientData/>
  </xdr:twoCellAnchor>
  <xdr:twoCellAnchor>
    <xdr:from>
      <xdr:col>15</xdr:col>
      <xdr:colOff>177800</xdr:colOff>
      <xdr:row>2</xdr:row>
      <xdr:rowOff>12700</xdr:rowOff>
    </xdr:from>
    <xdr:to>
      <xdr:col>15</xdr:col>
      <xdr:colOff>723900</xdr:colOff>
      <xdr:row>4</xdr:row>
      <xdr:rowOff>0</xdr:rowOff>
    </xdr:to>
    <xdr:sp macro="" textlink="">
      <xdr:nvSpPr>
        <xdr:cNvPr id="16" name="Left Arrow 15">
          <a:extLst>
            <a:ext uri="{FF2B5EF4-FFF2-40B4-BE49-F238E27FC236}">
              <a16:creationId xmlns:a16="http://schemas.microsoft.com/office/drawing/2014/main" id="{111F9308-A669-4649-8DFF-CE4B12C13C4B}"/>
            </a:ext>
          </a:extLst>
        </xdr:cNvPr>
        <xdr:cNvSpPr/>
      </xdr:nvSpPr>
      <xdr:spPr>
        <a:xfrm>
          <a:off x="12560300" y="419100"/>
          <a:ext cx="546100" cy="393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292100</xdr:colOff>
      <xdr:row>3</xdr:row>
      <xdr:rowOff>38100</xdr:rowOff>
    </xdr:to>
    <xdr:sp macro="" textlink="">
      <xdr:nvSpPr>
        <xdr:cNvPr id="2" name="Rectangle 1">
          <a:extLst>
            <a:ext uri="{FF2B5EF4-FFF2-40B4-BE49-F238E27FC236}">
              <a16:creationId xmlns:a16="http://schemas.microsoft.com/office/drawing/2014/main" id="{7C81AAE2-5145-B049-83F7-3D2D6BE7361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4</a:t>
          </a:r>
          <a:r>
            <a:rPr lang="en-US" sz="1800"/>
            <a:t>: =SOMASE() ou =SUMIF()</a:t>
          </a:r>
        </a:p>
      </xdr:txBody>
    </xdr:sp>
    <xdr:clientData/>
  </xdr:twoCellAnchor>
  <xdr:twoCellAnchor>
    <xdr:from>
      <xdr:col>6</xdr:col>
      <xdr:colOff>0</xdr:colOff>
      <xdr:row>4</xdr:row>
      <xdr:rowOff>12700</xdr:rowOff>
    </xdr:from>
    <xdr:to>
      <xdr:col>13</xdr:col>
      <xdr:colOff>292100</xdr:colOff>
      <xdr:row>8</xdr:row>
      <xdr:rowOff>165100</xdr:rowOff>
    </xdr:to>
    <xdr:sp macro="" textlink="">
      <xdr:nvSpPr>
        <xdr:cNvPr id="3" name="Rectangle 2">
          <a:extLst>
            <a:ext uri="{FF2B5EF4-FFF2-40B4-BE49-F238E27FC236}">
              <a16:creationId xmlns:a16="http://schemas.microsoft.com/office/drawing/2014/main" id="{959349E6-0DD6-124F-9D4A-4066CCB9D7B3}"/>
            </a:ext>
          </a:extLst>
        </xdr:cNvPr>
        <xdr:cNvSpPr/>
      </xdr:nvSpPr>
      <xdr:spPr>
        <a:xfrm>
          <a:off x="8636000" y="8255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fo</a:t>
          </a:r>
          <a:r>
            <a:rPr lang="en-US" sz="1800" baseline="0"/>
            <a:t>i promovida e agora você tem uma nova chefe, Juliana. A Juliana mandou um zap pra você pedindo pra você voltar naquela tabela e relatar pra ela quanto foi gasto com cada fornecedor nas datas em questão.</a:t>
          </a:r>
          <a:endParaRPr lang="en-US" sz="1800"/>
        </a:p>
      </xdr:txBody>
    </xdr:sp>
    <xdr:clientData/>
  </xdr:twoCellAnchor>
  <xdr:twoCellAnchor>
    <xdr:from>
      <xdr:col>5</xdr:col>
      <xdr:colOff>571500</xdr:colOff>
      <xdr:row>9</xdr:row>
      <xdr:rowOff>127000</xdr:rowOff>
    </xdr:from>
    <xdr:to>
      <xdr:col>13</xdr:col>
      <xdr:colOff>431800</xdr:colOff>
      <xdr:row>14</xdr:row>
      <xdr:rowOff>76200</xdr:rowOff>
    </xdr:to>
    <xdr:sp macro="" textlink="">
      <xdr:nvSpPr>
        <xdr:cNvPr id="4" name="Rectangle 3">
          <a:extLst>
            <a:ext uri="{FF2B5EF4-FFF2-40B4-BE49-F238E27FC236}">
              <a16:creationId xmlns:a16="http://schemas.microsoft.com/office/drawing/2014/main" id="{D0AFC3C5-167A-124A-A444-C9C0B0E47B3D}"/>
            </a:ext>
          </a:extLst>
        </xdr:cNvPr>
        <xdr:cNvSpPr/>
      </xdr:nvSpPr>
      <xdr:spPr>
        <a:xfrm>
          <a:off x="8382000" y="1955800"/>
          <a:ext cx="75819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poderia fazer diversas SOMA()</a:t>
          </a:r>
          <a:r>
            <a:rPr lang="en-US" sz="1800" baseline="0"/>
            <a:t> mas isso seria um saco, além de ter alto risco de erros. A melhor maneira de resolver isso é com a fórmula SOMASE.</a:t>
          </a:r>
          <a:endParaRPr lang="en-US" sz="1800"/>
        </a:p>
      </xdr:txBody>
    </xdr:sp>
    <xdr:clientData/>
  </xdr:twoCellAnchor>
  <xdr:twoCellAnchor>
    <xdr:from>
      <xdr:col>6</xdr:col>
      <xdr:colOff>12700</xdr:colOff>
      <xdr:row>15</xdr:row>
      <xdr:rowOff>76200</xdr:rowOff>
    </xdr:from>
    <xdr:to>
      <xdr:col>13</xdr:col>
      <xdr:colOff>304800</xdr:colOff>
      <xdr:row>20</xdr:row>
      <xdr:rowOff>25400</xdr:rowOff>
    </xdr:to>
    <xdr:sp macro="" textlink="">
      <xdr:nvSpPr>
        <xdr:cNvPr id="5" name="Rectangle 4">
          <a:extLst>
            <a:ext uri="{FF2B5EF4-FFF2-40B4-BE49-F238E27FC236}">
              <a16:creationId xmlns:a16="http://schemas.microsoft.com/office/drawing/2014/main" id="{C475507A-40A8-FE4A-82A8-BA381B70DF91}"/>
            </a:ext>
          </a:extLst>
        </xdr:cNvPr>
        <xdr:cNvSpPr/>
      </xdr:nvSpPr>
      <xdr:spPr>
        <a:xfrm>
          <a:off x="8648700" y="3124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SOMASE</a:t>
          </a:r>
          <a:r>
            <a:rPr lang="en-US" sz="1800" baseline="0"/>
            <a:t> faz uma soma CONDICIONAL. Você pede ao Excel: some esses números aqui SE a seguinte condição for verdadeira.</a:t>
          </a:r>
          <a:endParaRPr lang="en-US" sz="1800"/>
        </a:p>
      </xdr:txBody>
    </xdr:sp>
    <xdr:clientData/>
  </xdr:twoCellAnchor>
  <xdr:twoCellAnchor editAs="oneCell">
    <xdr:from>
      <xdr:col>7</xdr:col>
      <xdr:colOff>673100</xdr:colOff>
      <xdr:row>20</xdr:row>
      <xdr:rowOff>190500</xdr:rowOff>
    </xdr:from>
    <xdr:to>
      <xdr:col>10</xdr:col>
      <xdr:colOff>647700</xdr:colOff>
      <xdr:row>26</xdr:row>
      <xdr:rowOff>38100</xdr:rowOff>
    </xdr:to>
    <xdr:pic>
      <xdr:nvPicPr>
        <xdr:cNvPr id="7" name="Picture 6">
          <a:extLst>
            <a:ext uri="{FF2B5EF4-FFF2-40B4-BE49-F238E27FC236}">
              <a16:creationId xmlns:a16="http://schemas.microsoft.com/office/drawing/2014/main" id="{D15A30EC-DF34-B34F-8B9A-542FEBE4DD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4254500"/>
          <a:ext cx="3568700" cy="1066800"/>
        </a:xfrm>
        <a:prstGeom prst="rect">
          <a:avLst/>
        </a:prstGeom>
        <a:ln w="76200">
          <a:solidFill>
            <a:srgbClr val="FF0000"/>
          </a:solidFill>
        </a:ln>
      </xdr:spPr>
    </xdr:pic>
    <xdr:clientData/>
  </xdr:twoCellAnchor>
  <xdr:twoCellAnchor>
    <xdr:from>
      <xdr:col>5</xdr:col>
      <xdr:colOff>787400</xdr:colOff>
      <xdr:row>29</xdr:row>
      <xdr:rowOff>25400</xdr:rowOff>
    </xdr:from>
    <xdr:to>
      <xdr:col>13</xdr:col>
      <xdr:colOff>254000</xdr:colOff>
      <xdr:row>33</xdr:row>
      <xdr:rowOff>177800</xdr:rowOff>
    </xdr:to>
    <xdr:sp macro="" textlink="">
      <xdr:nvSpPr>
        <xdr:cNvPr id="8" name="Rectangle 7">
          <a:extLst>
            <a:ext uri="{FF2B5EF4-FFF2-40B4-BE49-F238E27FC236}">
              <a16:creationId xmlns:a16="http://schemas.microsoft.com/office/drawing/2014/main" id="{D8A716DA-0B32-4A4F-B34E-0EBB8BF3B781}"/>
            </a:ext>
          </a:extLst>
        </xdr:cNvPr>
        <xdr:cNvSpPr/>
      </xdr:nvSpPr>
      <xdr:spPr>
        <a:xfrm>
          <a:off x="8597900" y="5918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a:t>
          </a:r>
          <a:r>
            <a:rPr lang="en-US" sz="1800" baseline="0"/>
            <a:t> tem 3 argumentos: (1) quais são as células onde o Excel deve procurar a sua condição; (2) qual é a sua condição; (3) quais são as células com os números que ele deve somar.</a:t>
          </a:r>
          <a:endParaRPr lang="en-US" sz="1800"/>
        </a:p>
      </xdr:txBody>
    </xdr:sp>
    <xdr:clientData/>
  </xdr:twoCellAnchor>
  <xdr:twoCellAnchor>
    <xdr:from>
      <xdr:col>8</xdr:col>
      <xdr:colOff>965200</xdr:colOff>
      <xdr:row>24</xdr:row>
      <xdr:rowOff>114300</xdr:rowOff>
    </xdr:from>
    <xdr:to>
      <xdr:col>8</xdr:col>
      <xdr:colOff>1524000</xdr:colOff>
      <xdr:row>28</xdr:row>
      <xdr:rowOff>88900</xdr:rowOff>
    </xdr:to>
    <xdr:sp macro="" textlink="">
      <xdr:nvSpPr>
        <xdr:cNvPr id="9" name="Up Arrow 8">
          <a:extLst>
            <a:ext uri="{FF2B5EF4-FFF2-40B4-BE49-F238E27FC236}">
              <a16:creationId xmlns:a16="http://schemas.microsoft.com/office/drawing/2014/main" id="{4052CD1C-F2BC-4F44-8866-CD9DCC53AF0C}"/>
            </a:ext>
          </a:extLst>
        </xdr:cNvPr>
        <xdr:cNvSpPr/>
      </xdr:nvSpPr>
      <xdr:spPr>
        <a:xfrm>
          <a:off x="112522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1549400</xdr:colOff>
      <xdr:row>24</xdr:row>
      <xdr:rowOff>114300</xdr:rowOff>
    </xdr:from>
    <xdr:to>
      <xdr:col>9</xdr:col>
      <xdr:colOff>165100</xdr:colOff>
      <xdr:row>28</xdr:row>
      <xdr:rowOff>88900</xdr:rowOff>
    </xdr:to>
    <xdr:sp macro="" textlink="">
      <xdr:nvSpPr>
        <xdr:cNvPr id="10" name="Up Arrow 9">
          <a:extLst>
            <a:ext uri="{FF2B5EF4-FFF2-40B4-BE49-F238E27FC236}">
              <a16:creationId xmlns:a16="http://schemas.microsoft.com/office/drawing/2014/main" id="{638E23DB-13EB-584D-B486-D399F4D87583}"/>
            </a:ext>
          </a:extLst>
        </xdr:cNvPr>
        <xdr:cNvSpPr/>
      </xdr:nvSpPr>
      <xdr:spPr>
        <a:xfrm>
          <a:off x="118364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431800</xdr:colOff>
      <xdr:row>24</xdr:row>
      <xdr:rowOff>114300</xdr:rowOff>
    </xdr:from>
    <xdr:to>
      <xdr:col>10</xdr:col>
      <xdr:colOff>165100</xdr:colOff>
      <xdr:row>28</xdr:row>
      <xdr:rowOff>88900</xdr:rowOff>
    </xdr:to>
    <xdr:sp macro="" textlink="">
      <xdr:nvSpPr>
        <xdr:cNvPr id="11" name="Up Arrow 10">
          <a:extLst>
            <a:ext uri="{FF2B5EF4-FFF2-40B4-BE49-F238E27FC236}">
              <a16:creationId xmlns:a16="http://schemas.microsoft.com/office/drawing/2014/main" id="{73826CD3-206B-234E-A7C5-558C03B1F20B}"/>
            </a:ext>
          </a:extLst>
        </xdr:cNvPr>
        <xdr:cNvSpPr/>
      </xdr:nvSpPr>
      <xdr:spPr>
        <a:xfrm>
          <a:off x="126619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787400</xdr:colOff>
      <xdr:row>42</xdr:row>
      <xdr:rowOff>165100</xdr:rowOff>
    </xdr:from>
    <xdr:to>
      <xdr:col>13</xdr:col>
      <xdr:colOff>279400</xdr:colOff>
      <xdr:row>52</xdr:row>
      <xdr:rowOff>0</xdr:rowOff>
    </xdr:to>
    <xdr:sp macro="" textlink="">
      <xdr:nvSpPr>
        <xdr:cNvPr id="12" name="Rectangle 11">
          <a:extLst>
            <a:ext uri="{FF2B5EF4-FFF2-40B4-BE49-F238E27FC236}">
              <a16:creationId xmlns:a16="http://schemas.microsoft.com/office/drawing/2014/main" id="{61305AB0-37BA-3F41-9AC1-30BE8ED710A3}"/>
            </a:ext>
          </a:extLst>
        </xdr:cNvPr>
        <xdr:cNvSpPr/>
      </xdr:nvSpPr>
      <xdr:spPr>
        <a:xfrm>
          <a:off x="8597900" y="8699500"/>
          <a:ext cx="72136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Ou</a:t>
          </a:r>
          <a:r>
            <a:rPr lang="en-US" sz="1800" baseline="0"/>
            <a:t> seja, se você quiser saber quanto foi pago para o fornecedor "Brasilia Elétrica", os argumentos são:</a:t>
          </a:r>
        </a:p>
        <a:p>
          <a:pPr algn="l"/>
          <a:r>
            <a:rPr lang="en-US" sz="1800" baseline="0"/>
            <a:t>(1) as células onde o Excel deve procurar a condição -  a coluna com os nomes dos fornecedores, A2:A35</a:t>
          </a:r>
        </a:p>
        <a:p>
          <a:pPr algn="l"/>
          <a:r>
            <a:rPr lang="en-US" sz="1800" baseline="0"/>
            <a:t>(2) a sua condição - o fornecedor de nome "Brasilia Elétrica"</a:t>
          </a:r>
        </a:p>
        <a:p>
          <a:pPr algn="l"/>
          <a:r>
            <a:rPr lang="en-US" sz="1800" baseline="0"/>
            <a:t>(3) células com os números que ele deve somar - os valores pagos, D2:D35</a:t>
          </a:r>
          <a:endParaRPr lang="en-US" sz="1800"/>
        </a:p>
      </xdr:txBody>
    </xdr:sp>
    <xdr:clientData/>
  </xdr:twoCellAnchor>
  <xdr:twoCellAnchor editAs="oneCell">
    <xdr:from>
      <xdr:col>7</xdr:col>
      <xdr:colOff>787400</xdr:colOff>
      <xdr:row>34</xdr:row>
      <xdr:rowOff>190500</xdr:rowOff>
    </xdr:from>
    <xdr:to>
      <xdr:col>10</xdr:col>
      <xdr:colOff>622300</xdr:colOff>
      <xdr:row>39</xdr:row>
      <xdr:rowOff>63500</xdr:rowOff>
    </xdr:to>
    <xdr:pic>
      <xdr:nvPicPr>
        <xdr:cNvPr id="14" name="Picture 13">
          <a:extLst>
            <a:ext uri="{FF2B5EF4-FFF2-40B4-BE49-F238E27FC236}">
              <a16:creationId xmlns:a16="http://schemas.microsoft.com/office/drawing/2014/main" id="{5E991A25-9C37-4C49-AC21-C06A984E45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8900" y="7099300"/>
          <a:ext cx="3429000" cy="889000"/>
        </a:xfrm>
        <a:prstGeom prst="rect">
          <a:avLst/>
        </a:prstGeom>
        <a:ln w="76200">
          <a:solidFill>
            <a:srgbClr val="FF0000"/>
          </a:solidFill>
        </a:ln>
      </xdr:spPr>
    </xdr:pic>
    <xdr:clientData/>
  </xdr:twoCellAnchor>
  <xdr:twoCellAnchor>
    <xdr:from>
      <xdr:col>8</xdr:col>
      <xdr:colOff>698500</xdr:colOff>
      <xdr:row>37</xdr:row>
      <xdr:rowOff>139700</xdr:rowOff>
    </xdr:from>
    <xdr:to>
      <xdr:col>8</xdr:col>
      <xdr:colOff>1257300</xdr:colOff>
      <xdr:row>41</xdr:row>
      <xdr:rowOff>114300</xdr:rowOff>
    </xdr:to>
    <xdr:sp macro="" textlink="">
      <xdr:nvSpPr>
        <xdr:cNvPr id="15" name="Up Arrow 14">
          <a:extLst>
            <a:ext uri="{FF2B5EF4-FFF2-40B4-BE49-F238E27FC236}">
              <a16:creationId xmlns:a16="http://schemas.microsoft.com/office/drawing/2014/main" id="{36915D4E-43C9-6E4F-A197-013C1BE8B38E}"/>
            </a:ext>
          </a:extLst>
        </xdr:cNvPr>
        <xdr:cNvSpPr/>
      </xdr:nvSpPr>
      <xdr:spPr>
        <a:xfrm>
          <a:off x="10985500" y="7658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1651000</xdr:colOff>
      <xdr:row>37</xdr:row>
      <xdr:rowOff>127000</xdr:rowOff>
    </xdr:from>
    <xdr:to>
      <xdr:col>9</xdr:col>
      <xdr:colOff>266700</xdr:colOff>
      <xdr:row>41</xdr:row>
      <xdr:rowOff>101600</xdr:rowOff>
    </xdr:to>
    <xdr:sp macro="" textlink="">
      <xdr:nvSpPr>
        <xdr:cNvPr id="16" name="Up Arrow 15">
          <a:extLst>
            <a:ext uri="{FF2B5EF4-FFF2-40B4-BE49-F238E27FC236}">
              <a16:creationId xmlns:a16="http://schemas.microsoft.com/office/drawing/2014/main" id="{50A7D350-3E08-EE4B-A80E-E124D55E6E2F}"/>
            </a:ext>
          </a:extLst>
        </xdr:cNvPr>
        <xdr:cNvSpPr/>
      </xdr:nvSpPr>
      <xdr:spPr>
        <a:xfrm>
          <a:off x="11938000" y="76454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647700</xdr:colOff>
      <xdr:row>37</xdr:row>
      <xdr:rowOff>114300</xdr:rowOff>
    </xdr:from>
    <xdr:to>
      <xdr:col>10</xdr:col>
      <xdr:colOff>381000</xdr:colOff>
      <xdr:row>41</xdr:row>
      <xdr:rowOff>88900</xdr:rowOff>
    </xdr:to>
    <xdr:sp macro="" textlink="">
      <xdr:nvSpPr>
        <xdr:cNvPr id="17" name="Up Arrow 16">
          <a:extLst>
            <a:ext uri="{FF2B5EF4-FFF2-40B4-BE49-F238E27FC236}">
              <a16:creationId xmlns:a16="http://schemas.microsoft.com/office/drawing/2014/main" id="{A86A3A84-84E7-1543-92F5-69EBF0D3B41F}"/>
            </a:ext>
          </a:extLst>
        </xdr:cNvPr>
        <xdr:cNvSpPr/>
      </xdr:nvSpPr>
      <xdr:spPr>
        <a:xfrm>
          <a:off x="12877800" y="76327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533400</xdr:colOff>
      <xdr:row>53</xdr:row>
      <xdr:rowOff>12700</xdr:rowOff>
    </xdr:from>
    <xdr:to>
      <xdr:col>13</xdr:col>
      <xdr:colOff>457200</xdr:colOff>
      <xdr:row>62</xdr:row>
      <xdr:rowOff>50800</xdr:rowOff>
    </xdr:to>
    <xdr:sp macro="" textlink="">
      <xdr:nvSpPr>
        <xdr:cNvPr id="18" name="Rectangle 17">
          <a:extLst>
            <a:ext uri="{FF2B5EF4-FFF2-40B4-BE49-F238E27FC236}">
              <a16:creationId xmlns:a16="http://schemas.microsoft.com/office/drawing/2014/main" id="{A7D2B0FE-8DD3-A44F-BAB2-F74AA8DB2337}"/>
            </a:ext>
          </a:extLst>
        </xdr:cNvPr>
        <xdr:cNvSpPr/>
      </xdr:nvSpPr>
      <xdr:spPr>
        <a:xfrm>
          <a:off x="8343900" y="10782300"/>
          <a:ext cx="76454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Existe,</a:t>
          </a:r>
          <a:r>
            <a:rPr lang="en-US" sz="2000" baseline="0"/>
            <a:t> porém, um pulo do gato que torna a sua vida ainda mais fácil.</a:t>
          </a:r>
        </a:p>
        <a:p>
          <a:pPr algn="ctr"/>
          <a:r>
            <a:rPr lang="en-US" sz="2000" baseline="0"/>
            <a:t>A condição pode estar dentro de uma célula, ou seja: você pode escrever a fórmula apenas uma única vez e ARRASTAR na medida em que você precisar. Veja o exemplo abaixo</a:t>
          </a:r>
          <a:endParaRPr lang="en-US" sz="2000"/>
        </a:p>
      </xdr:txBody>
    </xdr:sp>
    <xdr:clientData/>
  </xdr:twoCellAnchor>
  <xdr:twoCellAnchor>
    <xdr:from>
      <xdr:col>2</xdr:col>
      <xdr:colOff>825500</xdr:colOff>
      <xdr:row>64</xdr:row>
      <xdr:rowOff>50800</xdr:rowOff>
    </xdr:from>
    <xdr:to>
      <xdr:col>5</xdr:col>
      <xdr:colOff>355600</xdr:colOff>
      <xdr:row>73</xdr:row>
      <xdr:rowOff>88900</xdr:rowOff>
    </xdr:to>
    <xdr:sp macro="" textlink="">
      <xdr:nvSpPr>
        <xdr:cNvPr id="19" name="Rectangle 18">
          <a:extLst>
            <a:ext uri="{FF2B5EF4-FFF2-40B4-BE49-F238E27FC236}">
              <a16:creationId xmlns:a16="http://schemas.microsoft.com/office/drawing/2014/main" id="{393EB2C6-C327-204D-8B93-5C768C693405}"/>
            </a:ext>
          </a:extLst>
        </xdr:cNvPr>
        <xdr:cNvSpPr/>
      </xdr:nvSpPr>
      <xdr:spPr>
        <a:xfrm>
          <a:off x="5029200" y="13055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K67 e arrastar até a célula K71 para alcançar os resultados da coluna J. Não esqueça: algumas referências precisam estar constantes</a:t>
          </a:r>
          <a:endParaRPr lang="en-US" sz="1800"/>
        </a:p>
      </xdr:txBody>
    </xdr:sp>
    <xdr:clientData/>
  </xdr:twoCellAnchor>
  <xdr:twoCellAnchor>
    <xdr:from>
      <xdr:col>5</xdr:col>
      <xdr:colOff>596900</xdr:colOff>
      <xdr:row>67</xdr:row>
      <xdr:rowOff>12700</xdr:rowOff>
    </xdr:from>
    <xdr:to>
      <xdr:col>7</xdr:col>
      <xdr:colOff>533400</xdr:colOff>
      <xdr:row>70</xdr:row>
      <xdr:rowOff>38100</xdr:rowOff>
    </xdr:to>
    <xdr:sp macro="" textlink="">
      <xdr:nvSpPr>
        <xdr:cNvPr id="21" name="Right Arrow 20">
          <a:extLst>
            <a:ext uri="{FF2B5EF4-FFF2-40B4-BE49-F238E27FC236}">
              <a16:creationId xmlns:a16="http://schemas.microsoft.com/office/drawing/2014/main" id="{478F0F94-F862-5945-8153-70626EF3C9EB}"/>
            </a:ext>
          </a:extLst>
        </xdr:cNvPr>
        <xdr:cNvSpPr/>
      </xdr:nvSpPr>
      <xdr:spPr>
        <a:xfrm>
          <a:off x="8407400" y="136271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2082800</xdr:colOff>
      <xdr:row>35</xdr:row>
      <xdr:rowOff>88900</xdr:rowOff>
    </xdr:from>
    <xdr:to>
      <xdr:col>3</xdr:col>
      <xdr:colOff>152400</xdr:colOff>
      <xdr:row>38</xdr:row>
      <xdr:rowOff>76200</xdr:rowOff>
    </xdr:to>
    <xdr:sp macro="" textlink="">
      <xdr:nvSpPr>
        <xdr:cNvPr id="22" name="Down Arrow 21">
          <a:extLst>
            <a:ext uri="{FF2B5EF4-FFF2-40B4-BE49-F238E27FC236}">
              <a16:creationId xmlns:a16="http://schemas.microsoft.com/office/drawing/2014/main" id="{456D676E-2AB7-CA40-8204-24C09D7F6151}"/>
            </a:ext>
          </a:extLst>
        </xdr:cNvPr>
        <xdr:cNvSpPr/>
      </xdr:nvSpPr>
      <xdr:spPr>
        <a:xfrm>
          <a:off x="20828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CD73DE2D-FB00-584B-8537-64383840BC8D}"/>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5</a:t>
          </a:r>
          <a:r>
            <a:rPr lang="en-US" sz="1800"/>
            <a:t>: =CONT.SE() ou =COUNTIF()</a:t>
          </a:r>
        </a:p>
      </xdr:txBody>
    </xdr:sp>
    <xdr:clientData/>
  </xdr:twoCellAnchor>
  <xdr:twoCellAnchor>
    <xdr:from>
      <xdr:col>6</xdr:col>
      <xdr:colOff>0</xdr:colOff>
      <xdr:row>4</xdr:row>
      <xdr:rowOff>0</xdr:rowOff>
    </xdr:from>
    <xdr:to>
      <xdr:col>13</xdr:col>
      <xdr:colOff>215900</xdr:colOff>
      <xdr:row>7</xdr:row>
      <xdr:rowOff>101600</xdr:rowOff>
    </xdr:to>
    <xdr:sp macro="" textlink="">
      <xdr:nvSpPr>
        <xdr:cNvPr id="3" name="Rectangle 2">
          <a:extLst>
            <a:ext uri="{FF2B5EF4-FFF2-40B4-BE49-F238E27FC236}">
              <a16:creationId xmlns:a16="http://schemas.microsoft.com/office/drawing/2014/main" id="{43080D61-61DC-8A4E-85FE-970459256931}"/>
            </a:ext>
          </a:extLst>
        </xdr:cNvPr>
        <xdr:cNvSpPr/>
      </xdr:nvSpPr>
      <xdr:spPr>
        <a:xfrm>
          <a:off x="8636000" y="812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 </a:t>
          </a:r>
          <a:r>
            <a:rPr lang="en-US" sz="1800" baseline="0"/>
            <a:t>usa uma lógica similar à da fórmula SOMASE, mas em vez de SOMAR ela CONTA.</a:t>
          </a:r>
        </a:p>
      </xdr:txBody>
    </xdr:sp>
    <xdr:clientData/>
  </xdr:twoCellAnchor>
  <xdr:twoCellAnchor>
    <xdr:from>
      <xdr:col>6</xdr:col>
      <xdr:colOff>12700</xdr:colOff>
      <xdr:row>8</xdr:row>
      <xdr:rowOff>76200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AD1DA079-9420-C04C-985D-854E059FCCE9}"/>
            </a:ext>
          </a:extLst>
        </xdr:cNvPr>
        <xdr:cNvSpPr/>
      </xdr:nvSpPr>
      <xdr:spPr>
        <a:xfrm>
          <a:off x="8648700" y="1701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nova chefe gostou</a:t>
          </a:r>
          <a:r>
            <a:rPr lang="en-US" sz="1800" baseline="0"/>
            <a:t> de saber os valores detalhados por empresa, mas agora ela quer saber quanto de cada produto foi comprado. Veja abaixo:</a:t>
          </a:r>
        </a:p>
      </xdr:txBody>
    </xdr:sp>
    <xdr:clientData/>
  </xdr:twoCellAnchor>
  <xdr:twoCellAnchor>
    <xdr:from>
      <xdr:col>7</xdr:col>
      <xdr:colOff>800100</xdr:colOff>
      <xdr:row>29</xdr:row>
      <xdr:rowOff>88900</xdr:rowOff>
    </xdr:from>
    <xdr:to>
      <xdr:col>11</xdr:col>
      <xdr:colOff>50800</xdr:colOff>
      <xdr:row>38</xdr:row>
      <xdr:rowOff>127000</xdr:rowOff>
    </xdr:to>
    <xdr:sp macro="" textlink="">
      <xdr:nvSpPr>
        <xdr:cNvPr id="5" name="Rectangle 4">
          <a:extLst>
            <a:ext uri="{FF2B5EF4-FFF2-40B4-BE49-F238E27FC236}">
              <a16:creationId xmlns:a16="http://schemas.microsoft.com/office/drawing/2014/main" id="{A534FEC9-FC6C-974D-A9F7-28B6AF45C04B}"/>
            </a:ext>
          </a:extLst>
        </xdr:cNvPr>
        <xdr:cNvSpPr/>
      </xdr:nvSpPr>
      <xdr:spPr>
        <a:xfrm>
          <a:off x="10261600" y="59817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K15 e arrastar até a célula K24 para alcançar os resultados da coluna J. Não esqueça: algumas referências precisam estar constantes</a:t>
          </a:r>
          <a:endParaRPr lang="en-US" sz="1800"/>
        </a:p>
      </xdr:txBody>
    </xdr:sp>
    <xdr:clientData/>
  </xdr:twoCellAnchor>
  <xdr:twoCellAnchor>
    <xdr:from>
      <xdr:col>8</xdr:col>
      <xdr:colOff>1714500</xdr:colOff>
      <xdr:row>26</xdr:row>
      <xdr:rowOff>114300</xdr:rowOff>
    </xdr:from>
    <xdr:to>
      <xdr:col>9</xdr:col>
      <xdr:colOff>241300</xdr:colOff>
      <xdr:row>29</xdr:row>
      <xdr:rowOff>38100</xdr:rowOff>
    </xdr:to>
    <xdr:sp macro="" textlink="">
      <xdr:nvSpPr>
        <xdr:cNvPr id="6" name="Up Arrow 5">
          <a:extLst>
            <a:ext uri="{FF2B5EF4-FFF2-40B4-BE49-F238E27FC236}">
              <a16:creationId xmlns:a16="http://schemas.microsoft.com/office/drawing/2014/main" id="{A37CC8F2-51E8-4F40-8516-86095DDB7353}"/>
            </a:ext>
          </a:extLst>
        </xdr:cNvPr>
        <xdr:cNvSpPr/>
      </xdr:nvSpPr>
      <xdr:spPr>
        <a:xfrm>
          <a:off x="12001500" y="53975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8A06F275-298C-0343-93ED-487637A6FB29}"/>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6</a:t>
          </a:r>
          <a:r>
            <a:rPr lang="en-US" sz="1800"/>
            <a:t>: =MÉDIASE() ou =AVERAGEIF()</a:t>
          </a:r>
        </a:p>
      </xdr:txBody>
    </xdr:sp>
    <xdr:clientData/>
  </xdr:twoCellAnchor>
  <xdr:twoCellAnchor>
    <xdr:from>
      <xdr:col>6</xdr:col>
      <xdr:colOff>12700</xdr:colOff>
      <xdr:row>4</xdr:row>
      <xdr:rowOff>139700</xdr:rowOff>
    </xdr:from>
    <xdr:to>
      <xdr:col>13</xdr:col>
      <xdr:colOff>228600</xdr:colOff>
      <xdr:row>8</xdr:row>
      <xdr:rowOff>38100</xdr:rowOff>
    </xdr:to>
    <xdr:sp macro="" textlink="">
      <xdr:nvSpPr>
        <xdr:cNvPr id="3" name="Rectangle 2">
          <a:extLst>
            <a:ext uri="{FF2B5EF4-FFF2-40B4-BE49-F238E27FC236}">
              <a16:creationId xmlns:a16="http://schemas.microsoft.com/office/drawing/2014/main" id="{6E8353DD-542D-644B-AC13-6F7724E5A9C1}"/>
            </a:ext>
          </a:extLst>
        </xdr:cNvPr>
        <xdr:cNvSpPr/>
      </xdr:nvSpPr>
      <xdr:spPr>
        <a:xfrm>
          <a:off x="8648700" y="952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 </a:t>
          </a:r>
          <a:r>
            <a:rPr lang="en-US" sz="1800" baseline="0"/>
            <a:t>usa uma lógica similar à da fórmula SOMASE, mas em vez de SOMAR ela tira uma MÉDIA aritmética.</a:t>
          </a:r>
        </a:p>
      </xdr:txBody>
    </xdr:sp>
    <xdr:clientData/>
  </xdr:twoCellAnchor>
  <xdr:twoCellAnchor>
    <xdr:from>
      <xdr:col>6</xdr:col>
      <xdr:colOff>0</xdr:colOff>
      <xdr:row>9</xdr:row>
      <xdr:rowOff>88900</xdr:rowOff>
    </xdr:from>
    <xdr:to>
      <xdr:col>13</xdr:col>
      <xdr:colOff>215900</xdr:colOff>
      <xdr:row>12</xdr:row>
      <xdr:rowOff>190500</xdr:rowOff>
    </xdr:to>
    <xdr:sp macro="" textlink="">
      <xdr:nvSpPr>
        <xdr:cNvPr id="4" name="Rectangle 3">
          <a:extLst>
            <a:ext uri="{FF2B5EF4-FFF2-40B4-BE49-F238E27FC236}">
              <a16:creationId xmlns:a16="http://schemas.microsoft.com/office/drawing/2014/main" id="{B05923E5-C1F8-8A48-A477-6186E133927D}"/>
            </a:ext>
          </a:extLst>
        </xdr:cNvPr>
        <xdr:cNvSpPr/>
      </xdr:nvSpPr>
      <xdr:spPr>
        <a:xfrm>
          <a:off x="8636000" y="19177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 fim, para fins de planejamento,</a:t>
          </a:r>
          <a:r>
            <a:rPr lang="en-US" sz="1800" baseline="0"/>
            <a:t> sua nova chefe pede pra você descobrir qual foi a despesa média por fornecedor durante o período em questão.</a:t>
          </a:r>
        </a:p>
      </xdr:txBody>
    </xdr:sp>
    <xdr:clientData/>
  </xdr:twoCellAnchor>
  <xdr:twoCellAnchor>
    <xdr:from>
      <xdr:col>7</xdr:col>
      <xdr:colOff>787400</xdr:colOff>
      <xdr:row>27</xdr:row>
      <xdr:rowOff>0</xdr:rowOff>
    </xdr:from>
    <xdr:to>
      <xdr:col>11</xdr:col>
      <xdr:colOff>38100</xdr:colOff>
      <xdr:row>36</xdr:row>
      <xdr:rowOff>38100</xdr:rowOff>
    </xdr:to>
    <xdr:sp macro="" textlink="">
      <xdr:nvSpPr>
        <xdr:cNvPr id="5" name="Rectangle 4">
          <a:extLst>
            <a:ext uri="{FF2B5EF4-FFF2-40B4-BE49-F238E27FC236}">
              <a16:creationId xmlns:a16="http://schemas.microsoft.com/office/drawing/2014/main" id="{B0DA570A-C1C9-DB44-95B2-4E1B0C514A25}"/>
            </a:ext>
          </a:extLst>
        </xdr:cNvPr>
        <xdr:cNvSpPr/>
      </xdr:nvSpPr>
      <xdr:spPr>
        <a:xfrm>
          <a:off x="10248900" y="54864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K18 e arrastar até a célula K22 para alcançar os resultados da coluna J. Não esqueça: algumas referências precisam estar constantes</a:t>
          </a:r>
          <a:endParaRPr lang="en-US" sz="1800"/>
        </a:p>
      </xdr:txBody>
    </xdr:sp>
    <xdr:clientData/>
  </xdr:twoCellAnchor>
  <xdr:twoCellAnchor>
    <xdr:from>
      <xdr:col>8</xdr:col>
      <xdr:colOff>1701800</xdr:colOff>
      <xdr:row>23</xdr:row>
      <xdr:rowOff>139700</xdr:rowOff>
    </xdr:from>
    <xdr:to>
      <xdr:col>9</xdr:col>
      <xdr:colOff>228600</xdr:colOff>
      <xdr:row>26</xdr:row>
      <xdr:rowOff>63500</xdr:rowOff>
    </xdr:to>
    <xdr:sp macro="" textlink="">
      <xdr:nvSpPr>
        <xdr:cNvPr id="6" name="Up Arrow 5">
          <a:extLst>
            <a:ext uri="{FF2B5EF4-FFF2-40B4-BE49-F238E27FC236}">
              <a16:creationId xmlns:a16="http://schemas.microsoft.com/office/drawing/2014/main" id="{E36E33E7-36F3-1E4E-B791-105894F9D87D}"/>
            </a:ext>
          </a:extLst>
        </xdr:cNvPr>
        <xdr:cNvSpPr/>
      </xdr:nvSpPr>
      <xdr:spPr>
        <a:xfrm>
          <a:off x="11988800" y="48133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5AD735E3-75A5-7B4D-9E1E-B472BDDFE6E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7</a:t>
          </a:r>
          <a:r>
            <a:rPr lang="en-US" sz="1800"/>
            <a:t>: =SOMASES() ou =SUMIFS()</a:t>
          </a:r>
        </a:p>
      </xdr:txBody>
    </xdr:sp>
    <xdr:clientData/>
  </xdr:twoCellAnchor>
  <xdr:twoCellAnchor>
    <xdr:from>
      <xdr:col>6</xdr:col>
      <xdr:colOff>0</xdr:colOff>
      <xdr:row>4</xdr:row>
      <xdr:rowOff>0</xdr:rowOff>
    </xdr:from>
    <xdr:to>
      <xdr:col>13</xdr:col>
      <xdr:colOff>215900</xdr:colOff>
      <xdr:row>8</xdr:row>
      <xdr:rowOff>152400</xdr:rowOff>
    </xdr:to>
    <xdr:sp macro="" textlink="">
      <xdr:nvSpPr>
        <xdr:cNvPr id="3" name="Rectangle 2">
          <a:extLst>
            <a:ext uri="{FF2B5EF4-FFF2-40B4-BE49-F238E27FC236}">
              <a16:creationId xmlns:a16="http://schemas.microsoft.com/office/drawing/2014/main" id="{2B304332-5E31-A54E-BEE8-C72744EDCF6A}"/>
            </a:ext>
          </a:extLst>
        </xdr:cNvPr>
        <xdr:cNvSpPr/>
      </xdr:nvSpPr>
      <xdr:spPr>
        <a:xfrm>
          <a:off x="8636000" y="8128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CEO da sua firma ficou intrigado com os números e pediu pra saber mais: ela quer saber exatamente quanto foi gasto com cada fornecedor por dia.</a:t>
          </a:r>
          <a:endParaRPr lang="en-US" sz="1800"/>
        </a:p>
      </xdr:txBody>
    </xdr:sp>
    <xdr:clientData/>
  </xdr:twoCellAnchor>
  <xdr:twoCellAnchor>
    <xdr:from>
      <xdr:col>5</xdr:col>
      <xdr:colOff>406400</xdr:colOff>
      <xdr:row>9</xdr:row>
      <xdr:rowOff>63500</xdr:rowOff>
    </xdr:from>
    <xdr:to>
      <xdr:col>13</xdr:col>
      <xdr:colOff>622300</xdr:colOff>
      <xdr:row>14</xdr:row>
      <xdr:rowOff>12700</xdr:rowOff>
    </xdr:to>
    <xdr:sp macro="" textlink="">
      <xdr:nvSpPr>
        <xdr:cNvPr id="4" name="Rectangle 3">
          <a:extLst>
            <a:ext uri="{FF2B5EF4-FFF2-40B4-BE49-F238E27FC236}">
              <a16:creationId xmlns:a16="http://schemas.microsoft.com/office/drawing/2014/main" id="{5130992E-DC3A-5E4F-BD63-B379A921BF96}"/>
            </a:ext>
          </a:extLst>
        </xdr:cNvPr>
        <xdr:cNvSpPr/>
      </xdr:nvSpPr>
      <xdr:spPr>
        <a:xfrm>
          <a:off x="8216900" y="18923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Ou seja: às vezes uma única condição não é o suficiente. A fórmula SOMASES nos permite realizar somas com um número ilimitado de condições.</a:t>
          </a:r>
          <a:endParaRPr lang="en-US" sz="1800"/>
        </a:p>
      </xdr:txBody>
    </xdr:sp>
    <xdr:clientData/>
  </xdr:twoCellAnchor>
  <xdr:twoCellAnchor>
    <xdr:from>
      <xdr:col>5</xdr:col>
      <xdr:colOff>444500</xdr:colOff>
      <xdr:row>15</xdr:row>
      <xdr:rowOff>0</xdr:rowOff>
    </xdr:from>
    <xdr:to>
      <xdr:col>13</xdr:col>
      <xdr:colOff>660400</xdr:colOff>
      <xdr:row>19</xdr:row>
      <xdr:rowOff>152400</xdr:rowOff>
    </xdr:to>
    <xdr:sp macro="" textlink="">
      <xdr:nvSpPr>
        <xdr:cNvPr id="5" name="Rectangle 4">
          <a:extLst>
            <a:ext uri="{FF2B5EF4-FFF2-40B4-BE49-F238E27FC236}">
              <a16:creationId xmlns:a16="http://schemas.microsoft.com/office/drawing/2014/main" id="{C5A867D9-74D9-6747-8304-175C0384E8BF}"/>
            </a:ext>
          </a:extLst>
        </xdr:cNvPr>
        <xdr:cNvSpPr/>
      </xdr:nvSpPr>
      <xdr:spPr>
        <a:xfrm>
          <a:off x="8255000" y="30480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SOMASES funciona segundo a mesma lógica da SOMASE, mas com uma estrutura um pouco diferente, veja abaixo:</a:t>
          </a:r>
          <a:endParaRPr lang="en-US" sz="1800"/>
        </a:p>
      </xdr:txBody>
    </xdr:sp>
    <xdr:clientData/>
  </xdr:twoCellAnchor>
  <xdr:twoCellAnchor editAs="oneCell">
    <xdr:from>
      <xdr:col>7</xdr:col>
      <xdr:colOff>584200</xdr:colOff>
      <xdr:row>21</xdr:row>
      <xdr:rowOff>76200</xdr:rowOff>
    </xdr:from>
    <xdr:to>
      <xdr:col>11</xdr:col>
      <xdr:colOff>228600</xdr:colOff>
      <xdr:row>27</xdr:row>
      <xdr:rowOff>76200</xdr:rowOff>
    </xdr:to>
    <xdr:pic>
      <xdr:nvPicPr>
        <xdr:cNvPr id="7" name="Picture 6">
          <a:extLst>
            <a:ext uri="{FF2B5EF4-FFF2-40B4-BE49-F238E27FC236}">
              <a16:creationId xmlns:a16="http://schemas.microsoft.com/office/drawing/2014/main" id="{4D5E69DF-EC4F-2743-86E7-15E617153D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5700" y="4343400"/>
          <a:ext cx="4140200" cy="1219200"/>
        </a:xfrm>
        <a:prstGeom prst="rect">
          <a:avLst/>
        </a:prstGeom>
        <a:ln w="76200">
          <a:solidFill>
            <a:srgbClr val="FF0000"/>
          </a:solidFill>
        </a:ln>
      </xdr:spPr>
    </xdr:pic>
    <xdr:clientData/>
  </xdr:twoCellAnchor>
  <xdr:twoCellAnchor>
    <xdr:from>
      <xdr:col>5</xdr:col>
      <xdr:colOff>457200</xdr:colOff>
      <xdr:row>28</xdr:row>
      <xdr:rowOff>25400</xdr:rowOff>
    </xdr:from>
    <xdr:to>
      <xdr:col>13</xdr:col>
      <xdr:colOff>673100</xdr:colOff>
      <xdr:row>38</xdr:row>
      <xdr:rowOff>38100</xdr:rowOff>
    </xdr:to>
    <xdr:sp macro="" textlink="">
      <xdr:nvSpPr>
        <xdr:cNvPr id="8" name="Rectangle 7">
          <a:extLst>
            <a:ext uri="{FF2B5EF4-FFF2-40B4-BE49-F238E27FC236}">
              <a16:creationId xmlns:a16="http://schemas.microsoft.com/office/drawing/2014/main" id="{E8E73572-7E4C-BD4C-B3E4-080828802F5A}"/>
            </a:ext>
          </a:extLst>
        </xdr:cNvPr>
        <xdr:cNvSpPr/>
      </xdr:nvSpPr>
      <xdr:spPr>
        <a:xfrm>
          <a:off x="8267700" y="5715000"/>
          <a:ext cx="8013700" cy="2044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Nessa fórmula as células a serem somadas vêm primeiro. </a:t>
          </a:r>
        </a:p>
        <a:p>
          <a:pPr algn="ctr"/>
          <a:r>
            <a:rPr lang="en-US" sz="1800" baseline="0"/>
            <a:t>Daí então vêm: (1) as células onde o Excel deve procurar a primeira condição, </a:t>
          </a:r>
        </a:p>
        <a:p>
          <a:pPr algn="ctr"/>
          <a:r>
            <a:rPr lang="en-US" sz="1800" baseline="0"/>
            <a:t>(2) a primeira condição, </a:t>
          </a:r>
        </a:p>
        <a:p>
          <a:pPr algn="ctr"/>
          <a:r>
            <a:rPr lang="en-US" sz="1800" baseline="0"/>
            <a:t>(3) as células onde o Excel deve procurar a segunda condição,</a:t>
          </a:r>
        </a:p>
        <a:p>
          <a:pPr algn="ctr"/>
          <a:r>
            <a:rPr lang="en-US" sz="1800" baseline="0"/>
            <a:t> (4) a segunda condição,</a:t>
          </a:r>
        </a:p>
        <a:p>
          <a:pPr marL="0" marR="0" indent="0" algn="ctr" defTabSz="914400" eaLnBrk="1" fontAlgn="auto" latinLnBrk="0" hangingPunct="1">
            <a:lnSpc>
              <a:spcPct val="100000"/>
            </a:lnSpc>
            <a:spcBef>
              <a:spcPts val="0"/>
            </a:spcBef>
            <a:spcAft>
              <a:spcPts val="0"/>
            </a:spcAft>
            <a:buClrTx/>
            <a:buSzTx/>
            <a:buFontTx/>
            <a:buNone/>
            <a:tabLst/>
            <a:defRPr/>
          </a:pPr>
          <a:r>
            <a:rPr lang="en-US" sz="1800" baseline="0"/>
            <a:t>(5 - ∞) etc...</a:t>
          </a:r>
          <a:endParaRPr lang="en-US" sz="1800"/>
        </a:p>
      </xdr:txBody>
    </xdr:sp>
    <xdr:clientData/>
  </xdr:twoCellAnchor>
  <xdr:twoCellAnchor>
    <xdr:from>
      <xdr:col>1</xdr:col>
      <xdr:colOff>88900</xdr:colOff>
      <xdr:row>35</xdr:row>
      <xdr:rowOff>63500</xdr:rowOff>
    </xdr:from>
    <xdr:to>
      <xdr:col>3</xdr:col>
      <xdr:colOff>317500</xdr:colOff>
      <xdr:row>38</xdr:row>
      <xdr:rowOff>50800</xdr:rowOff>
    </xdr:to>
    <xdr:sp macro="" textlink="">
      <xdr:nvSpPr>
        <xdr:cNvPr id="9" name="Down Arrow 8">
          <a:extLst>
            <a:ext uri="{FF2B5EF4-FFF2-40B4-BE49-F238E27FC236}">
              <a16:creationId xmlns:a16="http://schemas.microsoft.com/office/drawing/2014/main" id="{9FD42FBB-75AF-8246-BC7F-B472F535E609}"/>
            </a:ext>
          </a:extLst>
        </xdr:cNvPr>
        <xdr:cNvSpPr/>
      </xdr:nvSpPr>
      <xdr:spPr>
        <a:xfrm>
          <a:off x="2247900" y="71755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8</xdr:col>
      <xdr:colOff>800100</xdr:colOff>
      <xdr:row>72</xdr:row>
      <xdr:rowOff>127000</xdr:rowOff>
    </xdr:from>
    <xdr:to>
      <xdr:col>11</xdr:col>
      <xdr:colOff>266700</xdr:colOff>
      <xdr:row>81</xdr:row>
      <xdr:rowOff>165100</xdr:rowOff>
    </xdr:to>
    <xdr:sp macro="" textlink="">
      <xdr:nvSpPr>
        <xdr:cNvPr id="10" name="Rectangle 9">
          <a:extLst>
            <a:ext uri="{FF2B5EF4-FFF2-40B4-BE49-F238E27FC236}">
              <a16:creationId xmlns:a16="http://schemas.microsoft.com/office/drawing/2014/main" id="{5E78B2C4-D142-4C40-9AE8-F2C9B1906416}"/>
            </a:ext>
          </a:extLst>
        </xdr:cNvPr>
        <xdr:cNvSpPr/>
      </xdr:nvSpPr>
      <xdr:spPr>
        <a:xfrm>
          <a:off x="11087100" y="147574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L43 e arrastar até a célula L67 para alcançar os resultados da coluna K. Não esqueça: algumas referências precisam estar constantes</a:t>
          </a:r>
          <a:endParaRPr lang="en-US" sz="1800"/>
        </a:p>
      </xdr:txBody>
    </xdr:sp>
    <xdr:clientData/>
  </xdr:twoCellAnchor>
  <xdr:twoCellAnchor>
    <xdr:from>
      <xdr:col>9</xdr:col>
      <xdr:colOff>203200</xdr:colOff>
      <xdr:row>69</xdr:row>
      <xdr:rowOff>25400</xdr:rowOff>
    </xdr:from>
    <xdr:to>
      <xdr:col>9</xdr:col>
      <xdr:colOff>673100</xdr:colOff>
      <xdr:row>71</xdr:row>
      <xdr:rowOff>152400</xdr:rowOff>
    </xdr:to>
    <xdr:sp macro="" textlink="">
      <xdr:nvSpPr>
        <xdr:cNvPr id="11" name="Up Arrow 10">
          <a:extLst>
            <a:ext uri="{FF2B5EF4-FFF2-40B4-BE49-F238E27FC236}">
              <a16:creationId xmlns:a16="http://schemas.microsoft.com/office/drawing/2014/main" id="{83047F62-87FD-1C41-B3E6-E565523C38D5}"/>
            </a:ext>
          </a:extLst>
        </xdr:cNvPr>
        <xdr:cNvSpPr/>
      </xdr:nvSpPr>
      <xdr:spPr>
        <a:xfrm>
          <a:off x="12433300" y="140462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48235C92-963F-0D40-B548-9461CBE34BEC}"/>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8</a:t>
          </a:r>
          <a:r>
            <a:rPr lang="en-US" sz="1800"/>
            <a:t>: =CONTASES() ou =COUNTIFS()</a:t>
          </a:r>
        </a:p>
      </xdr:txBody>
    </xdr:sp>
    <xdr:clientData/>
  </xdr:twoCellAnchor>
  <xdr:twoCellAnchor>
    <xdr:from>
      <xdr:col>6</xdr:col>
      <xdr:colOff>0</xdr:colOff>
      <xdr:row>8</xdr:row>
      <xdr:rowOff>88900</xdr:rowOff>
    </xdr:from>
    <xdr:to>
      <xdr:col>13</xdr:col>
      <xdr:colOff>215900</xdr:colOff>
      <xdr:row>15</xdr:row>
      <xdr:rowOff>127000</xdr:rowOff>
    </xdr:to>
    <xdr:sp macro="" textlink="">
      <xdr:nvSpPr>
        <xdr:cNvPr id="4" name="Rectangle 3">
          <a:extLst>
            <a:ext uri="{FF2B5EF4-FFF2-40B4-BE49-F238E27FC236}">
              <a16:creationId xmlns:a16="http://schemas.microsoft.com/office/drawing/2014/main" id="{BF7B9AAC-7D03-9D48-9548-F7D73F6E82D9}"/>
            </a:ext>
          </a:extLst>
        </xdr:cNvPr>
        <xdr:cNvSpPr/>
      </xdr:nvSpPr>
      <xdr:spPr>
        <a:xfrm>
          <a:off x="8636000" y="1714500"/>
          <a:ext cx="7366000" cy="146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Toda a firma já ficou sabendo da sua destreza no Excel. Você colocou "Excel Avançado" no Tinder e aumentou o número de matches em 1900%. </a:t>
          </a:r>
        </a:p>
        <a:p>
          <a:pPr algn="ctr"/>
          <a:r>
            <a:rPr lang="en-US" sz="1800" baseline="0"/>
            <a:t>O gerente de contabilidade vem conversar com você e pedir pra você gerar um relatório com o número de ordens de compra por dia.</a:t>
          </a:r>
          <a:endParaRPr lang="en-US" sz="1800"/>
        </a:p>
      </xdr:txBody>
    </xdr:sp>
    <xdr:clientData/>
  </xdr:twoCellAnchor>
  <xdr:twoCellAnchor>
    <xdr:from>
      <xdr:col>6</xdr:col>
      <xdr:colOff>0</xdr:colOff>
      <xdr:row>4</xdr:row>
      <xdr:rowOff>12700</xdr:rowOff>
    </xdr:from>
    <xdr:to>
      <xdr:col>13</xdr:col>
      <xdr:colOff>215900</xdr:colOff>
      <xdr:row>7</xdr:row>
      <xdr:rowOff>114300</xdr:rowOff>
    </xdr:to>
    <xdr:sp macro="" textlink="">
      <xdr:nvSpPr>
        <xdr:cNvPr id="5" name="Rectangle 4">
          <a:extLst>
            <a:ext uri="{FF2B5EF4-FFF2-40B4-BE49-F238E27FC236}">
              <a16:creationId xmlns:a16="http://schemas.microsoft.com/office/drawing/2014/main" id="{D6317C4C-5D86-1644-9D02-C89D0A4BD974}"/>
            </a:ext>
          </a:extLst>
        </xdr:cNvPr>
        <xdr:cNvSpPr/>
      </xdr:nvSpPr>
      <xdr:spPr>
        <a:xfrm>
          <a:off x="8636000" y="825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CONT.SES </a:t>
          </a:r>
          <a:r>
            <a:rPr lang="en-US" sz="1800" baseline="0"/>
            <a:t>usa uma lógica similar à da fórmula SOMASES, mas em vez de SOMAR ela CONTA.</a:t>
          </a:r>
        </a:p>
      </xdr:txBody>
    </xdr:sp>
    <xdr:clientData/>
  </xdr:twoCellAnchor>
  <xdr:twoCellAnchor>
    <xdr:from>
      <xdr:col>8</xdr:col>
      <xdr:colOff>1016000</xdr:colOff>
      <xdr:row>50</xdr:row>
      <xdr:rowOff>12700</xdr:rowOff>
    </xdr:from>
    <xdr:to>
      <xdr:col>11</xdr:col>
      <xdr:colOff>304800</xdr:colOff>
      <xdr:row>59</xdr:row>
      <xdr:rowOff>50800</xdr:rowOff>
    </xdr:to>
    <xdr:sp macro="" textlink="">
      <xdr:nvSpPr>
        <xdr:cNvPr id="6" name="Rectangle 5">
          <a:extLst>
            <a:ext uri="{FF2B5EF4-FFF2-40B4-BE49-F238E27FC236}">
              <a16:creationId xmlns:a16="http://schemas.microsoft.com/office/drawing/2014/main" id="{D041BD77-9CF4-A748-BCE9-BA55A6093CE7}"/>
            </a:ext>
          </a:extLst>
        </xdr:cNvPr>
        <xdr:cNvSpPr/>
      </xdr:nvSpPr>
      <xdr:spPr>
        <a:xfrm>
          <a:off x="11303000" y="101727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241300</xdr:colOff>
      <xdr:row>46</xdr:row>
      <xdr:rowOff>63500</xdr:rowOff>
    </xdr:from>
    <xdr:to>
      <xdr:col>9</xdr:col>
      <xdr:colOff>711200</xdr:colOff>
      <xdr:row>48</xdr:row>
      <xdr:rowOff>190500</xdr:rowOff>
    </xdr:to>
    <xdr:sp macro="" textlink="">
      <xdr:nvSpPr>
        <xdr:cNvPr id="7" name="Up Arrow 6">
          <a:extLst>
            <a:ext uri="{FF2B5EF4-FFF2-40B4-BE49-F238E27FC236}">
              <a16:creationId xmlns:a16="http://schemas.microsoft.com/office/drawing/2014/main" id="{3549A85A-5049-2447-BD1D-7809850612EC}"/>
            </a:ext>
          </a:extLst>
        </xdr:cNvPr>
        <xdr:cNvSpPr/>
      </xdr:nvSpPr>
      <xdr:spPr>
        <a:xfrm>
          <a:off x="12649200" y="94107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393700</xdr:colOff>
      <xdr:row>3</xdr:row>
      <xdr:rowOff>38100</xdr:rowOff>
    </xdr:to>
    <xdr:sp macro="" textlink="">
      <xdr:nvSpPr>
        <xdr:cNvPr id="2" name="Rectangle 1">
          <a:extLst>
            <a:ext uri="{FF2B5EF4-FFF2-40B4-BE49-F238E27FC236}">
              <a16:creationId xmlns:a16="http://schemas.microsoft.com/office/drawing/2014/main" id="{46AC7619-5505-2C4A-AB92-AD4BD467D360}"/>
            </a:ext>
          </a:extLst>
        </xdr:cNvPr>
        <xdr:cNvSpPr/>
      </xdr:nvSpPr>
      <xdr:spPr>
        <a:xfrm>
          <a:off x="8636000" y="2032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9</a:t>
          </a:r>
          <a:r>
            <a:rPr lang="en-US" sz="1800"/>
            <a:t>: =MÉDIASES() ou =AVERAGEIFS()</a:t>
          </a:r>
        </a:p>
      </xdr:txBody>
    </xdr:sp>
    <xdr:clientData/>
  </xdr:twoCellAnchor>
  <xdr:twoCellAnchor>
    <xdr:from>
      <xdr:col>6</xdr:col>
      <xdr:colOff>0</xdr:colOff>
      <xdr:row>4</xdr:row>
      <xdr:rowOff>0</xdr:rowOff>
    </xdr:from>
    <xdr:to>
      <xdr:col>13</xdr:col>
      <xdr:colOff>393700</xdr:colOff>
      <xdr:row>7</xdr:row>
      <xdr:rowOff>101600</xdr:rowOff>
    </xdr:to>
    <xdr:sp macro="" textlink="">
      <xdr:nvSpPr>
        <xdr:cNvPr id="3" name="Rectangle 2">
          <a:extLst>
            <a:ext uri="{FF2B5EF4-FFF2-40B4-BE49-F238E27FC236}">
              <a16:creationId xmlns:a16="http://schemas.microsoft.com/office/drawing/2014/main" id="{B0BE6581-33A1-9042-B185-890F5FAF6E70}"/>
            </a:ext>
          </a:extLst>
        </xdr:cNvPr>
        <xdr:cNvSpPr/>
      </xdr:nvSpPr>
      <xdr:spPr>
        <a:xfrm>
          <a:off x="8636000" y="812800"/>
          <a:ext cx="73660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MÉDIASES </a:t>
          </a:r>
          <a:r>
            <a:rPr lang="en-US" sz="1800" baseline="0"/>
            <a:t>usa uma lógica similar à da fórmula SOMASES, mas em vez de SOMAR ela tira a MÉDIA ARITMÉTICA.</a:t>
          </a:r>
        </a:p>
      </xdr:txBody>
    </xdr:sp>
    <xdr:clientData/>
  </xdr:twoCellAnchor>
  <xdr:twoCellAnchor>
    <xdr:from>
      <xdr:col>8</xdr:col>
      <xdr:colOff>850900</xdr:colOff>
      <xdr:row>40</xdr:row>
      <xdr:rowOff>101600</xdr:rowOff>
    </xdr:from>
    <xdr:to>
      <xdr:col>11</xdr:col>
      <xdr:colOff>317500</xdr:colOff>
      <xdr:row>49</xdr:row>
      <xdr:rowOff>139700</xdr:rowOff>
    </xdr:to>
    <xdr:sp macro="" textlink="">
      <xdr:nvSpPr>
        <xdr:cNvPr id="4" name="Rectangle 3">
          <a:extLst>
            <a:ext uri="{FF2B5EF4-FFF2-40B4-BE49-F238E27FC236}">
              <a16:creationId xmlns:a16="http://schemas.microsoft.com/office/drawing/2014/main" id="{44ECF170-1651-A74B-A081-E61EC1460FD7}"/>
            </a:ext>
          </a:extLst>
        </xdr:cNvPr>
        <xdr:cNvSpPr/>
      </xdr:nvSpPr>
      <xdr:spPr>
        <a:xfrm>
          <a:off x="11137900" y="8229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254000</xdr:colOff>
      <xdr:row>37</xdr:row>
      <xdr:rowOff>0</xdr:rowOff>
    </xdr:from>
    <xdr:to>
      <xdr:col>9</xdr:col>
      <xdr:colOff>723900</xdr:colOff>
      <xdr:row>39</xdr:row>
      <xdr:rowOff>127000</xdr:rowOff>
    </xdr:to>
    <xdr:sp macro="" textlink="">
      <xdr:nvSpPr>
        <xdr:cNvPr id="5" name="Up Arrow 4">
          <a:extLst>
            <a:ext uri="{FF2B5EF4-FFF2-40B4-BE49-F238E27FC236}">
              <a16:creationId xmlns:a16="http://schemas.microsoft.com/office/drawing/2014/main" id="{1D5BB4E0-BB31-4F4B-8955-CED76F355FFA}"/>
            </a:ext>
          </a:extLst>
        </xdr:cNvPr>
        <xdr:cNvSpPr/>
      </xdr:nvSpPr>
      <xdr:spPr>
        <a:xfrm>
          <a:off x="12484100" y="75184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9</xdr:row>
      <xdr:rowOff>190500</xdr:rowOff>
    </xdr:from>
    <xdr:to>
      <xdr:col>14</xdr:col>
      <xdr:colOff>736600</xdr:colOff>
      <xdr:row>17</xdr:row>
      <xdr:rowOff>101600</xdr:rowOff>
    </xdr:to>
    <xdr:sp macro="" textlink="">
      <xdr:nvSpPr>
        <xdr:cNvPr id="6" name="Rectangle 5">
          <a:extLst>
            <a:ext uri="{FF2B5EF4-FFF2-40B4-BE49-F238E27FC236}">
              <a16:creationId xmlns:a16="http://schemas.microsoft.com/office/drawing/2014/main" id="{15ACAA98-9576-6B48-93DD-077E2E8F8910}"/>
            </a:ext>
          </a:extLst>
        </xdr:cNvPr>
        <xdr:cNvSpPr/>
      </xdr:nvSpPr>
      <xdr:spPr>
        <a:xfrm>
          <a:off x="15608300" y="2019300"/>
          <a:ext cx="1562100" cy="1536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rgbClr val="FF0000"/>
              </a:solidFill>
            </a:rPr>
            <a:t>#DIV/0!</a:t>
          </a:r>
          <a:r>
            <a:rPr lang="en-US" sz="1400" baseline="0"/>
            <a:t> ??!?!??!?!?!?!?!?!?!??!?!?!?!?!?!?!?!?!????!??!?!?!?!?!?!?!?!?!?!??!?!?!?!?!</a:t>
          </a:r>
        </a:p>
        <a:p>
          <a:pPr algn="ctr"/>
          <a:r>
            <a:rPr lang="en-US" sz="1400" baseline="0"/>
            <a:t>Próxima aba!</a:t>
          </a:r>
        </a:p>
        <a:p>
          <a:pPr algn="l"/>
          <a:endParaRPr lang="en-US" sz="1100" baseline="0"/>
        </a:p>
      </xdr:txBody>
    </xdr:sp>
    <xdr:clientData/>
  </xdr:twoCellAnchor>
  <xdr:twoCellAnchor>
    <xdr:from>
      <xdr:col>12</xdr:col>
      <xdr:colOff>165100</xdr:colOff>
      <xdr:row>13</xdr:row>
      <xdr:rowOff>0</xdr:rowOff>
    </xdr:from>
    <xdr:to>
      <xdr:col>12</xdr:col>
      <xdr:colOff>685800</xdr:colOff>
      <xdr:row>14</xdr:row>
      <xdr:rowOff>190500</xdr:rowOff>
    </xdr:to>
    <xdr:sp macro="" textlink="">
      <xdr:nvSpPr>
        <xdr:cNvPr id="7" name="Right Arrow 6">
          <a:extLst>
            <a:ext uri="{FF2B5EF4-FFF2-40B4-BE49-F238E27FC236}">
              <a16:creationId xmlns:a16="http://schemas.microsoft.com/office/drawing/2014/main" id="{D03C4CC0-6FB4-2F4D-8C80-2D05145F685F}"/>
            </a:ext>
          </a:extLst>
        </xdr:cNvPr>
        <xdr:cNvSpPr/>
      </xdr:nvSpPr>
      <xdr:spPr>
        <a:xfrm>
          <a:off x="14947900" y="2641600"/>
          <a:ext cx="520700" cy="393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330201</xdr:colOff>
      <xdr:row>2</xdr:row>
      <xdr:rowOff>50800</xdr:rowOff>
    </xdr:from>
    <xdr:to>
      <xdr:col>3</xdr:col>
      <xdr:colOff>3568700</xdr:colOff>
      <xdr:row>8</xdr:row>
      <xdr:rowOff>88900</xdr:rowOff>
    </xdr:to>
    <xdr:sp macro="" textlink="">
      <xdr:nvSpPr>
        <xdr:cNvPr id="2" name="Rectangle 1">
          <a:extLst>
            <a:ext uri="{FF2B5EF4-FFF2-40B4-BE49-F238E27FC236}">
              <a16:creationId xmlns:a16="http://schemas.microsoft.com/office/drawing/2014/main" id="{19A3160D-7369-7F44-BE01-136E971ECCA5}"/>
            </a:ext>
          </a:extLst>
        </xdr:cNvPr>
        <xdr:cNvSpPr/>
      </xdr:nvSpPr>
      <xdr:spPr>
        <a:xfrm>
          <a:off x="1981201" y="457200"/>
          <a:ext cx="5803899"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7</a:t>
          </a:r>
          <a:r>
            <a:rPr lang="en-US" sz="1600" baseline="0"/>
            <a:t>: Uma fórmula pode encontrar diversos tipos de problema. Por exemplo: na aba passada vimos alguns #DIV/0!. Isso acontece porque em alguns dias não temos nenhuma compra com algum fornecedor, e então o denominador da média é zero.</a:t>
          </a:r>
          <a:endParaRPr lang="en-US" sz="1600"/>
        </a:p>
      </xdr:txBody>
    </xdr:sp>
    <xdr:clientData/>
  </xdr:twoCellAnchor>
  <xdr:twoCellAnchor>
    <xdr:from>
      <xdr:col>2</xdr:col>
      <xdr:colOff>342901</xdr:colOff>
      <xdr:row>9</xdr:row>
      <xdr:rowOff>63500</xdr:rowOff>
    </xdr:from>
    <xdr:to>
      <xdr:col>3</xdr:col>
      <xdr:colOff>3594100</xdr:colOff>
      <xdr:row>14</xdr:row>
      <xdr:rowOff>38100</xdr:rowOff>
    </xdr:to>
    <xdr:sp macro="" textlink="">
      <xdr:nvSpPr>
        <xdr:cNvPr id="3" name="Rectangle 2">
          <a:extLst>
            <a:ext uri="{FF2B5EF4-FFF2-40B4-BE49-F238E27FC236}">
              <a16:creationId xmlns:a16="http://schemas.microsoft.com/office/drawing/2014/main" id="{127A3F7F-F2D5-114C-8CB8-6DFE4BDD0707}"/>
            </a:ext>
          </a:extLst>
        </xdr:cNvPr>
        <xdr:cNvSpPr/>
      </xdr:nvSpPr>
      <xdr:spPr>
        <a:xfrm>
          <a:off x="1993901" y="1892300"/>
          <a:ext cx="5816599" cy="990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O Excel tem alguns tipos diferentes</a:t>
          </a:r>
          <a:r>
            <a:rPr lang="en-US" sz="1600" b="0" i="0" u="none" strike="noStrike" baseline="0">
              <a:solidFill>
                <a:schemeClr val="lt1"/>
              </a:solidFill>
              <a:effectLst/>
              <a:latin typeface="+mn-lt"/>
              <a:ea typeface="+mn-ea"/>
              <a:cs typeface="+mn-cs"/>
            </a:rPr>
            <a:t> de</a:t>
          </a:r>
          <a:r>
            <a:rPr lang="en-US" sz="1600" b="0" i="0" u="none" strike="noStrike">
              <a:solidFill>
                <a:schemeClr val="lt1"/>
              </a:solidFill>
              <a:effectLst/>
              <a:latin typeface="+mn-lt"/>
              <a:ea typeface="+mn-ea"/>
              <a:cs typeface="+mn-cs"/>
            </a:rPr>
            <a:t> erro, e saber interpretá-los é fundamental pra você achar o problema que você criou antes que outra pessoa</a:t>
          </a:r>
          <a:r>
            <a:rPr lang="en-US" sz="1600" b="0" i="0" u="none" strike="noStrike" baseline="0">
              <a:solidFill>
                <a:schemeClr val="lt1"/>
              </a:solidFill>
              <a:effectLst/>
              <a:latin typeface="+mn-lt"/>
              <a:ea typeface="+mn-ea"/>
              <a:cs typeface="+mn-cs"/>
            </a:rPr>
            <a:t> ache por você:</a:t>
          </a:r>
          <a:endParaRPr lang="en-US" sz="1600"/>
        </a:p>
      </xdr:txBody>
    </xdr:sp>
    <xdr:clientData/>
  </xdr:twoCellAnchor>
  <xdr:twoCellAnchor>
    <xdr:from>
      <xdr:col>2</xdr:col>
      <xdr:colOff>304800</xdr:colOff>
      <xdr:row>21</xdr:row>
      <xdr:rowOff>177800</xdr:rowOff>
    </xdr:from>
    <xdr:to>
      <xdr:col>3</xdr:col>
      <xdr:colOff>3644900</xdr:colOff>
      <xdr:row>28</xdr:row>
      <xdr:rowOff>12700</xdr:rowOff>
    </xdr:to>
    <xdr:sp macro="" textlink="">
      <xdr:nvSpPr>
        <xdr:cNvPr id="4" name="Rectangle 3">
          <a:extLst>
            <a:ext uri="{FF2B5EF4-FFF2-40B4-BE49-F238E27FC236}">
              <a16:creationId xmlns:a16="http://schemas.microsoft.com/office/drawing/2014/main" id="{3A9A4771-1635-5445-BC43-BFC9191EFAFF}"/>
            </a:ext>
          </a:extLst>
        </xdr:cNvPr>
        <xdr:cNvSpPr/>
      </xdr:nvSpPr>
      <xdr:spPr>
        <a:xfrm>
          <a:off x="1955800" y="4673600"/>
          <a:ext cx="5905500"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u="sng"/>
            <a:t>Princípio</a:t>
          </a:r>
          <a:r>
            <a:rPr lang="en-US" sz="1600" b="0" u="sng" baseline="0"/>
            <a:t> número 8</a:t>
          </a:r>
          <a:r>
            <a:rPr lang="en-US" sz="1600" baseline="0"/>
            <a:t>: É possível criar uma fórmula que se refere a outra aba ou até mesmo outro arquivo completamente diferente. Você só precisa abrir a fórmula, ir até a aba que você precisa, selecionar as células que você precisa, e fechar a fórmula.</a:t>
          </a:r>
        </a:p>
      </xdr:txBody>
    </xdr:sp>
    <xdr:clientData/>
  </xdr:twoCellAnchor>
  <xdr:twoCellAnchor>
    <xdr:from>
      <xdr:col>4</xdr:col>
      <xdr:colOff>63501</xdr:colOff>
      <xdr:row>23</xdr:row>
      <xdr:rowOff>190500</xdr:rowOff>
    </xdr:from>
    <xdr:to>
      <xdr:col>9</xdr:col>
      <xdr:colOff>317500</xdr:colOff>
      <xdr:row>29</xdr:row>
      <xdr:rowOff>88900</xdr:rowOff>
    </xdr:to>
    <xdr:sp macro="" textlink="">
      <xdr:nvSpPr>
        <xdr:cNvPr id="5" name="Rectangle 4">
          <a:extLst>
            <a:ext uri="{FF2B5EF4-FFF2-40B4-BE49-F238E27FC236}">
              <a16:creationId xmlns:a16="http://schemas.microsoft.com/office/drawing/2014/main" id="{329FF7BF-842C-C446-8B61-0DE18723778B}"/>
            </a:ext>
          </a:extLst>
        </xdr:cNvPr>
        <xdr:cNvSpPr/>
      </xdr:nvSpPr>
      <xdr:spPr>
        <a:xfrm>
          <a:off x="8940801" y="5092700"/>
          <a:ext cx="4686299" cy="1117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Clique na célula F23 pra ver</a:t>
          </a:r>
          <a:r>
            <a:rPr lang="en-US" sz="1600" b="0" i="0" u="none" strike="noStrike" baseline="0">
              <a:solidFill>
                <a:schemeClr val="lt1"/>
              </a:solidFill>
              <a:effectLst/>
              <a:latin typeface="+mn-lt"/>
              <a:ea typeface="+mn-ea"/>
              <a:cs typeface="+mn-cs"/>
            </a:rPr>
            <a:t> um exemplo de soma de três valores que estão em outra aba: o Excel simplesmente coloca o nome da aba + um ponto de exclamação antes da célula referida.</a:t>
          </a:r>
          <a:endParaRPr lang="en-US" sz="1600"/>
        </a:p>
      </xdr:txBody>
    </xdr:sp>
    <xdr:clientData/>
  </xdr:twoCellAnchor>
  <xdr:twoCellAnchor>
    <xdr:from>
      <xdr:col>4</xdr:col>
      <xdr:colOff>63500</xdr:colOff>
      <xdr:row>30</xdr:row>
      <xdr:rowOff>63500</xdr:rowOff>
    </xdr:from>
    <xdr:to>
      <xdr:col>9</xdr:col>
      <xdr:colOff>317499</xdr:colOff>
      <xdr:row>34</xdr:row>
      <xdr:rowOff>12700</xdr:rowOff>
    </xdr:to>
    <xdr:sp macro="" textlink="">
      <xdr:nvSpPr>
        <xdr:cNvPr id="6" name="Rectangle 5">
          <a:extLst>
            <a:ext uri="{FF2B5EF4-FFF2-40B4-BE49-F238E27FC236}">
              <a16:creationId xmlns:a16="http://schemas.microsoft.com/office/drawing/2014/main" id="{9F7C2C2A-A26F-C047-87E5-7B7A6434D115}"/>
            </a:ext>
          </a:extLst>
        </xdr:cNvPr>
        <xdr:cNvSpPr/>
      </xdr:nvSpPr>
      <xdr:spPr>
        <a:xfrm>
          <a:off x="8940800" y="6388100"/>
          <a:ext cx="4686299" cy="762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a:t>
          </a:r>
          <a:r>
            <a:rPr lang="en-US" sz="1600" baseline="0"/>
            <a:t> referência à célula A4 na aba SOMA fica:</a:t>
          </a:r>
        </a:p>
        <a:p>
          <a:pPr algn="ctr"/>
          <a:r>
            <a:rPr lang="en-US" sz="1600" baseline="0"/>
            <a:t>SOMA!A4, veja abaixo:</a:t>
          </a:r>
          <a:endParaRPr lang="en-US" sz="16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812800</xdr:colOff>
      <xdr:row>0</xdr:row>
      <xdr:rowOff>177800</xdr:rowOff>
    </xdr:from>
    <xdr:to>
      <xdr:col>8</xdr:col>
      <xdr:colOff>444500</xdr:colOff>
      <xdr:row>3</xdr:row>
      <xdr:rowOff>12700</xdr:rowOff>
    </xdr:to>
    <xdr:sp macro="" textlink="">
      <xdr:nvSpPr>
        <xdr:cNvPr id="2" name="Rectangle 1">
          <a:extLst>
            <a:ext uri="{FF2B5EF4-FFF2-40B4-BE49-F238E27FC236}">
              <a16:creationId xmlns:a16="http://schemas.microsoft.com/office/drawing/2014/main" id="{76B2E823-77EB-CF49-BD6E-C4F6F989AB2C}"/>
            </a:ext>
          </a:extLst>
        </xdr:cNvPr>
        <xdr:cNvSpPr/>
      </xdr:nvSpPr>
      <xdr:spPr>
        <a:xfrm>
          <a:off x="812800" y="1778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10</a:t>
          </a:r>
          <a:r>
            <a:rPr lang="en-US" sz="1800"/>
            <a:t>: =PROCV() ou =VLOOKUP()</a:t>
          </a:r>
        </a:p>
      </xdr:txBody>
    </xdr:sp>
    <xdr:clientData/>
  </xdr:twoCellAnchor>
  <xdr:twoCellAnchor>
    <xdr:from>
      <xdr:col>1</xdr:col>
      <xdr:colOff>0</xdr:colOff>
      <xdr:row>4</xdr:row>
      <xdr:rowOff>0</xdr:rowOff>
    </xdr:from>
    <xdr:to>
      <xdr:col>8</xdr:col>
      <xdr:colOff>457200</xdr:colOff>
      <xdr:row>7</xdr:row>
      <xdr:rowOff>63500</xdr:rowOff>
    </xdr:to>
    <xdr:sp macro="" textlink="">
      <xdr:nvSpPr>
        <xdr:cNvPr id="3" name="Rectangle 2">
          <a:extLst>
            <a:ext uri="{FF2B5EF4-FFF2-40B4-BE49-F238E27FC236}">
              <a16:creationId xmlns:a16="http://schemas.microsoft.com/office/drawing/2014/main" id="{B08B5AA3-77D9-C240-A4EE-2EBFCBC290DE}"/>
            </a:ext>
          </a:extLst>
        </xdr:cNvPr>
        <xdr:cNvSpPr/>
      </xdr:nvSpPr>
      <xdr:spPr>
        <a:xfrm>
          <a:off x="825500" y="812800"/>
          <a:ext cx="73660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Nem sempre os dados que você precisa</a:t>
          </a:r>
          <a:r>
            <a:rPr lang="en-US" sz="1800" baseline="0"/>
            <a:t> estão na mesma aba que você. É extremamente comum "puxar" valores de outras abas ou outros arquivos.</a:t>
          </a:r>
          <a:endParaRPr lang="en-US" sz="1800"/>
        </a:p>
      </xdr:txBody>
    </xdr:sp>
    <xdr:clientData/>
  </xdr:twoCellAnchor>
  <xdr:twoCellAnchor>
    <xdr:from>
      <xdr:col>0</xdr:col>
      <xdr:colOff>812800</xdr:colOff>
      <xdr:row>8</xdr:row>
      <xdr:rowOff>12700</xdr:rowOff>
    </xdr:from>
    <xdr:to>
      <xdr:col>8</xdr:col>
      <xdr:colOff>444500</xdr:colOff>
      <xdr:row>15</xdr:row>
      <xdr:rowOff>25400</xdr:rowOff>
    </xdr:to>
    <xdr:sp macro="" textlink="">
      <xdr:nvSpPr>
        <xdr:cNvPr id="4" name="Rectangle 3">
          <a:extLst>
            <a:ext uri="{FF2B5EF4-FFF2-40B4-BE49-F238E27FC236}">
              <a16:creationId xmlns:a16="http://schemas.microsoft.com/office/drawing/2014/main" id="{B769B18E-A8A4-6442-9986-CC31FA1EDE9F}"/>
            </a:ext>
          </a:extLst>
        </xdr:cNvPr>
        <xdr:cNvSpPr/>
      </xdr:nvSpPr>
      <xdr:spPr>
        <a:xfrm>
          <a:off x="812800" y="16383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CEO</a:t>
          </a:r>
          <a:r>
            <a:rPr lang="en-US" sz="1800" baseline="0"/>
            <a:t> da empresa vai fazer uma apresentação para investidores e te pediu pra gerar um relatório com os valores gastos por fornecedor. Ela quer que esse relatório seja bonitinho, pra ser apresentado sem mil colunas e linhas e cálculos que possam causar distração.</a:t>
          </a:r>
          <a:endParaRPr lang="en-US" sz="1800"/>
        </a:p>
      </xdr:txBody>
    </xdr:sp>
    <xdr:clientData/>
  </xdr:twoCellAnchor>
  <xdr:twoCellAnchor>
    <xdr:from>
      <xdr:col>1</xdr:col>
      <xdr:colOff>12700</xdr:colOff>
      <xdr:row>16</xdr:row>
      <xdr:rowOff>0</xdr:rowOff>
    </xdr:from>
    <xdr:to>
      <xdr:col>8</xdr:col>
      <xdr:colOff>469900</xdr:colOff>
      <xdr:row>23</xdr:row>
      <xdr:rowOff>12700</xdr:rowOff>
    </xdr:to>
    <xdr:sp macro="" textlink="">
      <xdr:nvSpPr>
        <xdr:cNvPr id="5" name="Rectangle 4">
          <a:extLst>
            <a:ext uri="{FF2B5EF4-FFF2-40B4-BE49-F238E27FC236}">
              <a16:creationId xmlns:a16="http://schemas.microsoft.com/office/drawing/2014/main" id="{EA641694-8884-114E-9055-0E9A9EBA33E3}"/>
            </a:ext>
          </a:extLst>
        </xdr:cNvPr>
        <xdr:cNvSpPr/>
      </xdr:nvSpPr>
      <xdr:spPr>
        <a:xfrm>
          <a:off x="838200" y="32512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a:t>
          </a:r>
          <a:r>
            <a:rPr lang="en-US" sz="1800" baseline="0"/>
            <a:t> famosa fórmula PROCV faz exatamente isso. PROCV significa PROCurar Verticalmente. Você vai ter uma chave de busca (nesse caso o nome do fornecedor) e um dado que você quer buscar (nesse caso o gasto total).</a:t>
          </a:r>
          <a:endParaRPr lang="en-US" sz="1800"/>
        </a:p>
      </xdr:txBody>
    </xdr:sp>
    <xdr:clientData/>
  </xdr:twoCellAnchor>
  <xdr:twoCellAnchor>
    <xdr:from>
      <xdr:col>1</xdr:col>
      <xdr:colOff>0</xdr:colOff>
      <xdr:row>24</xdr:row>
      <xdr:rowOff>0</xdr:rowOff>
    </xdr:from>
    <xdr:to>
      <xdr:col>8</xdr:col>
      <xdr:colOff>457200</xdr:colOff>
      <xdr:row>27</xdr:row>
      <xdr:rowOff>127000</xdr:rowOff>
    </xdr:to>
    <xdr:sp macro="" textlink="">
      <xdr:nvSpPr>
        <xdr:cNvPr id="6" name="Rectangle 5">
          <a:extLst>
            <a:ext uri="{FF2B5EF4-FFF2-40B4-BE49-F238E27FC236}">
              <a16:creationId xmlns:a16="http://schemas.microsoft.com/office/drawing/2014/main" id="{D6194E6C-DBF6-E849-9ED0-D0E66A30C945}"/>
            </a:ext>
          </a:extLst>
        </xdr:cNvPr>
        <xdr:cNvSpPr/>
      </xdr:nvSpPr>
      <xdr:spPr>
        <a:xfrm>
          <a:off x="825500" y="4876800"/>
          <a:ext cx="7366000" cy="736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já tem esses dados na aba SOMASE, então não você não precisa calcular tudo de novo: basta usar PROCV</a:t>
          </a:r>
          <a:r>
            <a:rPr lang="en-US" sz="1800" baseline="0"/>
            <a:t> pra buscar os valores.</a:t>
          </a:r>
          <a:endParaRPr lang="en-US" sz="1800"/>
        </a:p>
      </xdr:txBody>
    </xdr:sp>
    <xdr:clientData/>
  </xdr:twoCellAnchor>
  <xdr:twoCellAnchor>
    <xdr:from>
      <xdr:col>9</xdr:col>
      <xdr:colOff>673100</xdr:colOff>
      <xdr:row>1</xdr:row>
      <xdr:rowOff>190500</xdr:rowOff>
    </xdr:from>
    <xdr:to>
      <xdr:col>14</xdr:col>
      <xdr:colOff>762000</xdr:colOff>
      <xdr:row>5</xdr:row>
      <xdr:rowOff>114300</xdr:rowOff>
    </xdr:to>
    <xdr:sp macro="" textlink="">
      <xdr:nvSpPr>
        <xdr:cNvPr id="7" name="Rectangle 6">
          <a:extLst>
            <a:ext uri="{FF2B5EF4-FFF2-40B4-BE49-F238E27FC236}">
              <a16:creationId xmlns:a16="http://schemas.microsoft.com/office/drawing/2014/main" id="{4BB432C5-3FB5-F543-8B44-2ED23226F832}"/>
            </a:ext>
          </a:extLst>
        </xdr:cNvPr>
        <xdr:cNvSpPr/>
      </xdr:nvSpPr>
      <xdr:spPr>
        <a:xfrm>
          <a:off x="9232900" y="393700"/>
          <a:ext cx="5753100" cy="736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PROCV</a:t>
          </a:r>
          <a:r>
            <a:rPr lang="en-US" sz="1800" baseline="0"/>
            <a:t> é uma fórmula com uma lógica bem diferente de todas as outras que já vimos até aqui. Veja abaixo:</a:t>
          </a:r>
        </a:p>
      </xdr:txBody>
    </xdr:sp>
    <xdr:clientData/>
  </xdr:twoCellAnchor>
  <xdr:twoCellAnchor editAs="oneCell">
    <xdr:from>
      <xdr:col>9</xdr:col>
      <xdr:colOff>711200</xdr:colOff>
      <xdr:row>6</xdr:row>
      <xdr:rowOff>63500</xdr:rowOff>
    </xdr:from>
    <xdr:to>
      <xdr:col>14</xdr:col>
      <xdr:colOff>774700</xdr:colOff>
      <xdr:row>12</xdr:row>
      <xdr:rowOff>139700</xdr:rowOff>
    </xdr:to>
    <xdr:pic>
      <xdr:nvPicPr>
        <xdr:cNvPr id="9" name="Picture 8">
          <a:extLst>
            <a:ext uri="{FF2B5EF4-FFF2-40B4-BE49-F238E27FC236}">
              <a16:creationId xmlns:a16="http://schemas.microsoft.com/office/drawing/2014/main" id="{71C200FC-856B-1742-821A-E42B730C8A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282700"/>
          <a:ext cx="5727700" cy="1295400"/>
        </a:xfrm>
        <a:prstGeom prst="rect">
          <a:avLst/>
        </a:prstGeom>
        <a:ln w="76200">
          <a:solidFill>
            <a:srgbClr val="FF0000"/>
          </a:solidFill>
        </a:ln>
      </xdr:spPr>
    </xdr:pic>
    <xdr:clientData/>
  </xdr:twoCellAnchor>
  <xdr:twoCellAnchor>
    <xdr:from>
      <xdr:col>9</xdr:col>
      <xdr:colOff>698500</xdr:colOff>
      <xdr:row>13</xdr:row>
      <xdr:rowOff>101600</xdr:rowOff>
    </xdr:from>
    <xdr:to>
      <xdr:col>14</xdr:col>
      <xdr:colOff>787400</xdr:colOff>
      <xdr:row>20</xdr:row>
      <xdr:rowOff>25400</xdr:rowOff>
    </xdr:to>
    <xdr:sp macro="" textlink="">
      <xdr:nvSpPr>
        <xdr:cNvPr id="10" name="Rectangle 9">
          <a:extLst>
            <a:ext uri="{FF2B5EF4-FFF2-40B4-BE49-F238E27FC236}">
              <a16:creationId xmlns:a16="http://schemas.microsoft.com/office/drawing/2014/main" id="{58A1D50D-AD93-4747-8E99-268BC5B8A677}"/>
            </a:ext>
          </a:extLst>
        </xdr:cNvPr>
        <xdr:cNvSpPr/>
      </xdr:nvSpPr>
      <xdr:spPr>
        <a:xfrm>
          <a:off x="9258300" y="2743200"/>
          <a:ext cx="5753100" cy="13462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requer 4 argumentos: (1) qual é a chave de busca que você quer usar; (2) qual é a região onde você quer buscar; (3) qual é a distância entre a coluna com a chave de busca e a coluna desejada; (4) o número ZERO</a:t>
          </a:r>
        </a:p>
      </xdr:txBody>
    </xdr:sp>
    <xdr:clientData/>
  </xdr:twoCellAnchor>
  <xdr:twoCellAnchor editAs="oneCell">
    <xdr:from>
      <xdr:col>10</xdr:col>
      <xdr:colOff>635000</xdr:colOff>
      <xdr:row>35</xdr:row>
      <xdr:rowOff>190500</xdr:rowOff>
    </xdr:from>
    <xdr:to>
      <xdr:col>13</xdr:col>
      <xdr:colOff>685800</xdr:colOff>
      <xdr:row>48</xdr:row>
      <xdr:rowOff>127000</xdr:rowOff>
    </xdr:to>
    <xdr:pic>
      <xdr:nvPicPr>
        <xdr:cNvPr id="13" name="Picture 12">
          <a:extLst>
            <a:ext uri="{FF2B5EF4-FFF2-40B4-BE49-F238E27FC236}">
              <a16:creationId xmlns:a16="http://schemas.microsoft.com/office/drawing/2014/main" id="{BB511749-60E9-4E4F-8491-9480785EB4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20300" y="7302500"/>
          <a:ext cx="4064000" cy="2578100"/>
        </a:xfrm>
        <a:prstGeom prst="rect">
          <a:avLst/>
        </a:prstGeom>
        <a:ln w="76200">
          <a:solidFill>
            <a:srgbClr val="FF0000"/>
          </a:solidFill>
        </a:ln>
      </xdr:spPr>
    </xdr:pic>
    <xdr:clientData/>
  </xdr:twoCellAnchor>
  <xdr:twoCellAnchor>
    <xdr:from>
      <xdr:col>9</xdr:col>
      <xdr:colOff>88900</xdr:colOff>
      <xdr:row>20</xdr:row>
      <xdr:rowOff>139700</xdr:rowOff>
    </xdr:from>
    <xdr:to>
      <xdr:col>15</xdr:col>
      <xdr:colOff>482600</xdr:colOff>
      <xdr:row>24</xdr:row>
      <xdr:rowOff>177800</xdr:rowOff>
    </xdr:to>
    <xdr:sp macro="" textlink="">
      <xdr:nvSpPr>
        <xdr:cNvPr id="14" name="Rectangle 13">
          <a:extLst>
            <a:ext uri="{FF2B5EF4-FFF2-40B4-BE49-F238E27FC236}">
              <a16:creationId xmlns:a16="http://schemas.microsoft.com/office/drawing/2014/main" id="{3D8216C8-16A9-D244-9123-C12588D67D2F}"/>
            </a:ext>
          </a:extLst>
        </xdr:cNvPr>
        <xdr:cNvSpPr/>
      </xdr:nvSpPr>
      <xdr:spPr>
        <a:xfrm>
          <a:off x="8648700" y="4203700"/>
          <a:ext cx="68834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Digamos que eu queira ir buscar lá na aba SOMASE qual é o gasto total com cada fornecedor. Eu preciso primeiramente de duas informações:</a:t>
          </a:r>
        </a:p>
      </xdr:txBody>
    </xdr:sp>
    <xdr:clientData/>
  </xdr:twoCellAnchor>
  <xdr:twoCellAnchor>
    <xdr:from>
      <xdr:col>9</xdr:col>
      <xdr:colOff>88900</xdr:colOff>
      <xdr:row>25</xdr:row>
      <xdr:rowOff>88900</xdr:rowOff>
    </xdr:from>
    <xdr:to>
      <xdr:col>15</xdr:col>
      <xdr:colOff>482600</xdr:colOff>
      <xdr:row>34</xdr:row>
      <xdr:rowOff>25400</xdr:rowOff>
    </xdr:to>
    <xdr:sp macro="" textlink="">
      <xdr:nvSpPr>
        <xdr:cNvPr id="15" name="Rectangle 14">
          <a:extLst>
            <a:ext uri="{FF2B5EF4-FFF2-40B4-BE49-F238E27FC236}">
              <a16:creationId xmlns:a16="http://schemas.microsoft.com/office/drawing/2014/main" id="{4CED39E0-B7E1-DA44-B07F-A964154CFE1F}"/>
            </a:ext>
          </a:extLst>
        </xdr:cNvPr>
        <xdr:cNvSpPr/>
      </xdr:nvSpPr>
      <xdr:spPr>
        <a:xfrm>
          <a:off x="8648700" y="5168900"/>
          <a:ext cx="6883400" cy="1765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Onde fica a tabela com os dados que eu quero. No caso ela fica na aba SOMASE, entre as células I66 e J72;</a:t>
          </a:r>
        </a:p>
        <a:p>
          <a:pPr algn="l"/>
          <a:r>
            <a:rPr lang="en-US" sz="1800" baseline="0"/>
            <a:t>(2) Qual a distância entre a coluna com a chave de busca (Coluna I) e a coluna que eu preciso (Coluna J). No caso, a coluna que eu preciso é a segunda coluna a partir das chaves de busca.</a:t>
          </a:r>
        </a:p>
      </xdr:txBody>
    </xdr:sp>
    <xdr:clientData/>
  </xdr:twoCellAnchor>
  <xdr:twoCellAnchor>
    <xdr:from>
      <xdr:col>11</xdr:col>
      <xdr:colOff>774700</xdr:colOff>
      <xdr:row>37</xdr:row>
      <xdr:rowOff>101600</xdr:rowOff>
    </xdr:from>
    <xdr:to>
      <xdr:col>11</xdr:col>
      <xdr:colOff>1155700</xdr:colOff>
      <xdr:row>39</xdr:row>
      <xdr:rowOff>76200</xdr:rowOff>
    </xdr:to>
    <xdr:sp macro="" textlink="">
      <xdr:nvSpPr>
        <xdr:cNvPr id="16" name="Oval 15">
          <a:extLst>
            <a:ext uri="{FF2B5EF4-FFF2-40B4-BE49-F238E27FC236}">
              <a16:creationId xmlns:a16="http://schemas.microsoft.com/office/drawing/2014/main" id="{2B0F1435-EF49-F74B-AF7F-F9152685676B}"/>
            </a:ext>
          </a:extLst>
        </xdr:cNvPr>
        <xdr:cNvSpPr/>
      </xdr:nvSpPr>
      <xdr:spPr>
        <a:xfrm>
          <a:off x="109855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2260600</xdr:colOff>
      <xdr:row>37</xdr:row>
      <xdr:rowOff>101600</xdr:rowOff>
    </xdr:from>
    <xdr:to>
      <xdr:col>12</xdr:col>
      <xdr:colOff>279400</xdr:colOff>
      <xdr:row>39</xdr:row>
      <xdr:rowOff>76200</xdr:rowOff>
    </xdr:to>
    <xdr:sp macro="" textlink="">
      <xdr:nvSpPr>
        <xdr:cNvPr id="17" name="Oval 16">
          <a:extLst>
            <a:ext uri="{FF2B5EF4-FFF2-40B4-BE49-F238E27FC236}">
              <a16:creationId xmlns:a16="http://schemas.microsoft.com/office/drawing/2014/main" id="{B14C0D3F-89FB-294A-AE1E-2CBA29E00F61}"/>
            </a:ext>
          </a:extLst>
        </xdr:cNvPr>
        <xdr:cNvSpPr/>
      </xdr:nvSpPr>
      <xdr:spPr>
        <a:xfrm>
          <a:off x="124714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711200</xdr:colOff>
      <xdr:row>37</xdr:row>
      <xdr:rowOff>101600</xdr:rowOff>
    </xdr:from>
    <xdr:to>
      <xdr:col>13</xdr:col>
      <xdr:colOff>266700</xdr:colOff>
      <xdr:row>39</xdr:row>
      <xdr:rowOff>76200</xdr:rowOff>
    </xdr:to>
    <xdr:sp macro="" textlink="">
      <xdr:nvSpPr>
        <xdr:cNvPr id="18" name="Oval 17">
          <a:extLst>
            <a:ext uri="{FF2B5EF4-FFF2-40B4-BE49-F238E27FC236}">
              <a16:creationId xmlns:a16="http://schemas.microsoft.com/office/drawing/2014/main" id="{A34A4C90-C7A0-4A47-9788-09CB6B908D67}"/>
            </a:ext>
          </a:extLst>
        </xdr:cNvPr>
        <xdr:cNvSpPr/>
      </xdr:nvSpPr>
      <xdr:spPr>
        <a:xfrm>
          <a:off x="132842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9</xdr:col>
      <xdr:colOff>25400</xdr:colOff>
      <xdr:row>50</xdr:row>
      <xdr:rowOff>0</xdr:rowOff>
    </xdr:from>
    <xdr:to>
      <xdr:col>15</xdr:col>
      <xdr:colOff>419100</xdr:colOff>
      <xdr:row>52</xdr:row>
      <xdr:rowOff>25400</xdr:rowOff>
    </xdr:to>
    <xdr:sp macro="" textlink="">
      <xdr:nvSpPr>
        <xdr:cNvPr id="19" name="Rectangle 18">
          <a:extLst>
            <a:ext uri="{FF2B5EF4-FFF2-40B4-BE49-F238E27FC236}">
              <a16:creationId xmlns:a16="http://schemas.microsoft.com/office/drawing/2014/main" id="{B9E6A8EE-9D04-7F48-AAB2-24167A698B27}"/>
            </a:ext>
          </a:extLst>
        </xdr:cNvPr>
        <xdr:cNvSpPr/>
      </xdr:nvSpPr>
      <xdr:spPr>
        <a:xfrm>
          <a:off x="8585200" y="10160000"/>
          <a:ext cx="6883400" cy="431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fica então estruturada da seguinte maneira:</a:t>
          </a:r>
        </a:p>
      </xdr:txBody>
    </xdr:sp>
    <xdr:clientData/>
  </xdr:twoCellAnchor>
  <xdr:twoCellAnchor editAs="oneCell">
    <xdr:from>
      <xdr:col>11</xdr:col>
      <xdr:colOff>12700</xdr:colOff>
      <xdr:row>53</xdr:row>
      <xdr:rowOff>63500</xdr:rowOff>
    </xdr:from>
    <xdr:to>
      <xdr:col>13</xdr:col>
      <xdr:colOff>596900</xdr:colOff>
      <xdr:row>57</xdr:row>
      <xdr:rowOff>139700</xdr:rowOff>
    </xdr:to>
    <xdr:pic>
      <xdr:nvPicPr>
        <xdr:cNvPr id="21" name="Picture 20">
          <a:extLst>
            <a:ext uri="{FF2B5EF4-FFF2-40B4-BE49-F238E27FC236}">
              <a16:creationId xmlns:a16="http://schemas.microsoft.com/office/drawing/2014/main" id="{E07F561A-6143-B94E-ACDD-61DF7F9963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23500" y="10833100"/>
          <a:ext cx="3771900" cy="889000"/>
        </a:xfrm>
        <a:prstGeom prst="rect">
          <a:avLst/>
        </a:prstGeom>
        <a:ln w="76200">
          <a:solidFill>
            <a:srgbClr val="FF0000"/>
          </a:solidFill>
        </a:ln>
      </xdr:spPr>
    </xdr:pic>
    <xdr:clientData/>
  </xdr:twoCellAnchor>
  <xdr:twoCellAnchor>
    <xdr:from>
      <xdr:col>2</xdr:col>
      <xdr:colOff>508000</xdr:colOff>
      <xdr:row>35</xdr:row>
      <xdr:rowOff>88900</xdr:rowOff>
    </xdr:from>
    <xdr:to>
      <xdr:col>6</xdr:col>
      <xdr:colOff>0</xdr:colOff>
      <xdr:row>38</xdr:row>
      <xdr:rowOff>76200</xdr:rowOff>
    </xdr:to>
    <xdr:sp macro="" textlink="">
      <xdr:nvSpPr>
        <xdr:cNvPr id="22" name="Down Arrow 21">
          <a:extLst>
            <a:ext uri="{FF2B5EF4-FFF2-40B4-BE49-F238E27FC236}">
              <a16:creationId xmlns:a16="http://schemas.microsoft.com/office/drawing/2014/main" id="{514A8320-0003-B14B-AB9D-4AA9D68F6AEC}"/>
            </a:ext>
          </a:extLst>
        </xdr:cNvPr>
        <xdr:cNvSpPr/>
      </xdr:nvSpPr>
      <xdr:spPr>
        <a:xfrm>
          <a:off x="21590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11</xdr:col>
      <xdr:colOff>1104900</xdr:colOff>
      <xdr:row>56</xdr:row>
      <xdr:rowOff>38100</xdr:rowOff>
    </xdr:from>
    <xdr:to>
      <xdr:col>11</xdr:col>
      <xdr:colOff>1739900</xdr:colOff>
      <xdr:row>60</xdr:row>
      <xdr:rowOff>0</xdr:rowOff>
    </xdr:to>
    <xdr:sp macro="" textlink="">
      <xdr:nvSpPr>
        <xdr:cNvPr id="23" name="Up Arrow 22">
          <a:extLst>
            <a:ext uri="{FF2B5EF4-FFF2-40B4-BE49-F238E27FC236}">
              <a16:creationId xmlns:a16="http://schemas.microsoft.com/office/drawing/2014/main" id="{291D84A2-F121-9A4D-9AAA-0352C3E7780B}"/>
            </a:ext>
          </a:extLst>
        </xdr:cNvPr>
        <xdr:cNvSpPr/>
      </xdr:nvSpPr>
      <xdr:spPr>
        <a:xfrm>
          <a:off x="11315700" y="114173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2095500</xdr:colOff>
      <xdr:row>56</xdr:row>
      <xdr:rowOff>25400</xdr:rowOff>
    </xdr:from>
    <xdr:to>
      <xdr:col>12</xdr:col>
      <xdr:colOff>368300</xdr:colOff>
      <xdr:row>59</xdr:row>
      <xdr:rowOff>190500</xdr:rowOff>
    </xdr:to>
    <xdr:sp macro="" textlink="">
      <xdr:nvSpPr>
        <xdr:cNvPr id="24" name="Up Arrow 23">
          <a:extLst>
            <a:ext uri="{FF2B5EF4-FFF2-40B4-BE49-F238E27FC236}">
              <a16:creationId xmlns:a16="http://schemas.microsoft.com/office/drawing/2014/main" id="{5FE77CE6-5B62-7843-8DA3-BD106BAB5EC6}"/>
            </a:ext>
          </a:extLst>
        </xdr:cNvPr>
        <xdr:cNvSpPr/>
      </xdr:nvSpPr>
      <xdr:spPr>
        <a:xfrm>
          <a:off x="123063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558800</xdr:colOff>
      <xdr:row>56</xdr:row>
      <xdr:rowOff>25400</xdr:rowOff>
    </xdr:from>
    <xdr:to>
      <xdr:col>13</xdr:col>
      <xdr:colOff>368300</xdr:colOff>
      <xdr:row>59</xdr:row>
      <xdr:rowOff>190500</xdr:rowOff>
    </xdr:to>
    <xdr:sp macro="" textlink="">
      <xdr:nvSpPr>
        <xdr:cNvPr id="25" name="Up Arrow 24">
          <a:extLst>
            <a:ext uri="{FF2B5EF4-FFF2-40B4-BE49-F238E27FC236}">
              <a16:creationId xmlns:a16="http://schemas.microsoft.com/office/drawing/2014/main" id="{CA3517CD-AF82-8B4C-8153-60CF5F664E5D}"/>
            </a:ext>
          </a:extLst>
        </xdr:cNvPr>
        <xdr:cNvSpPr/>
      </xdr:nvSpPr>
      <xdr:spPr>
        <a:xfrm>
          <a:off x="131318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13</xdr:col>
      <xdr:colOff>342900</xdr:colOff>
      <xdr:row>53</xdr:row>
      <xdr:rowOff>127000</xdr:rowOff>
    </xdr:from>
    <xdr:to>
      <xdr:col>14</xdr:col>
      <xdr:colOff>469900</xdr:colOff>
      <xdr:row>56</xdr:row>
      <xdr:rowOff>152400</xdr:rowOff>
    </xdr:to>
    <xdr:sp macro="" textlink="">
      <xdr:nvSpPr>
        <xdr:cNvPr id="26" name="Left Arrow 25">
          <a:extLst>
            <a:ext uri="{FF2B5EF4-FFF2-40B4-BE49-F238E27FC236}">
              <a16:creationId xmlns:a16="http://schemas.microsoft.com/office/drawing/2014/main" id="{769208C3-3204-1143-BA0D-0C6284A438E6}"/>
            </a:ext>
          </a:extLst>
        </xdr:cNvPr>
        <xdr:cNvSpPr/>
      </xdr:nvSpPr>
      <xdr:spPr>
        <a:xfrm>
          <a:off x="13741400" y="10896600"/>
          <a:ext cx="952500" cy="635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4</a:t>
          </a:r>
        </a:p>
      </xdr:txBody>
    </xdr:sp>
    <xdr:clientData/>
  </xdr:twoCellAnchor>
  <xdr:twoCellAnchor>
    <xdr:from>
      <xdr:col>9</xdr:col>
      <xdr:colOff>25400</xdr:colOff>
      <xdr:row>60</xdr:row>
      <xdr:rowOff>177800</xdr:rowOff>
    </xdr:from>
    <xdr:to>
      <xdr:col>15</xdr:col>
      <xdr:colOff>419100</xdr:colOff>
      <xdr:row>67</xdr:row>
      <xdr:rowOff>152400</xdr:rowOff>
    </xdr:to>
    <xdr:sp macro="" textlink="">
      <xdr:nvSpPr>
        <xdr:cNvPr id="27" name="Rectangle 26">
          <a:extLst>
            <a:ext uri="{FF2B5EF4-FFF2-40B4-BE49-F238E27FC236}">
              <a16:creationId xmlns:a16="http://schemas.microsoft.com/office/drawing/2014/main" id="{95EDB50C-3757-3C49-92DB-00B49A40F654}"/>
            </a:ext>
          </a:extLst>
        </xdr:cNvPr>
        <xdr:cNvSpPr/>
      </xdr:nvSpPr>
      <xdr:spPr>
        <a:xfrm>
          <a:off x="8585200" y="12369800"/>
          <a:ext cx="68834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Chave de busca - o nome "Brasilia Elétrica"</a:t>
          </a:r>
        </a:p>
        <a:p>
          <a:pPr algn="l"/>
          <a:r>
            <a:rPr lang="en-US" sz="1800" baseline="0"/>
            <a:t>(2) Localização - as células SOMASE!I66:K72</a:t>
          </a:r>
        </a:p>
        <a:p>
          <a:pPr algn="l"/>
          <a:r>
            <a:rPr lang="en-US" sz="1800" baseline="0"/>
            <a:t>(3) Distância entre colunas - 2</a:t>
          </a:r>
        </a:p>
        <a:p>
          <a:pPr algn="l"/>
          <a:r>
            <a:rPr lang="en-US" sz="1800" baseline="0"/>
            <a:t>(4) O número zero - número zero</a:t>
          </a:r>
        </a:p>
      </xdr:txBody>
    </xdr:sp>
    <xdr:clientData/>
  </xdr:twoCellAnchor>
  <xdr:twoCellAnchor>
    <xdr:from>
      <xdr:col>11</xdr:col>
      <xdr:colOff>495300</xdr:colOff>
      <xdr:row>81</xdr:row>
      <xdr:rowOff>152400</xdr:rowOff>
    </xdr:from>
    <xdr:to>
      <xdr:col>13</xdr:col>
      <xdr:colOff>444500</xdr:colOff>
      <xdr:row>90</xdr:row>
      <xdr:rowOff>190500</xdr:rowOff>
    </xdr:to>
    <xdr:sp macro="" textlink="">
      <xdr:nvSpPr>
        <xdr:cNvPr id="28" name="Rectangle 27">
          <a:extLst>
            <a:ext uri="{FF2B5EF4-FFF2-40B4-BE49-F238E27FC236}">
              <a16:creationId xmlns:a16="http://schemas.microsoft.com/office/drawing/2014/main" id="{C427D65C-5A09-8F4D-9913-4D5DD7C773B8}"/>
            </a:ext>
          </a:extLst>
        </xdr:cNvPr>
        <xdr:cNvSpPr/>
      </xdr:nvSpPr>
      <xdr:spPr>
        <a:xfrm>
          <a:off x="10706100" y="16611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N72 e arrastar até a célula N77 para alcançar os resultados da coluna M. Não esqueça: algumas referências precisam estar constantes</a:t>
          </a:r>
          <a:endParaRPr lang="en-US" sz="1800"/>
        </a:p>
      </xdr:txBody>
    </xdr:sp>
    <xdr:clientData/>
  </xdr:twoCellAnchor>
  <xdr:twoCellAnchor>
    <xdr:from>
      <xdr:col>11</xdr:col>
      <xdr:colOff>1892300</xdr:colOff>
      <xdr:row>77</xdr:row>
      <xdr:rowOff>190500</xdr:rowOff>
    </xdr:from>
    <xdr:to>
      <xdr:col>12</xdr:col>
      <xdr:colOff>0</xdr:colOff>
      <xdr:row>80</xdr:row>
      <xdr:rowOff>114300</xdr:rowOff>
    </xdr:to>
    <xdr:sp macro="" textlink="">
      <xdr:nvSpPr>
        <xdr:cNvPr id="29" name="Up Arrow 28">
          <a:extLst>
            <a:ext uri="{FF2B5EF4-FFF2-40B4-BE49-F238E27FC236}">
              <a16:creationId xmlns:a16="http://schemas.microsoft.com/office/drawing/2014/main" id="{6EB8290A-A86F-B34F-8CAE-32FA111D6ED6}"/>
            </a:ext>
          </a:extLst>
        </xdr:cNvPr>
        <xdr:cNvSpPr/>
      </xdr:nvSpPr>
      <xdr:spPr>
        <a:xfrm>
          <a:off x="12103100" y="158369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635000</xdr:colOff>
      <xdr:row>0</xdr:row>
      <xdr:rowOff>38100</xdr:rowOff>
    </xdr:from>
    <xdr:to>
      <xdr:col>7</xdr:col>
      <xdr:colOff>660400</xdr:colOff>
      <xdr:row>4</xdr:row>
      <xdr:rowOff>304800</xdr:rowOff>
    </xdr:to>
    <xdr:sp macro="" textlink="">
      <xdr:nvSpPr>
        <xdr:cNvPr id="2" name="Rectangle 1">
          <a:extLst>
            <a:ext uri="{FF2B5EF4-FFF2-40B4-BE49-F238E27FC236}">
              <a16:creationId xmlns:a16="http://schemas.microsoft.com/office/drawing/2014/main" id="{2D56E6E0-743C-F94A-B5FD-5D34D61B53D7}"/>
            </a:ext>
          </a:extLst>
        </xdr:cNvPr>
        <xdr:cNvSpPr/>
      </xdr:nvSpPr>
      <xdr:spPr>
        <a:xfrm>
          <a:off x="9080500" y="381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Se</a:t>
          </a:r>
          <a:r>
            <a:rPr lang="en-US" sz="1800" baseline="0"/>
            <a:t> você chegou até aqui, você já vai conseguir resolver a grande maioria das tretas de excel que aparecerem no seu caminho</a:t>
          </a:r>
          <a:endParaRPr lang="en-US" sz="1800"/>
        </a:p>
      </xdr:txBody>
    </xdr:sp>
    <xdr:clientData/>
  </xdr:twoCellAnchor>
  <xdr:twoCellAnchor>
    <xdr:from>
      <xdr:col>5</xdr:col>
      <xdr:colOff>101600</xdr:colOff>
      <xdr:row>4</xdr:row>
      <xdr:rowOff>419100</xdr:rowOff>
    </xdr:from>
    <xdr:to>
      <xdr:col>8</xdr:col>
      <xdr:colOff>330200</xdr:colOff>
      <xdr:row>9</xdr:row>
      <xdr:rowOff>76200</xdr:rowOff>
    </xdr:to>
    <xdr:sp macro="" textlink="">
      <xdr:nvSpPr>
        <xdr:cNvPr id="3" name="Rectangle 2">
          <a:extLst>
            <a:ext uri="{FF2B5EF4-FFF2-40B4-BE49-F238E27FC236}">
              <a16:creationId xmlns:a16="http://schemas.microsoft.com/office/drawing/2014/main" id="{BF620A24-D249-7748-B19D-511324788FB7}"/>
            </a:ext>
          </a:extLst>
        </xdr:cNvPr>
        <xdr:cNvSpPr/>
      </xdr:nvSpPr>
      <xdr:spPr>
        <a:xfrm>
          <a:off x="8547100" y="1193800"/>
          <a:ext cx="61341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Mas antes de terminar o curso, uma provinha: os dados ao lado são do IBGE. Você consegue responder</a:t>
          </a:r>
          <a:r>
            <a:rPr lang="en-US" sz="1800" baseline="0"/>
            <a:t> as perguntas abaixo?</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3</xdr:row>
      <xdr:rowOff>114300</xdr:rowOff>
    </xdr:from>
    <xdr:to>
      <xdr:col>11</xdr:col>
      <xdr:colOff>63500</xdr:colOff>
      <xdr:row>9</xdr:row>
      <xdr:rowOff>0</xdr:rowOff>
    </xdr:to>
    <xdr:sp macro="" textlink="">
      <xdr:nvSpPr>
        <xdr:cNvPr id="2" name="Rectangle 1">
          <a:extLst>
            <a:ext uri="{FF2B5EF4-FFF2-40B4-BE49-F238E27FC236}">
              <a16:creationId xmlns:a16="http://schemas.microsoft.com/office/drawing/2014/main" id="{A5829855-8E80-9F4B-8B18-0DC67948E3E8}"/>
            </a:ext>
          </a:extLst>
        </xdr:cNvPr>
        <xdr:cNvSpPr/>
      </xdr:nvSpPr>
      <xdr:spPr>
        <a:xfrm>
          <a:off x="4927600" y="723900"/>
          <a:ext cx="4216400"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Cada</a:t>
          </a:r>
          <a:r>
            <a:rPr lang="en-US" sz="2000" baseline="0"/>
            <a:t> célula é identificada por: Coluna (horizontal) e Linha (Vertical).</a:t>
          </a:r>
        </a:p>
        <a:p>
          <a:pPr algn="ctr"/>
          <a:r>
            <a:rPr lang="en-US" sz="2000" baseline="0"/>
            <a:t>Exemplo:</a:t>
          </a:r>
        </a:p>
      </xdr:txBody>
    </xdr:sp>
    <xdr:clientData/>
  </xdr:twoCellAnchor>
  <xdr:twoCellAnchor>
    <xdr:from>
      <xdr:col>11</xdr:col>
      <xdr:colOff>419100</xdr:colOff>
      <xdr:row>0</xdr:row>
      <xdr:rowOff>50800</xdr:rowOff>
    </xdr:from>
    <xdr:to>
      <xdr:col>11</xdr:col>
      <xdr:colOff>419100</xdr:colOff>
      <xdr:row>10</xdr:row>
      <xdr:rowOff>88900</xdr:rowOff>
    </xdr:to>
    <xdr:cxnSp macro="">
      <xdr:nvCxnSpPr>
        <xdr:cNvPr id="4" name="Straight Arrow Connector 3">
          <a:extLst>
            <a:ext uri="{FF2B5EF4-FFF2-40B4-BE49-F238E27FC236}">
              <a16:creationId xmlns:a16="http://schemas.microsoft.com/office/drawing/2014/main" id="{CB91789C-6FA5-8641-AFC5-A413F731B82A}"/>
            </a:ext>
          </a:extLst>
        </xdr:cNvPr>
        <xdr:cNvCxnSpPr/>
      </xdr:nvCxnSpPr>
      <xdr:spPr>
        <a:xfrm flipV="1">
          <a:off x="9499600" y="50800"/>
          <a:ext cx="0" cy="207010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203200</xdr:colOff>
      <xdr:row>11</xdr:row>
      <xdr:rowOff>101600</xdr:rowOff>
    </xdr:from>
    <xdr:to>
      <xdr:col>10</xdr:col>
      <xdr:colOff>698500</xdr:colOff>
      <xdr:row>11</xdr:row>
      <xdr:rowOff>101600</xdr:rowOff>
    </xdr:to>
    <xdr:cxnSp macro="">
      <xdr:nvCxnSpPr>
        <xdr:cNvPr id="5" name="Straight Arrow Connector 4">
          <a:extLst>
            <a:ext uri="{FF2B5EF4-FFF2-40B4-BE49-F238E27FC236}">
              <a16:creationId xmlns:a16="http://schemas.microsoft.com/office/drawing/2014/main" id="{611BD2C0-AD3C-3C4A-AD40-8FD4713D508C}"/>
            </a:ext>
          </a:extLst>
        </xdr:cNvPr>
        <xdr:cNvCxnSpPr/>
      </xdr:nvCxnSpPr>
      <xdr:spPr>
        <a:xfrm flipH="1">
          <a:off x="1028700" y="2336800"/>
          <a:ext cx="7924800" cy="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762000</xdr:colOff>
      <xdr:row>15</xdr:row>
      <xdr:rowOff>12700</xdr:rowOff>
    </xdr:from>
    <xdr:to>
      <xdr:col>6</xdr:col>
      <xdr:colOff>25400</xdr:colOff>
      <xdr:row>23</xdr:row>
      <xdr:rowOff>165100</xdr:rowOff>
    </xdr:to>
    <xdr:sp macro="" textlink="">
      <xdr:nvSpPr>
        <xdr:cNvPr id="11" name="Rectangle 10">
          <a:extLst>
            <a:ext uri="{FF2B5EF4-FFF2-40B4-BE49-F238E27FC236}">
              <a16:creationId xmlns:a16="http://schemas.microsoft.com/office/drawing/2014/main" id="{00DDD676-1DC0-EA4E-95ED-6079DB44CE53}"/>
            </a:ext>
          </a:extLst>
        </xdr:cNvPr>
        <xdr:cNvSpPr/>
      </xdr:nvSpPr>
      <xdr:spPr>
        <a:xfrm>
          <a:off x="762000" y="30607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Acima</a:t>
          </a:r>
          <a:r>
            <a:rPr lang="en-US" sz="2000" baseline="0"/>
            <a:t> das colunas C, D, E... existe um campo chamado "fx". Esse campo expõe a fórmula por trás de um valor, caso ela exista. Clique na célula H20 e olhe lá em cima para ver</a:t>
          </a:r>
        </a:p>
      </xdr:txBody>
    </xdr:sp>
    <xdr:clientData/>
  </xdr:twoCellAnchor>
  <xdr:twoCellAnchor>
    <xdr:from>
      <xdr:col>3</xdr:col>
      <xdr:colOff>406400</xdr:colOff>
      <xdr:row>0</xdr:row>
      <xdr:rowOff>127000</xdr:rowOff>
    </xdr:from>
    <xdr:to>
      <xdr:col>3</xdr:col>
      <xdr:colOff>406400</xdr:colOff>
      <xdr:row>14</xdr:row>
      <xdr:rowOff>139700</xdr:rowOff>
    </xdr:to>
    <xdr:cxnSp macro="">
      <xdr:nvCxnSpPr>
        <xdr:cNvPr id="17" name="Straight Arrow Connector 16">
          <a:extLst>
            <a:ext uri="{FF2B5EF4-FFF2-40B4-BE49-F238E27FC236}">
              <a16:creationId xmlns:a16="http://schemas.microsoft.com/office/drawing/2014/main" id="{C9634133-4F9C-2C4B-A3DA-98D8E4074B11}"/>
            </a:ext>
          </a:extLst>
        </xdr:cNvPr>
        <xdr:cNvCxnSpPr/>
      </xdr:nvCxnSpPr>
      <xdr:spPr>
        <a:xfrm flipV="1">
          <a:off x="2882900" y="127000"/>
          <a:ext cx="0" cy="28575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27</xdr:row>
      <xdr:rowOff>190500</xdr:rowOff>
    </xdr:from>
    <xdr:to>
      <xdr:col>5</xdr:col>
      <xdr:colOff>88900</xdr:colOff>
      <xdr:row>36</xdr:row>
      <xdr:rowOff>139700</xdr:rowOff>
    </xdr:to>
    <xdr:sp macro="" textlink="">
      <xdr:nvSpPr>
        <xdr:cNvPr id="21" name="Rectangle 20">
          <a:extLst>
            <a:ext uri="{FF2B5EF4-FFF2-40B4-BE49-F238E27FC236}">
              <a16:creationId xmlns:a16="http://schemas.microsoft.com/office/drawing/2014/main" id="{0D69E3C8-BCFE-874B-B4FC-B0F6A3CDD916}"/>
            </a:ext>
          </a:extLst>
        </xdr:cNvPr>
        <xdr:cNvSpPr/>
      </xdr:nvSpPr>
      <xdr:spPr>
        <a:xfrm>
          <a:off x="0" y="56769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No canto inferior esquerdo tem duas setinhas,</a:t>
          </a:r>
          <a:r>
            <a:rPr lang="en-US" sz="2000" baseline="0"/>
            <a:t> que você pode usar ou clicar com o botão direito pra navegar entre as abas</a:t>
          </a:r>
        </a:p>
      </xdr:txBody>
    </xdr:sp>
    <xdr:clientData/>
  </xdr:twoCellAnchor>
  <xdr:twoCellAnchor>
    <xdr:from>
      <xdr:col>0</xdr:col>
      <xdr:colOff>12700</xdr:colOff>
      <xdr:row>36</xdr:row>
      <xdr:rowOff>139700</xdr:rowOff>
    </xdr:from>
    <xdr:to>
      <xdr:col>0</xdr:col>
      <xdr:colOff>546100</xdr:colOff>
      <xdr:row>39</xdr:row>
      <xdr:rowOff>12700</xdr:rowOff>
    </xdr:to>
    <xdr:sp macro="" textlink="">
      <xdr:nvSpPr>
        <xdr:cNvPr id="22" name="Down Arrow 21">
          <a:extLst>
            <a:ext uri="{FF2B5EF4-FFF2-40B4-BE49-F238E27FC236}">
              <a16:creationId xmlns:a16="http://schemas.microsoft.com/office/drawing/2014/main" id="{6F389958-90E4-AF4F-922B-2A00EAFED07F}"/>
            </a:ext>
          </a:extLst>
        </xdr:cNvPr>
        <xdr:cNvSpPr/>
      </xdr:nvSpPr>
      <xdr:spPr>
        <a:xfrm>
          <a:off x="12700" y="7454900"/>
          <a:ext cx="533400" cy="482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635000</xdr:colOff>
      <xdr:row>2</xdr:row>
      <xdr:rowOff>190500</xdr:rowOff>
    </xdr:from>
    <xdr:to>
      <xdr:col>7</xdr:col>
      <xdr:colOff>660400</xdr:colOff>
      <xdr:row>7</xdr:row>
      <xdr:rowOff>25400</xdr:rowOff>
    </xdr:to>
    <xdr:sp macro="" textlink="">
      <xdr:nvSpPr>
        <xdr:cNvPr id="2" name="Rectangle 1">
          <a:extLst>
            <a:ext uri="{FF2B5EF4-FFF2-40B4-BE49-F238E27FC236}">
              <a16:creationId xmlns:a16="http://schemas.microsoft.com/office/drawing/2014/main" id="{FD251FBA-6CF9-C841-9ACB-BCC621F5B553}"/>
            </a:ext>
          </a:extLst>
        </xdr:cNvPr>
        <xdr:cNvSpPr/>
      </xdr:nvSpPr>
      <xdr:spPr>
        <a:xfrm>
          <a:off x="9080500" y="5715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É PRA OLHAR AS RESPOSTAS</a:t>
          </a:r>
          <a:r>
            <a:rPr lang="en-US" sz="1800" baseline="0"/>
            <a:t> ANTES DE TENTAR!!!!!! 😡</a:t>
          </a:r>
          <a:endParaRPr lang="en-US" sz="1800"/>
        </a:p>
      </xdr:txBody>
    </xdr:sp>
    <xdr:clientData/>
  </xdr:twoCellAnchor>
  <xdr:twoCellAnchor>
    <xdr:from>
      <xdr:col>8</xdr:col>
      <xdr:colOff>127000</xdr:colOff>
      <xdr:row>10</xdr:row>
      <xdr:rowOff>12700</xdr:rowOff>
    </xdr:from>
    <xdr:to>
      <xdr:col>9</xdr:col>
      <xdr:colOff>152400</xdr:colOff>
      <xdr:row>13</xdr:row>
      <xdr:rowOff>25400</xdr:rowOff>
    </xdr:to>
    <xdr:sp macro="" textlink="">
      <xdr:nvSpPr>
        <xdr:cNvPr id="3" name="Left Arrow 2">
          <a:extLst>
            <a:ext uri="{FF2B5EF4-FFF2-40B4-BE49-F238E27FC236}">
              <a16:creationId xmlns:a16="http://schemas.microsoft.com/office/drawing/2014/main" id="{CA9F6566-2723-084C-A8D3-F4FDF63E3929}"/>
            </a:ext>
          </a:extLst>
        </xdr:cNvPr>
        <xdr:cNvSpPr/>
      </xdr:nvSpPr>
      <xdr:spPr>
        <a:xfrm>
          <a:off x="14478000" y="2171700"/>
          <a:ext cx="698500" cy="584200"/>
        </a:xfrm>
        <a:prstGeom prst="lef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215900</xdr:colOff>
      <xdr:row>5</xdr:row>
      <xdr:rowOff>139700</xdr:rowOff>
    </xdr:from>
    <xdr:to>
      <xdr:col>11</xdr:col>
      <xdr:colOff>647700</xdr:colOff>
      <xdr:row>17</xdr:row>
      <xdr:rowOff>0</xdr:rowOff>
    </xdr:to>
    <xdr:sp macro="" textlink="">
      <xdr:nvSpPr>
        <xdr:cNvPr id="4" name="Rectangle 3">
          <a:extLst>
            <a:ext uri="{FF2B5EF4-FFF2-40B4-BE49-F238E27FC236}">
              <a16:creationId xmlns:a16="http://schemas.microsoft.com/office/drawing/2014/main" id="{76DF3923-FE1F-3047-AFD3-08EA11560E06}"/>
            </a:ext>
          </a:extLst>
        </xdr:cNvPr>
        <xdr:cNvSpPr/>
      </xdr:nvSpPr>
      <xdr:spPr>
        <a:xfrm>
          <a:off x="15240000" y="1346200"/>
          <a:ext cx="1778000" cy="2146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Clique nas células para ver como cada</a:t>
          </a:r>
          <a:r>
            <a:rPr lang="en-US" sz="1800" baseline="0"/>
            <a:t> fórmula foi estruturada</a:t>
          </a:r>
          <a:endParaRPr lang="en-US" sz="18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139700</xdr:colOff>
      <xdr:row>2</xdr:row>
      <xdr:rowOff>38100</xdr:rowOff>
    </xdr:to>
    <xdr:sp macro="" textlink="">
      <xdr:nvSpPr>
        <xdr:cNvPr id="2" name="Rectangle 1">
          <a:extLst>
            <a:ext uri="{FF2B5EF4-FFF2-40B4-BE49-F238E27FC236}">
              <a16:creationId xmlns:a16="http://schemas.microsoft.com/office/drawing/2014/main" id="{A9B81F84-7CEE-A043-A85C-4621EE62F25A}"/>
            </a:ext>
          </a:extLst>
        </xdr:cNvPr>
        <xdr:cNvSpPr/>
      </xdr:nvSpPr>
      <xdr:spPr>
        <a:xfrm>
          <a:off x="0" y="0"/>
          <a:ext cx="74676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Conhecimentos adicionais</a:t>
          </a:r>
        </a:p>
      </xdr:txBody>
    </xdr:sp>
    <xdr:clientData/>
  </xdr:twoCellAnchor>
  <xdr:twoCellAnchor>
    <xdr:from>
      <xdr:col>0</xdr:col>
      <xdr:colOff>0</xdr:colOff>
      <xdr:row>2</xdr:row>
      <xdr:rowOff>101600</xdr:rowOff>
    </xdr:from>
    <xdr:to>
      <xdr:col>4</xdr:col>
      <xdr:colOff>152400</xdr:colOff>
      <xdr:row>5</xdr:row>
      <xdr:rowOff>165100</xdr:rowOff>
    </xdr:to>
    <xdr:sp macro="" textlink="">
      <xdr:nvSpPr>
        <xdr:cNvPr id="3" name="Rectangle 2">
          <a:extLst>
            <a:ext uri="{FF2B5EF4-FFF2-40B4-BE49-F238E27FC236}">
              <a16:creationId xmlns:a16="http://schemas.microsoft.com/office/drawing/2014/main" id="{48864536-D5C1-3E45-8BCC-867B2A061470}"/>
            </a:ext>
          </a:extLst>
        </xdr:cNvPr>
        <xdr:cNvSpPr/>
      </xdr:nvSpPr>
      <xdr:spPr>
        <a:xfrm>
          <a:off x="0" y="508000"/>
          <a:ext cx="74803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Coloquei</a:t>
          </a:r>
          <a:r>
            <a:rPr lang="en-US" sz="1800" baseline="0"/>
            <a:t> aqui nessa aba algumas fórmulas que são usadas com bem menos frequência, mas que podem ser muito úteis em alguns casos!</a:t>
          </a:r>
          <a:endParaRPr lang="en-US" sz="1800"/>
        </a:p>
      </xdr:txBody>
    </xdr:sp>
    <xdr:clientData/>
  </xdr:twoCellAnchor>
  <xdr:twoCellAnchor>
    <xdr:from>
      <xdr:col>0</xdr:col>
      <xdr:colOff>0</xdr:colOff>
      <xdr:row>25</xdr:row>
      <xdr:rowOff>50800</xdr:rowOff>
    </xdr:from>
    <xdr:to>
      <xdr:col>4</xdr:col>
      <xdr:colOff>152400</xdr:colOff>
      <xdr:row>30</xdr:row>
      <xdr:rowOff>38100</xdr:rowOff>
    </xdr:to>
    <xdr:sp macro="" textlink="">
      <xdr:nvSpPr>
        <xdr:cNvPr id="4" name="Rectangle 3">
          <a:extLst>
            <a:ext uri="{FF2B5EF4-FFF2-40B4-BE49-F238E27FC236}">
              <a16:creationId xmlns:a16="http://schemas.microsoft.com/office/drawing/2014/main" id="{DC8C7ACE-25AB-8540-9730-6A684E831F77}"/>
            </a:ext>
          </a:extLst>
        </xdr:cNvPr>
        <xdr:cNvSpPr/>
      </xdr:nvSpPr>
      <xdr:spPr>
        <a:xfrm>
          <a:off x="0" y="5130800"/>
          <a:ext cx="8191500" cy="1003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Existem muitas outras. Praticament</a:t>
          </a:r>
          <a:r>
            <a:rPr lang="en-US" sz="1800" baseline="0"/>
            <a:t>e tudo que você conseguir pensar o Excel consegue fazer, e agora você já tem conhecimento o suficiente pra aprender sozinha todo o mundo mágico™ da vida excelzeira. Bons estudos!</a:t>
          </a:r>
          <a:endParaRPr lang="en-US" sz="18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812800</xdr:colOff>
      <xdr:row>0</xdr:row>
      <xdr:rowOff>63500</xdr:rowOff>
    </xdr:from>
    <xdr:to>
      <xdr:col>17</xdr:col>
      <xdr:colOff>12700</xdr:colOff>
      <xdr:row>2</xdr:row>
      <xdr:rowOff>101600</xdr:rowOff>
    </xdr:to>
    <xdr:sp macro="" textlink="">
      <xdr:nvSpPr>
        <xdr:cNvPr id="2" name="Rectangle 1">
          <a:extLst>
            <a:ext uri="{FF2B5EF4-FFF2-40B4-BE49-F238E27FC236}">
              <a16:creationId xmlns:a16="http://schemas.microsoft.com/office/drawing/2014/main" id="{480E25AD-D40D-464E-B582-192C1B091082}"/>
            </a:ext>
          </a:extLst>
        </xdr:cNvPr>
        <xdr:cNvSpPr/>
      </xdr:nvSpPr>
      <xdr:spPr>
        <a:xfrm>
          <a:off x="1638300" y="63500"/>
          <a:ext cx="124079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Você chegou</a:t>
          </a:r>
          <a:r>
            <a:rPr lang="en-US" sz="1800" baseline="0"/>
            <a:t> ao final do Curso Aprenda Excel Usando Excel. Imprima e preencha o certificado oficial abaixo:</a:t>
          </a:r>
          <a:endParaRPr lang="en-US" sz="1800"/>
        </a:p>
      </xdr:txBody>
    </xdr:sp>
    <xdr:clientData/>
  </xdr:twoCellAnchor>
  <xdr:twoCellAnchor editAs="oneCell">
    <xdr:from>
      <xdr:col>2</xdr:col>
      <xdr:colOff>25400</xdr:colOff>
      <xdr:row>3</xdr:row>
      <xdr:rowOff>50800</xdr:rowOff>
    </xdr:from>
    <xdr:to>
      <xdr:col>17</xdr:col>
      <xdr:colOff>38100</xdr:colOff>
      <xdr:row>33</xdr:row>
      <xdr:rowOff>63500</xdr:rowOff>
    </xdr:to>
    <xdr:pic>
      <xdr:nvPicPr>
        <xdr:cNvPr id="5" name="Picture 4">
          <a:extLst>
            <a:ext uri="{FF2B5EF4-FFF2-40B4-BE49-F238E27FC236}">
              <a16:creationId xmlns:a16="http://schemas.microsoft.com/office/drawing/2014/main" id="{0AB8801E-DAA6-4D4C-BEEB-4AEE95E7E690}"/>
            </a:ext>
          </a:extLst>
        </xdr:cNvPr>
        <xdr:cNvPicPr>
          <a:picLocks noChangeAspect="1"/>
        </xdr:cNvPicPr>
      </xdr:nvPicPr>
      <xdr:blipFill>
        <a:blip xmlns:r="http://schemas.openxmlformats.org/officeDocument/2006/relationships" r:embed="rId1"/>
        <a:stretch>
          <a:fillRect/>
        </a:stretch>
      </xdr:blipFill>
      <xdr:spPr>
        <a:xfrm>
          <a:off x="1676400" y="660400"/>
          <a:ext cx="12395200" cy="6540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311727</xdr:colOff>
      <xdr:row>1</xdr:row>
      <xdr:rowOff>178955</xdr:rowOff>
    </xdr:from>
    <xdr:to>
      <xdr:col>11</xdr:col>
      <xdr:colOff>324427</xdr:colOff>
      <xdr:row>6</xdr:row>
      <xdr:rowOff>1155</xdr:rowOff>
    </xdr:to>
    <xdr:sp macro="" textlink="">
      <xdr:nvSpPr>
        <xdr:cNvPr id="2" name="Rectangle 1">
          <a:extLst>
            <a:ext uri="{FF2B5EF4-FFF2-40B4-BE49-F238E27FC236}">
              <a16:creationId xmlns:a16="http://schemas.microsoft.com/office/drawing/2014/main" id="{53F3FA0E-EFDA-8D4B-A451-1A1EA5357C47}"/>
            </a:ext>
          </a:extLst>
        </xdr:cNvPr>
        <xdr:cNvSpPr/>
      </xdr:nvSpPr>
      <xdr:spPr>
        <a:xfrm>
          <a:off x="3636818" y="386773"/>
          <a:ext cx="5831609" cy="861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1</a:t>
          </a:r>
          <a:r>
            <a:rPr lang="en-US" sz="1600" baseline="0"/>
            <a:t>: Para escrever uma fórmula é preciso colocar um sinal de igual (=) ANTES da fórmula. Clique nas células H8 e H9 abaixo para ver a diferença (olhe no campo fx lá em cima)</a:t>
          </a:r>
          <a:endParaRPr lang="en-US" sz="1600"/>
        </a:p>
      </xdr:txBody>
    </xdr:sp>
    <xdr:clientData/>
  </xdr:twoCellAnchor>
  <xdr:twoCellAnchor>
    <xdr:from>
      <xdr:col>4</xdr:col>
      <xdr:colOff>346364</xdr:colOff>
      <xdr:row>10</xdr:row>
      <xdr:rowOff>11545</xdr:rowOff>
    </xdr:from>
    <xdr:to>
      <xdr:col>11</xdr:col>
      <xdr:colOff>359064</xdr:colOff>
      <xdr:row>15</xdr:row>
      <xdr:rowOff>150091</xdr:rowOff>
    </xdr:to>
    <xdr:sp macro="" textlink="">
      <xdr:nvSpPr>
        <xdr:cNvPr id="3" name="Rectangle 2">
          <a:extLst>
            <a:ext uri="{FF2B5EF4-FFF2-40B4-BE49-F238E27FC236}">
              <a16:creationId xmlns:a16="http://schemas.microsoft.com/office/drawing/2014/main" id="{D0571972-2218-B840-9DAA-ABB9C2296F23}"/>
            </a:ext>
          </a:extLst>
        </xdr:cNvPr>
        <xdr:cNvSpPr/>
      </xdr:nvSpPr>
      <xdr:spPr>
        <a:xfrm>
          <a:off x="3671455" y="2089727"/>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2</a:t>
          </a:r>
          <a:r>
            <a:rPr lang="en-US" sz="1600" baseline="0"/>
            <a:t>: As fórmulas de Excel funcionam com ARGUMENTOS separados por vírgula. Argumentos são nada mais que os "elementos" da fórmula. Ou seja: se você quer somar 15 com 37, os argumentos são 15 e 37.</a:t>
          </a:r>
          <a:endParaRPr lang="en-US" sz="1600"/>
        </a:p>
      </xdr:txBody>
    </xdr:sp>
    <xdr:clientData/>
  </xdr:twoCellAnchor>
  <xdr:twoCellAnchor>
    <xdr:from>
      <xdr:col>4</xdr:col>
      <xdr:colOff>357908</xdr:colOff>
      <xdr:row>16</xdr:row>
      <xdr:rowOff>184727</xdr:rowOff>
    </xdr:from>
    <xdr:to>
      <xdr:col>8</xdr:col>
      <xdr:colOff>300180</xdr:colOff>
      <xdr:row>22</xdr:row>
      <xdr:rowOff>127000</xdr:rowOff>
    </xdr:to>
    <xdr:sp macro="" textlink="">
      <xdr:nvSpPr>
        <xdr:cNvPr id="16" name="Rectangle 15">
          <a:extLst>
            <a:ext uri="{FF2B5EF4-FFF2-40B4-BE49-F238E27FC236}">
              <a16:creationId xmlns:a16="http://schemas.microsoft.com/office/drawing/2014/main" id="{85D14621-A975-164E-8B3F-4594559EAC79}"/>
            </a:ext>
          </a:extLst>
        </xdr:cNvPr>
        <xdr:cNvSpPr/>
      </xdr:nvSpPr>
      <xdr:spPr>
        <a:xfrm>
          <a:off x="3682999" y="3509818"/>
          <a:ext cx="3267363" cy="118918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Quando você começa a escrever uma fórmula o</a:t>
          </a:r>
          <a:r>
            <a:rPr lang="en-US" sz="1600" baseline="0"/>
            <a:t> Excel te dá uma ajudinha mostrando quais são os argumentos da fórmula. Veja ao lado:</a:t>
          </a:r>
          <a:endParaRPr lang="en-US" sz="1600"/>
        </a:p>
      </xdr:txBody>
    </xdr:sp>
    <xdr:clientData/>
  </xdr:twoCellAnchor>
  <xdr:twoCellAnchor editAs="oneCell">
    <xdr:from>
      <xdr:col>8</xdr:col>
      <xdr:colOff>507999</xdr:colOff>
      <xdr:row>17</xdr:row>
      <xdr:rowOff>127000</xdr:rowOff>
    </xdr:from>
    <xdr:to>
      <xdr:col>12</xdr:col>
      <xdr:colOff>294408</xdr:colOff>
      <xdr:row>22</xdr:row>
      <xdr:rowOff>78509</xdr:rowOff>
    </xdr:to>
    <xdr:pic>
      <xdr:nvPicPr>
        <xdr:cNvPr id="18" name="Picture 17">
          <a:extLst>
            <a:ext uri="{FF2B5EF4-FFF2-40B4-BE49-F238E27FC236}">
              <a16:creationId xmlns:a16="http://schemas.microsoft.com/office/drawing/2014/main" id="{DDDA1579-A4FE-6748-9A4B-0B498EF4A8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58181" y="3659909"/>
          <a:ext cx="3111500" cy="990600"/>
        </a:xfrm>
        <a:prstGeom prst="rect">
          <a:avLst/>
        </a:prstGeom>
        <a:ln w="38100">
          <a:solidFill>
            <a:srgbClr val="FF0000"/>
          </a:solidFill>
        </a:ln>
      </xdr:spPr>
    </xdr:pic>
    <xdr:clientData/>
  </xdr:twoCellAnchor>
  <xdr:twoCellAnchor>
    <xdr:from>
      <xdr:col>7</xdr:col>
      <xdr:colOff>496454</xdr:colOff>
      <xdr:row>23</xdr:row>
      <xdr:rowOff>34637</xdr:rowOff>
    </xdr:from>
    <xdr:to>
      <xdr:col>13</xdr:col>
      <xdr:colOff>300182</xdr:colOff>
      <xdr:row>26</xdr:row>
      <xdr:rowOff>46182</xdr:rowOff>
    </xdr:to>
    <xdr:sp macro="" textlink="">
      <xdr:nvSpPr>
        <xdr:cNvPr id="20" name="Rectangle 19">
          <a:extLst>
            <a:ext uri="{FF2B5EF4-FFF2-40B4-BE49-F238E27FC236}">
              <a16:creationId xmlns:a16="http://schemas.microsoft.com/office/drawing/2014/main" id="{852E5913-9072-5647-8A13-1AF014CD9150}"/>
            </a:ext>
          </a:extLst>
        </xdr:cNvPr>
        <xdr:cNvSpPr/>
      </xdr:nvSpPr>
      <xdr:spPr>
        <a:xfrm>
          <a:off x="6315363" y="4814455"/>
          <a:ext cx="4791364" cy="635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argumentos obrigatórios estão em azul, e argumentos optativos estão [entre colchetes]</a:t>
          </a:r>
        </a:p>
      </xdr:txBody>
    </xdr:sp>
    <xdr:clientData/>
  </xdr:twoCellAnchor>
  <xdr:twoCellAnchor>
    <xdr:from>
      <xdr:col>7</xdr:col>
      <xdr:colOff>519545</xdr:colOff>
      <xdr:row>26</xdr:row>
      <xdr:rowOff>184726</xdr:rowOff>
    </xdr:from>
    <xdr:to>
      <xdr:col>13</xdr:col>
      <xdr:colOff>323273</xdr:colOff>
      <xdr:row>31</xdr:row>
      <xdr:rowOff>150091</xdr:rowOff>
    </xdr:to>
    <xdr:sp macro="" textlink="">
      <xdr:nvSpPr>
        <xdr:cNvPr id="21" name="Rectangle 20">
          <a:extLst>
            <a:ext uri="{FF2B5EF4-FFF2-40B4-BE49-F238E27FC236}">
              <a16:creationId xmlns:a16="http://schemas.microsoft.com/office/drawing/2014/main" id="{D1E17222-BAB3-ED4A-A591-AE9B673F5360}"/>
            </a:ext>
          </a:extLst>
        </xdr:cNvPr>
        <xdr:cNvSpPr/>
      </xdr:nvSpPr>
      <xdr:spPr>
        <a:xfrm>
          <a:off x="6338454" y="5587999"/>
          <a:ext cx="4791364" cy="10044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como</a:t>
          </a:r>
          <a:r>
            <a:rPr lang="en-US" sz="1600" baseline="0"/>
            <a:t> interpretar isso? O Excel está te dizendo que a fórmula da SOMA precisa de um ou mais números pra funcionar. E faz sentido, não faz?</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6</xdr:row>
      <xdr:rowOff>174337</xdr:rowOff>
    </xdr:to>
    <xdr:sp macro="" textlink="">
      <xdr:nvSpPr>
        <xdr:cNvPr id="2" name="Rectangle 1">
          <a:extLst>
            <a:ext uri="{FF2B5EF4-FFF2-40B4-BE49-F238E27FC236}">
              <a16:creationId xmlns:a16="http://schemas.microsoft.com/office/drawing/2014/main" id="{DB1140B8-531E-4243-895B-71F766B0BD99}"/>
            </a:ext>
          </a:extLst>
        </xdr:cNvPr>
        <xdr:cNvSpPr/>
      </xdr:nvSpPr>
      <xdr:spPr>
        <a:xfrm>
          <a:off x="838200" y="2159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3</a:t>
          </a:r>
          <a:r>
            <a:rPr lang="en-US" sz="1600" baseline="0"/>
            <a:t>: A melhor maneira de escrever fórmulas é a seguinte: (1) clica na célula que vai ter o cálculo, (2) escreve o início da fórmula, (3) e seleciona com o mouse as células que contêm os argumentos daquela fórmula.</a:t>
          </a:r>
          <a:endParaRPr lang="en-US" sz="1600"/>
        </a:p>
      </xdr:txBody>
    </xdr:sp>
    <xdr:clientData/>
  </xdr:twoCellAnchor>
  <xdr:twoCellAnchor>
    <xdr:from>
      <xdr:col>0</xdr:col>
      <xdr:colOff>812800</xdr:colOff>
      <xdr:row>8</xdr:row>
      <xdr:rowOff>0</xdr:rowOff>
    </xdr:from>
    <xdr:to>
      <xdr:col>8</xdr:col>
      <xdr:colOff>40409</xdr:colOff>
      <xdr:row>14</xdr:row>
      <xdr:rowOff>165100</xdr:rowOff>
    </xdr:to>
    <xdr:sp macro="" textlink="">
      <xdr:nvSpPr>
        <xdr:cNvPr id="3" name="Rectangle 2">
          <a:extLst>
            <a:ext uri="{FF2B5EF4-FFF2-40B4-BE49-F238E27FC236}">
              <a16:creationId xmlns:a16="http://schemas.microsoft.com/office/drawing/2014/main" id="{50ED0F75-6271-794D-A03D-D6033E817387}"/>
            </a:ext>
          </a:extLst>
        </xdr:cNvPr>
        <xdr:cNvSpPr/>
      </xdr:nvSpPr>
      <xdr:spPr>
        <a:xfrm>
          <a:off x="812800" y="1625600"/>
          <a:ext cx="5831609"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Exercício: clique na célula F17 (em amarelo) e escreva:</a:t>
          </a:r>
        </a:p>
        <a:p>
          <a:pPr algn="ctr"/>
          <a:r>
            <a:rPr lang="en-US" sz="1600" baseline="0"/>
            <a:t> =sum(</a:t>
          </a:r>
        </a:p>
        <a:p>
          <a:pPr algn="ctr"/>
          <a:r>
            <a:rPr lang="en-US" sz="1600" baseline="0"/>
            <a:t>clique na célula E17, escreva uma vírgula, clique na célula E18</a:t>
          </a:r>
        </a:p>
        <a:p>
          <a:pPr algn="ctr"/>
          <a:r>
            <a:rPr lang="en-US" sz="1600" baseline="0"/>
            <a:t>feche o parêntese ) e aperte ENTER</a:t>
          </a:r>
        </a:p>
        <a:p>
          <a:pPr algn="ctr"/>
          <a:r>
            <a:rPr lang="en-US" sz="1600" baseline="0"/>
            <a:t>O resultado deve ser igual ao da célula D17.</a:t>
          </a:r>
          <a:endParaRPr lang="en-US" sz="1600"/>
        </a:p>
      </xdr:txBody>
    </xdr:sp>
    <xdr:clientData/>
  </xdr:twoCellAnchor>
  <xdr:twoCellAnchor>
    <xdr:from>
      <xdr:col>0</xdr:col>
      <xdr:colOff>812800</xdr:colOff>
      <xdr:row>20</xdr:row>
      <xdr:rowOff>190500</xdr:rowOff>
    </xdr:from>
    <xdr:to>
      <xdr:col>8</xdr:col>
      <xdr:colOff>40409</xdr:colOff>
      <xdr:row>26</xdr:row>
      <xdr:rowOff>148937</xdr:rowOff>
    </xdr:to>
    <xdr:sp macro="" textlink="">
      <xdr:nvSpPr>
        <xdr:cNvPr id="4" name="Rectangle 3">
          <a:extLst>
            <a:ext uri="{FF2B5EF4-FFF2-40B4-BE49-F238E27FC236}">
              <a16:creationId xmlns:a16="http://schemas.microsoft.com/office/drawing/2014/main" id="{2089B32F-C105-1044-A1AA-5909A7E2653C}"/>
            </a:ext>
          </a:extLst>
        </xdr:cNvPr>
        <xdr:cNvSpPr/>
      </xdr:nvSpPr>
      <xdr:spPr>
        <a:xfrm>
          <a:off x="812800" y="42545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4</a:t>
          </a:r>
          <a:r>
            <a:rPr lang="en-US" sz="1600" baseline="0"/>
            <a:t>: Uma das funções mais poderosas do Excel é poder "arrastar" fórmulas. O que isso significa? Significa muitas horas de vida a mais e cabelos brancos a menos. Veja abaixo:</a:t>
          </a:r>
        </a:p>
      </xdr:txBody>
    </xdr:sp>
    <xdr:clientData/>
  </xdr:twoCellAnchor>
  <xdr:twoCellAnchor>
    <xdr:from>
      <xdr:col>0</xdr:col>
      <xdr:colOff>495300</xdr:colOff>
      <xdr:row>27</xdr:row>
      <xdr:rowOff>165100</xdr:rowOff>
    </xdr:from>
    <xdr:to>
      <xdr:col>8</xdr:col>
      <xdr:colOff>368300</xdr:colOff>
      <xdr:row>34</xdr:row>
      <xdr:rowOff>127000</xdr:rowOff>
    </xdr:to>
    <xdr:sp macro="" textlink="">
      <xdr:nvSpPr>
        <xdr:cNvPr id="5" name="Rectangle 4">
          <a:extLst>
            <a:ext uri="{FF2B5EF4-FFF2-40B4-BE49-F238E27FC236}">
              <a16:creationId xmlns:a16="http://schemas.microsoft.com/office/drawing/2014/main" id="{F3A32790-ABCC-DE46-9292-AFEA3C352DFC}"/>
            </a:ext>
          </a:extLst>
        </xdr:cNvPr>
        <xdr:cNvSpPr/>
      </xdr:nvSpPr>
      <xdr:spPr>
        <a:xfrm>
          <a:off x="495300" y="5651500"/>
          <a:ext cx="6477000"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Ao clicar em uma célula</a:t>
          </a:r>
          <a:r>
            <a:rPr lang="en-US" sz="1600" baseline="0"/>
            <a:t> você pode verificar que no canto inferior direito aparece um quadradinho. Se você clicar, segurar e "arrastar" esse quadradinho, o Excel copia e atualiza a sua fórmula automaticamente.</a:t>
          </a:r>
        </a:p>
        <a:p>
          <a:pPr algn="ctr"/>
          <a:r>
            <a:rPr lang="en-US" sz="1600" baseline="0"/>
            <a:t>Veja o exemplo ao lado:</a:t>
          </a:r>
        </a:p>
      </xdr:txBody>
    </xdr:sp>
    <xdr:clientData/>
  </xdr:twoCellAnchor>
  <xdr:twoCellAnchor editAs="oneCell">
    <xdr:from>
      <xdr:col>14</xdr:col>
      <xdr:colOff>381000</xdr:colOff>
      <xdr:row>0</xdr:row>
      <xdr:rowOff>101600</xdr:rowOff>
    </xdr:from>
    <xdr:to>
      <xdr:col>16</xdr:col>
      <xdr:colOff>292100</xdr:colOff>
      <xdr:row>6</xdr:row>
      <xdr:rowOff>76200</xdr:rowOff>
    </xdr:to>
    <xdr:pic>
      <xdr:nvPicPr>
        <xdr:cNvPr id="9" name="Picture 8">
          <a:extLst>
            <a:ext uri="{FF2B5EF4-FFF2-40B4-BE49-F238E27FC236}">
              <a16:creationId xmlns:a16="http://schemas.microsoft.com/office/drawing/2014/main" id="{ECA4D5FF-53E7-3C4E-83D6-79F58D41EC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38000" y="101600"/>
          <a:ext cx="1562100" cy="1193800"/>
        </a:xfrm>
        <a:prstGeom prst="rect">
          <a:avLst/>
        </a:prstGeom>
        <a:ln w="76200">
          <a:solidFill>
            <a:srgbClr val="FF0000"/>
          </a:solidFill>
        </a:ln>
      </xdr:spPr>
    </xdr:pic>
    <xdr:clientData/>
  </xdr:twoCellAnchor>
  <xdr:twoCellAnchor>
    <xdr:from>
      <xdr:col>13</xdr:col>
      <xdr:colOff>749301</xdr:colOff>
      <xdr:row>16</xdr:row>
      <xdr:rowOff>114300</xdr:rowOff>
    </xdr:from>
    <xdr:to>
      <xdr:col>17</xdr:col>
      <xdr:colOff>0</xdr:colOff>
      <xdr:row>23</xdr:row>
      <xdr:rowOff>88900</xdr:rowOff>
    </xdr:to>
    <xdr:sp macro="" textlink="">
      <xdr:nvSpPr>
        <xdr:cNvPr id="10" name="Rectangle 9">
          <a:extLst>
            <a:ext uri="{FF2B5EF4-FFF2-40B4-BE49-F238E27FC236}">
              <a16:creationId xmlns:a16="http://schemas.microsoft.com/office/drawing/2014/main" id="{01CFB0B4-807B-D44F-BF37-AB4629DE4B71}"/>
            </a:ext>
          </a:extLst>
        </xdr:cNvPr>
        <xdr:cNvSpPr/>
      </xdr:nvSpPr>
      <xdr:spPr>
        <a:xfrm>
          <a:off x="11480801" y="3365500"/>
          <a:ext cx="2552699" cy="13970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Clique na célula M2, clique no quadradinho que aparece, segure, e arraste até a célula M36 (</a:t>
          </a:r>
          <a:r>
            <a:rPr lang="en-US" sz="1600" baseline="0"/>
            <a:t>até o fim dos números)</a:t>
          </a:r>
        </a:p>
      </xdr:txBody>
    </xdr:sp>
    <xdr:clientData/>
  </xdr:twoCellAnchor>
  <xdr:twoCellAnchor>
    <xdr:from>
      <xdr:col>13</xdr:col>
      <xdr:colOff>762000</xdr:colOff>
      <xdr:row>24</xdr:row>
      <xdr:rowOff>63500</xdr:rowOff>
    </xdr:from>
    <xdr:to>
      <xdr:col>17</xdr:col>
      <xdr:colOff>12699</xdr:colOff>
      <xdr:row>33</xdr:row>
      <xdr:rowOff>0</xdr:rowOff>
    </xdr:to>
    <xdr:sp macro="" textlink="">
      <xdr:nvSpPr>
        <xdr:cNvPr id="11" name="Rectangle 10">
          <a:extLst>
            <a:ext uri="{FF2B5EF4-FFF2-40B4-BE49-F238E27FC236}">
              <a16:creationId xmlns:a16="http://schemas.microsoft.com/office/drawing/2014/main" id="{CA324249-AF20-484C-BCFF-D2E820C7DCB0}"/>
            </a:ext>
          </a:extLst>
        </xdr:cNvPr>
        <xdr:cNvSpPr/>
      </xdr:nvSpPr>
      <xdr:spPr>
        <a:xfrm>
          <a:off x="11493500" y="4940300"/>
          <a:ext cx="2552699" cy="1765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 repetiu a sua fórmula, entendendo que na célula M2 era pra somar as células K2</a:t>
          </a:r>
          <a:r>
            <a:rPr lang="en-US" sz="1600" baseline="0"/>
            <a:t> e L2; na célula M3 era pra somar as células K3 e L3, e por aí vai. </a:t>
          </a:r>
        </a:p>
      </xdr:txBody>
    </xdr:sp>
    <xdr:clientData/>
  </xdr:twoCellAnchor>
  <xdr:twoCellAnchor>
    <xdr:from>
      <xdr:col>13</xdr:col>
      <xdr:colOff>381000</xdr:colOff>
      <xdr:row>7</xdr:row>
      <xdr:rowOff>12700</xdr:rowOff>
    </xdr:from>
    <xdr:to>
      <xdr:col>17</xdr:col>
      <xdr:colOff>215900</xdr:colOff>
      <xdr:row>15</xdr:row>
      <xdr:rowOff>114300</xdr:rowOff>
    </xdr:to>
    <xdr:sp macro="" textlink="">
      <xdr:nvSpPr>
        <xdr:cNvPr id="13" name="Rectangle 12">
          <a:extLst>
            <a:ext uri="{FF2B5EF4-FFF2-40B4-BE49-F238E27FC236}">
              <a16:creationId xmlns:a16="http://schemas.microsoft.com/office/drawing/2014/main" id="{297B1DDA-3DE1-2140-9ED1-C2FEE7F50645}"/>
            </a:ext>
          </a:extLst>
        </xdr:cNvPr>
        <xdr:cNvSpPr/>
      </xdr:nvSpPr>
      <xdr:spPr>
        <a:xfrm>
          <a:off x="11112500" y="1435100"/>
          <a:ext cx="3136900" cy="17272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Sua chefe te pediu pra enviar pra ela a soma de cada um dos pares de números aí ao lado. Você faz o sinal-da-cruz e pega a calculadora. Suas preces foram atendidas: Tem um jeito melhor!</a:t>
          </a:r>
        </a:p>
      </xdr:txBody>
    </xdr:sp>
    <xdr:clientData/>
  </xdr:twoCellAnchor>
  <xdr:twoCellAnchor>
    <xdr:from>
      <xdr:col>17</xdr:col>
      <xdr:colOff>571501</xdr:colOff>
      <xdr:row>13</xdr:row>
      <xdr:rowOff>25400</xdr:rowOff>
    </xdr:from>
    <xdr:to>
      <xdr:col>20</xdr:col>
      <xdr:colOff>304800</xdr:colOff>
      <xdr:row>22</xdr:row>
      <xdr:rowOff>12700</xdr:rowOff>
    </xdr:to>
    <xdr:sp macro="" textlink="">
      <xdr:nvSpPr>
        <xdr:cNvPr id="14" name="Rectangle 13">
          <a:extLst>
            <a:ext uri="{FF2B5EF4-FFF2-40B4-BE49-F238E27FC236}">
              <a16:creationId xmlns:a16="http://schemas.microsoft.com/office/drawing/2014/main" id="{412E95CD-047F-3B44-9917-98740D8069CD}"/>
            </a:ext>
          </a:extLst>
        </xdr:cNvPr>
        <xdr:cNvSpPr/>
      </xdr:nvSpPr>
      <xdr:spPr>
        <a:xfrm>
          <a:off x="14605001" y="2667000"/>
          <a:ext cx="2209799"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5</a:t>
          </a:r>
          <a:r>
            <a:rPr lang="en-US" sz="1600" baseline="0"/>
            <a:t>: os dois pontos ":" denotam uma seleção de células. D2:D50 significa "da célula D2 até a célula D50"</a:t>
          </a:r>
          <a:endParaRPr lang="en-US" sz="1600"/>
        </a:p>
      </xdr:txBody>
    </xdr:sp>
    <xdr:clientData/>
  </xdr:twoCellAnchor>
  <xdr:twoCellAnchor>
    <xdr:from>
      <xdr:col>15</xdr:col>
      <xdr:colOff>635000</xdr:colOff>
      <xdr:row>4</xdr:row>
      <xdr:rowOff>12700</xdr:rowOff>
    </xdr:from>
    <xdr:to>
      <xdr:col>16</xdr:col>
      <xdr:colOff>50800</xdr:colOff>
      <xdr:row>5</xdr:row>
      <xdr:rowOff>25400</xdr:rowOff>
    </xdr:to>
    <xdr:sp macro="" textlink="">
      <xdr:nvSpPr>
        <xdr:cNvPr id="15" name="Oval 14">
          <a:extLst>
            <a:ext uri="{FF2B5EF4-FFF2-40B4-BE49-F238E27FC236}">
              <a16:creationId xmlns:a16="http://schemas.microsoft.com/office/drawing/2014/main" id="{CD36F208-96C4-5548-B230-86E619E06EB8}"/>
            </a:ext>
          </a:extLst>
        </xdr:cNvPr>
        <xdr:cNvSpPr/>
      </xdr:nvSpPr>
      <xdr:spPr>
        <a:xfrm>
          <a:off x="13017500" y="825500"/>
          <a:ext cx="241300" cy="215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812800</xdr:colOff>
      <xdr:row>3</xdr:row>
      <xdr:rowOff>50800</xdr:rowOff>
    </xdr:to>
    <xdr:sp macro="" textlink="">
      <xdr:nvSpPr>
        <xdr:cNvPr id="2" name="Rectangle 1">
          <a:extLst>
            <a:ext uri="{FF2B5EF4-FFF2-40B4-BE49-F238E27FC236}">
              <a16:creationId xmlns:a16="http://schemas.microsoft.com/office/drawing/2014/main" id="{08AFC75F-9929-2A44-A7EF-65F5023AC45D}"/>
            </a:ext>
          </a:extLst>
        </xdr:cNvPr>
        <xdr:cNvSpPr/>
      </xdr:nvSpPr>
      <xdr:spPr>
        <a:xfrm>
          <a:off x="86360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a:t>
          </a:r>
          <a:r>
            <a:rPr lang="en-US" sz="1800"/>
            <a:t>1: =SOMA() ou =SUM()</a:t>
          </a:r>
        </a:p>
      </xdr:txBody>
    </xdr:sp>
    <xdr:clientData/>
  </xdr:twoCellAnchor>
  <xdr:twoCellAnchor>
    <xdr:from>
      <xdr:col>6</xdr:col>
      <xdr:colOff>12700</xdr:colOff>
      <xdr:row>4</xdr:row>
      <xdr:rowOff>12700</xdr:rowOff>
    </xdr:from>
    <xdr:to>
      <xdr:col>14</xdr:col>
      <xdr:colOff>0</xdr:colOff>
      <xdr:row>11</xdr:row>
      <xdr:rowOff>38100</xdr:rowOff>
    </xdr:to>
    <xdr:sp macro="" textlink="">
      <xdr:nvSpPr>
        <xdr:cNvPr id="3" name="Rectangle 2">
          <a:extLst>
            <a:ext uri="{FF2B5EF4-FFF2-40B4-BE49-F238E27FC236}">
              <a16:creationId xmlns:a16="http://schemas.microsoft.com/office/drawing/2014/main" id="{EED8FCB3-C031-2E47-8E16-C6BF331B5FCF}"/>
            </a:ext>
          </a:extLst>
        </xdr:cNvPr>
        <xdr:cNvSpPr/>
      </xdr:nvSpPr>
      <xdr:spPr>
        <a:xfrm>
          <a:off x="8648700" y="8255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chefe te mandou uma lista de despesas</a:t>
          </a:r>
          <a:r>
            <a:rPr lang="en-US" sz="1800" baseline="0"/>
            <a:t> e pediu pra você calcular quanto é que a empresa gastou entre os dias 15 e 19 de março de 2012. Você olha pra lista enorme, abre a calculadora do celular e já levanta os bracinhos pra Deus levar. Que tarefinha... 😩</a:t>
          </a:r>
          <a:endParaRPr lang="en-US" sz="1800"/>
        </a:p>
      </xdr:txBody>
    </xdr:sp>
    <xdr:clientData/>
  </xdr:twoCellAnchor>
  <xdr:twoCellAnchor>
    <xdr:from>
      <xdr:col>6</xdr:col>
      <xdr:colOff>12700</xdr:colOff>
      <xdr:row>12</xdr:row>
      <xdr:rowOff>12700</xdr:rowOff>
    </xdr:from>
    <xdr:to>
      <xdr:col>14</xdr:col>
      <xdr:colOff>0</xdr:colOff>
      <xdr:row>19</xdr:row>
      <xdr:rowOff>38100</xdr:rowOff>
    </xdr:to>
    <xdr:sp macro="" textlink="">
      <xdr:nvSpPr>
        <xdr:cNvPr id="4" name="Rectangle 3">
          <a:extLst>
            <a:ext uri="{FF2B5EF4-FFF2-40B4-BE49-F238E27FC236}">
              <a16:creationId xmlns:a16="http://schemas.microsoft.com/office/drawing/2014/main" id="{D64CDD59-8BED-6E46-9A59-DABFD2C6BB80}"/>
            </a:ext>
          </a:extLst>
        </xdr:cNvPr>
        <xdr:cNvSpPr/>
      </xdr:nvSpPr>
      <xdr:spPr>
        <a:xfrm>
          <a:off x="8648700" y="24511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tema! A primeira</a:t>
          </a:r>
          <a:r>
            <a:rPr lang="en-US" sz="1800" baseline="0"/>
            <a:t> fórmula resolve esse problema pra você em 0,0005 segundos. Basta você escrever =SOMA(, selecionar todos os números da lista de D2 até D35, fechar o parêntese e apertar ENTER</a:t>
          </a:r>
          <a:endParaRPr lang="en-US" sz="1800"/>
        </a:p>
      </xdr:txBody>
    </xdr:sp>
    <xdr:clientData/>
  </xdr:twoCellAnchor>
  <xdr:twoCellAnchor>
    <xdr:from>
      <xdr:col>8</xdr:col>
      <xdr:colOff>482600</xdr:colOff>
      <xdr:row>26</xdr:row>
      <xdr:rowOff>12700</xdr:rowOff>
    </xdr:from>
    <xdr:to>
      <xdr:col>12</xdr:col>
      <xdr:colOff>317500</xdr:colOff>
      <xdr:row>33</xdr:row>
      <xdr:rowOff>38100</xdr:rowOff>
    </xdr:to>
    <xdr:sp macro="" textlink="">
      <xdr:nvSpPr>
        <xdr:cNvPr id="5" name="Rectangle 4">
          <a:extLst>
            <a:ext uri="{FF2B5EF4-FFF2-40B4-BE49-F238E27FC236}">
              <a16:creationId xmlns:a16="http://schemas.microsoft.com/office/drawing/2014/main" id="{73E4275C-55C6-7A43-B02F-65F06AD67A80}"/>
            </a:ext>
          </a:extLst>
        </xdr:cNvPr>
        <xdr:cNvSpPr/>
      </xdr:nvSpPr>
      <xdr:spPr>
        <a:xfrm>
          <a:off x="10769600" y="5295900"/>
          <a:ext cx="31369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K22 para chegar ao mesmo resultado da célula J22</a:t>
          </a:r>
          <a:endParaRPr lang="en-US" sz="1800"/>
        </a:p>
      </xdr:txBody>
    </xdr:sp>
    <xdr:clientData/>
  </xdr:twoCellAnchor>
  <xdr:twoCellAnchor>
    <xdr:from>
      <xdr:col>9</xdr:col>
      <xdr:colOff>762000</xdr:colOff>
      <xdr:row>22</xdr:row>
      <xdr:rowOff>165100</xdr:rowOff>
    </xdr:from>
    <xdr:to>
      <xdr:col>11</xdr:col>
      <xdr:colOff>38100</xdr:colOff>
      <xdr:row>25</xdr:row>
      <xdr:rowOff>76200</xdr:rowOff>
    </xdr:to>
    <xdr:sp macro="" textlink="">
      <xdr:nvSpPr>
        <xdr:cNvPr id="9" name="Up Arrow 8">
          <a:extLst>
            <a:ext uri="{FF2B5EF4-FFF2-40B4-BE49-F238E27FC236}">
              <a16:creationId xmlns:a16="http://schemas.microsoft.com/office/drawing/2014/main" id="{11AE74B7-F002-944E-90D8-0CA16594C28E}"/>
            </a:ext>
          </a:extLst>
        </xdr:cNvPr>
        <xdr:cNvSpPr/>
      </xdr:nvSpPr>
      <xdr:spPr>
        <a:xfrm>
          <a:off x="11874500" y="46355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431800</xdr:colOff>
      <xdr:row>3</xdr:row>
      <xdr:rowOff>50800</xdr:rowOff>
    </xdr:to>
    <xdr:sp macro="" textlink="">
      <xdr:nvSpPr>
        <xdr:cNvPr id="2" name="Rectangle 1">
          <a:extLst>
            <a:ext uri="{FF2B5EF4-FFF2-40B4-BE49-F238E27FC236}">
              <a16:creationId xmlns:a16="http://schemas.microsoft.com/office/drawing/2014/main" id="{638B7CF4-0359-CC41-9E09-990595033FD2}"/>
            </a:ext>
          </a:extLst>
        </xdr:cNvPr>
        <xdr:cNvSpPr/>
      </xdr:nvSpPr>
      <xdr:spPr>
        <a:xfrm>
          <a:off x="87122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2</a:t>
          </a:r>
          <a:r>
            <a:rPr lang="en-US" sz="1800"/>
            <a:t>: =CONTAR() ou =COUNT()</a:t>
          </a:r>
        </a:p>
      </xdr:txBody>
    </xdr:sp>
    <xdr:clientData/>
  </xdr:twoCellAnchor>
  <xdr:twoCellAnchor>
    <xdr:from>
      <xdr:col>6</xdr:col>
      <xdr:colOff>0</xdr:colOff>
      <xdr:row>4</xdr:row>
      <xdr:rowOff>0</xdr:rowOff>
    </xdr:from>
    <xdr:to>
      <xdr:col>13</xdr:col>
      <xdr:colOff>431800</xdr:colOff>
      <xdr:row>7</xdr:row>
      <xdr:rowOff>114300</xdr:rowOff>
    </xdr:to>
    <xdr:sp macro="" textlink="">
      <xdr:nvSpPr>
        <xdr:cNvPr id="3" name="Rectangle 2">
          <a:extLst>
            <a:ext uri="{FF2B5EF4-FFF2-40B4-BE49-F238E27FC236}">
              <a16:creationId xmlns:a16="http://schemas.microsoft.com/office/drawing/2014/main" id="{29162B43-AB43-9446-9511-E269065EBAF0}"/>
            </a:ext>
          </a:extLst>
        </xdr:cNvPr>
        <xdr:cNvSpPr/>
      </xdr:nvSpPr>
      <xdr:spPr>
        <a:xfrm>
          <a:off x="8712200" y="812800"/>
          <a:ext cx="65913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a:t>
          </a:r>
          <a:r>
            <a:rPr lang="en-US" sz="1800" baseline="0"/>
            <a:t> chefe ficou felicíssima com a destreza do seu trabalho e te deu um aumento de 5 mil reais. Parabéns! 🤝</a:t>
          </a:r>
          <a:endParaRPr lang="en-US" sz="1800"/>
        </a:p>
      </xdr:txBody>
    </xdr:sp>
    <xdr:clientData/>
  </xdr:twoCellAnchor>
  <xdr:twoCellAnchor>
    <xdr:from>
      <xdr:col>5</xdr:col>
      <xdr:colOff>889000</xdr:colOff>
      <xdr:row>8</xdr:row>
      <xdr:rowOff>88900</xdr:rowOff>
    </xdr:from>
    <xdr:to>
      <xdr:col>13</xdr:col>
      <xdr:colOff>419100</xdr:colOff>
      <xdr:row>15</xdr:row>
      <xdr:rowOff>76200</xdr:rowOff>
    </xdr:to>
    <xdr:sp macro="" textlink="">
      <xdr:nvSpPr>
        <xdr:cNvPr id="4" name="Rectangle 3">
          <a:extLst>
            <a:ext uri="{FF2B5EF4-FFF2-40B4-BE49-F238E27FC236}">
              <a16:creationId xmlns:a16="http://schemas.microsoft.com/office/drawing/2014/main" id="{630A8297-724E-9743-A76F-07BF53F60279}"/>
            </a:ext>
          </a:extLst>
        </xdr:cNvPr>
        <xdr:cNvSpPr/>
      </xdr:nvSpPr>
      <xdr:spPr>
        <a:xfrm>
          <a:off x="8699500" y="17145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Porém agora você recebe mais, então ela te faz outra pergunta: quantas ordens</a:t>
          </a:r>
          <a:r>
            <a:rPr lang="en-US" sz="1800" baseline="0"/>
            <a:t> de compra foram expedidas entre 15 e 19 de março? Você pode colocar seu dedinho engordurado na tela do laptop da firma e ir contando uma por uma. Ou você pode usar a segunda fórmula: CONTAR.</a:t>
          </a:r>
          <a:endParaRPr lang="en-US" sz="1800"/>
        </a:p>
      </xdr:txBody>
    </xdr:sp>
    <xdr:clientData/>
  </xdr:twoCellAnchor>
  <xdr:twoCellAnchor>
    <xdr:from>
      <xdr:col>5</xdr:col>
      <xdr:colOff>889000</xdr:colOff>
      <xdr:row>16</xdr:row>
      <xdr:rowOff>88900</xdr:rowOff>
    </xdr:from>
    <xdr:to>
      <xdr:col>13</xdr:col>
      <xdr:colOff>419100</xdr:colOff>
      <xdr:row>23</xdr:row>
      <xdr:rowOff>76200</xdr:rowOff>
    </xdr:to>
    <xdr:sp macro="" textlink="">
      <xdr:nvSpPr>
        <xdr:cNvPr id="5" name="Rectangle 4">
          <a:extLst>
            <a:ext uri="{FF2B5EF4-FFF2-40B4-BE49-F238E27FC236}">
              <a16:creationId xmlns:a16="http://schemas.microsoft.com/office/drawing/2014/main" id="{887B9D9D-CCA9-894D-BB59-7980F6893342}"/>
            </a:ext>
          </a:extLst>
        </xdr:cNvPr>
        <xdr:cNvSpPr/>
      </xdr:nvSpPr>
      <xdr:spPr>
        <a:xfrm>
          <a:off x="8699500" y="33401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isso, você escreve =CONTAR(,</a:t>
          </a:r>
          <a:r>
            <a:rPr lang="en-US" sz="1800" baseline="0"/>
            <a:t> </a:t>
          </a:r>
          <a:r>
            <a:rPr lang="en-US" sz="1800"/>
            <a:t>seleciona os mesmos</a:t>
          </a:r>
          <a:r>
            <a:rPr lang="en-US" sz="1800" baseline="0"/>
            <a:t> números de antes, fecha o parêntese e aperta ENTER. O Excel vai contar quantos números tem ali. IMPORTANTE: essa função só funciona com NÚMEROS.</a:t>
          </a:r>
          <a:endParaRPr lang="en-US" sz="1800"/>
        </a:p>
      </xdr:txBody>
    </xdr:sp>
    <xdr:clientData/>
  </xdr:twoCellAnchor>
  <xdr:twoCellAnchor>
    <xdr:from>
      <xdr:col>8</xdr:col>
      <xdr:colOff>876300</xdr:colOff>
      <xdr:row>29</xdr:row>
      <xdr:rowOff>88900</xdr:rowOff>
    </xdr:from>
    <xdr:to>
      <xdr:col>12</xdr:col>
      <xdr:colOff>482600</xdr:colOff>
      <xdr:row>36</xdr:row>
      <xdr:rowOff>114300</xdr:rowOff>
    </xdr:to>
    <xdr:sp macro="" textlink="">
      <xdr:nvSpPr>
        <xdr:cNvPr id="6" name="Rectangle 5">
          <a:extLst>
            <a:ext uri="{FF2B5EF4-FFF2-40B4-BE49-F238E27FC236}">
              <a16:creationId xmlns:a16="http://schemas.microsoft.com/office/drawing/2014/main" id="{9C4E47E9-1FC1-8A47-8725-C5E57B3E1044}"/>
            </a:ext>
          </a:extLst>
        </xdr:cNvPr>
        <xdr:cNvSpPr/>
      </xdr:nvSpPr>
      <xdr:spPr>
        <a:xfrm>
          <a:off x="11582400" y="59817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K25 para chegar ao mesmo resultado da célula J25</a:t>
          </a:r>
          <a:endParaRPr lang="en-US" sz="1800"/>
        </a:p>
      </xdr:txBody>
    </xdr:sp>
    <xdr:clientData/>
  </xdr:twoCellAnchor>
  <xdr:twoCellAnchor>
    <xdr:from>
      <xdr:col>9</xdr:col>
      <xdr:colOff>889000</xdr:colOff>
      <xdr:row>26</xdr:row>
      <xdr:rowOff>63500</xdr:rowOff>
    </xdr:from>
    <xdr:to>
      <xdr:col>11</xdr:col>
      <xdr:colOff>12700</xdr:colOff>
      <xdr:row>28</xdr:row>
      <xdr:rowOff>177800</xdr:rowOff>
    </xdr:to>
    <xdr:sp macro="" textlink="">
      <xdr:nvSpPr>
        <xdr:cNvPr id="7" name="Up Arrow 6">
          <a:extLst>
            <a:ext uri="{FF2B5EF4-FFF2-40B4-BE49-F238E27FC236}">
              <a16:creationId xmlns:a16="http://schemas.microsoft.com/office/drawing/2014/main" id="{866BF008-F8AB-3A48-8D63-B4C903835060}"/>
            </a:ext>
          </a:extLst>
        </xdr:cNvPr>
        <xdr:cNvSpPr/>
      </xdr:nvSpPr>
      <xdr:spPr>
        <a:xfrm>
          <a:off x="12903200" y="53467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25400</xdr:colOff>
      <xdr:row>0</xdr:row>
      <xdr:rowOff>190500</xdr:rowOff>
    </xdr:from>
    <xdr:to>
      <xdr:col>13</xdr:col>
      <xdr:colOff>241300</xdr:colOff>
      <xdr:row>3</xdr:row>
      <xdr:rowOff>25400</xdr:rowOff>
    </xdr:to>
    <xdr:sp macro="" textlink="">
      <xdr:nvSpPr>
        <xdr:cNvPr id="2" name="Rectangle 1">
          <a:extLst>
            <a:ext uri="{FF2B5EF4-FFF2-40B4-BE49-F238E27FC236}">
              <a16:creationId xmlns:a16="http://schemas.microsoft.com/office/drawing/2014/main" id="{6A983809-BE8E-BD4D-AEC0-D375492C9F04}"/>
            </a:ext>
          </a:extLst>
        </xdr:cNvPr>
        <xdr:cNvSpPr/>
      </xdr:nvSpPr>
      <xdr:spPr>
        <a:xfrm>
          <a:off x="8661400" y="1905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3</a:t>
          </a:r>
          <a:r>
            <a:rPr lang="en-US" sz="1800"/>
            <a:t>: =MÉDIA() ou =AVERAGE()</a:t>
          </a:r>
        </a:p>
      </xdr:txBody>
    </xdr:sp>
    <xdr:clientData/>
  </xdr:twoCellAnchor>
  <xdr:twoCellAnchor>
    <xdr:from>
      <xdr:col>6</xdr:col>
      <xdr:colOff>12700</xdr:colOff>
      <xdr:row>3</xdr:row>
      <xdr:rowOff>177800</xdr:rowOff>
    </xdr:from>
    <xdr:to>
      <xdr:col>13</xdr:col>
      <xdr:colOff>228600</xdr:colOff>
      <xdr:row>7</xdr:row>
      <xdr:rowOff>88900</xdr:rowOff>
    </xdr:to>
    <xdr:sp macro="" textlink="">
      <xdr:nvSpPr>
        <xdr:cNvPr id="3" name="Rectangle 2">
          <a:extLst>
            <a:ext uri="{FF2B5EF4-FFF2-40B4-BE49-F238E27FC236}">
              <a16:creationId xmlns:a16="http://schemas.microsoft.com/office/drawing/2014/main" id="{51AA2DD5-DAE6-8D43-BDE8-D67E5CD570F0}"/>
            </a:ext>
          </a:extLst>
        </xdr:cNvPr>
        <xdr:cNvSpPr/>
      </xdr:nvSpPr>
      <xdr:spPr>
        <a:xfrm>
          <a:off x="8648700" y="7874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salvou o</a:t>
          </a:r>
          <a:r>
            <a:rPr lang="en-US" sz="1800" baseline="0"/>
            <a:t> dia mais uma vez. A sua chefe está considerando te promover para um cargo sênior! Mas antes, ela tem outra pergunta:</a:t>
          </a:r>
          <a:endParaRPr lang="en-US" sz="1800"/>
        </a:p>
      </xdr:txBody>
    </xdr:sp>
    <xdr:clientData/>
  </xdr:twoCellAnchor>
  <xdr:twoCellAnchor>
    <xdr:from>
      <xdr:col>6</xdr:col>
      <xdr:colOff>12700</xdr:colOff>
      <xdr:row>8</xdr:row>
      <xdr:rowOff>63500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01006AE5-F494-F149-98F1-9E3439582C8C}"/>
            </a:ext>
          </a:extLst>
        </xdr:cNvPr>
        <xdr:cNvSpPr/>
      </xdr:nvSpPr>
      <xdr:spPr>
        <a:xfrm>
          <a:off x="8648700" y="16891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fins</a:t>
          </a:r>
          <a:r>
            <a:rPr lang="en-US" sz="1800" baseline="0"/>
            <a:t> de planejamento futuro, ela quer saber qual foi a MÉDIA das despesas que a empresa incorreu entre 15 e 19 de março de 2012.</a:t>
          </a:r>
          <a:endParaRPr lang="en-US" sz="1800"/>
        </a:p>
      </xdr:txBody>
    </xdr:sp>
    <xdr:clientData/>
  </xdr:twoCellAnchor>
  <xdr:twoCellAnchor>
    <xdr:from>
      <xdr:col>5</xdr:col>
      <xdr:colOff>762000</xdr:colOff>
      <xdr:row>12</xdr:row>
      <xdr:rowOff>114300</xdr:rowOff>
    </xdr:from>
    <xdr:to>
      <xdr:col>13</xdr:col>
      <xdr:colOff>304800</xdr:colOff>
      <xdr:row>16</xdr:row>
      <xdr:rowOff>165100</xdr:rowOff>
    </xdr:to>
    <xdr:sp macro="" textlink="">
      <xdr:nvSpPr>
        <xdr:cNvPr id="5" name="Rectangle 4">
          <a:extLst>
            <a:ext uri="{FF2B5EF4-FFF2-40B4-BE49-F238E27FC236}">
              <a16:creationId xmlns:a16="http://schemas.microsoft.com/office/drawing/2014/main" id="{7B158808-A892-3346-8857-0185C2D1B990}"/>
            </a:ext>
          </a:extLst>
        </xdr:cNvPr>
        <xdr:cNvSpPr/>
      </xdr:nvSpPr>
      <xdr:spPr>
        <a:xfrm>
          <a:off x="8572500" y="2552700"/>
          <a:ext cx="7340600" cy="863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Essa informação você consegue facilmente usando a fórmula =MÉDIA(), selecionando os mesmos números que você selecionou nas perguntas 1 e 2.</a:t>
          </a:r>
        </a:p>
      </xdr:txBody>
    </xdr:sp>
    <xdr:clientData/>
  </xdr:twoCellAnchor>
  <xdr:twoCellAnchor>
    <xdr:from>
      <xdr:col>8</xdr:col>
      <xdr:colOff>1612900</xdr:colOff>
      <xdr:row>22</xdr:row>
      <xdr:rowOff>88900</xdr:rowOff>
    </xdr:from>
    <xdr:to>
      <xdr:col>12</xdr:col>
      <xdr:colOff>660400</xdr:colOff>
      <xdr:row>29</xdr:row>
      <xdr:rowOff>114300</xdr:rowOff>
    </xdr:to>
    <xdr:sp macro="" textlink="">
      <xdr:nvSpPr>
        <xdr:cNvPr id="6" name="Rectangle 5">
          <a:extLst>
            <a:ext uri="{FF2B5EF4-FFF2-40B4-BE49-F238E27FC236}">
              <a16:creationId xmlns:a16="http://schemas.microsoft.com/office/drawing/2014/main" id="{43858B90-594C-F54A-937E-B4A760820DBB}"/>
            </a:ext>
          </a:extLst>
        </xdr:cNvPr>
        <xdr:cNvSpPr/>
      </xdr:nvSpPr>
      <xdr:spPr>
        <a:xfrm>
          <a:off x="11899900" y="45593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K19 para chegar ao mesmo resultado da célula J19</a:t>
          </a:r>
          <a:endParaRPr lang="en-US" sz="1800"/>
        </a:p>
      </xdr:txBody>
    </xdr:sp>
    <xdr:clientData/>
  </xdr:twoCellAnchor>
  <xdr:twoCellAnchor>
    <xdr:from>
      <xdr:col>9</xdr:col>
      <xdr:colOff>889000</xdr:colOff>
      <xdr:row>19</xdr:row>
      <xdr:rowOff>127000</xdr:rowOff>
    </xdr:from>
    <xdr:to>
      <xdr:col>11</xdr:col>
      <xdr:colOff>88900</xdr:colOff>
      <xdr:row>22</xdr:row>
      <xdr:rowOff>38100</xdr:rowOff>
    </xdr:to>
    <xdr:sp macro="" textlink="">
      <xdr:nvSpPr>
        <xdr:cNvPr id="7" name="Up Arrow 6">
          <a:extLst>
            <a:ext uri="{FF2B5EF4-FFF2-40B4-BE49-F238E27FC236}">
              <a16:creationId xmlns:a16="http://schemas.microsoft.com/office/drawing/2014/main" id="{5B48DF8F-DD3D-2D44-939B-5ACD4B9721B7}"/>
            </a:ext>
          </a:extLst>
        </xdr:cNvPr>
        <xdr:cNvSpPr/>
      </xdr:nvSpPr>
      <xdr:spPr>
        <a:xfrm>
          <a:off x="13119100" y="39878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63500</xdr:colOff>
      <xdr:row>0</xdr:row>
      <xdr:rowOff>12700</xdr:rowOff>
    </xdr:from>
    <xdr:to>
      <xdr:col>6</xdr:col>
      <xdr:colOff>12700</xdr:colOff>
      <xdr:row>4</xdr:row>
      <xdr:rowOff>177800</xdr:rowOff>
    </xdr:to>
    <xdr:sp macro="" textlink="">
      <xdr:nvSpPr>
        <xdr:cNvPr id="2" name="Rectangle 1">
          <a:extLst>
            <a:ext uri="{FF2B5EF4-FFF2-40B4-BE49-F238E27FC236}">
              <a16:creationId xmlns:a16="http://schemas.microsoft.com/office/drawing/2014/main" id="{032526DA-30F1-8949-A3BB-20C582CA2247}"/>
            </a:ext>
          </a:extLst>
        </xdr:cNvPr>
        <xdr:cNvSpPr/>
      </xdr:nvSpPr>
      <xdr:spPr>
        <a:xfrm>
          <a:off x="889000" y="127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Até agora tudo anda excelente,</a:t>
          </a:r>
          <a:r>
            <a:rPr lang="en-US" sz="1400" baseline="0"/>
            <a:t> certo? Então tá na hora de introduzir uma das primeiras complicações do Excel - formatos de número e datas.</a:t>
          </a:r>
          <a:endParaRPr lang="en-US" sz="1400"/>
        </a:p>
      </xdr:txBody>
    </xdr:sp>
    <xdr:clientData/>
  </xdr:twoCellAnchor>
  <xdr:twoCellAnchor>
    <xdr:from>
      <xdr:col>1</xdr:col>
      <xdr:colOff>50800</xdr:colOff>
      <xdr:row>5</xdr:row>
      <xdr:rowOff>114300</xdr:rowOff>
    </xdr:from>
    <xdr:to>
      <xdr:col>6</xdr:col>
      <xdr:colOff>0</xdr:colOff>
      <xdr:row>10</xdr:row>
      <xdr:rowOff>0</xdr:rowOff>
    </xdr:to>
    <xdr:sp macro="" textlink="">
      <xdr:nvSpPr>
        <xdr:cNvPr id="3" name="Rectangle 2">
          <a:extLst>
            <a:ext uri="{FF2B5EF4-FFF2-40B4-BE49-F238E27FC236}">
              <a16:creationId xmlns:a16="http://schemas.microsoft.com/office/drawing/2014/main" id="{0F832BD7-AE15-EA47-BC89-EC780E940FA7}"/>
            </a:ext>
          </a:extLst>
        </xdr:cNvPr>
        <xdr:cNvSpPr/>
      </xdr:nvSpPr>
      <xdr:spPr>
        <a:xfrm>
          <a:off x="876300" y="1130300"/>
          <a:ext cx="4076700" cy="901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Acontece</a:t>
          </a:r>
          <a:r>
            <a:rPr lang="en-US" sz="1400" baseline="0"/>
            <a:t> que u</a:t>
          </a:r>
          <a:r>
            <a:rPr lang="en-US" sz="1400"/>
            <a:t>m número não é só um número.</a:t>
          </a:r>
          <a:endParaRPr lang="en-US" sz="1400" baseline="0"/>
        </a:p>
        <a:p>
          <a:pPr algn="ctr"/>
          <a:r>
            <a:rPr lang="en-US" sz="1400" baseline="0"/>
            <a:t>Você digita 3 na célula A1. 3 o que? 3 reais? 3 doses de cachaça "Cedro do Líbano"? 3 dias? 3 meses?</a:t>
          </a:r>
          <a:endParaRPr lang="en-US" sz="1400"/>
        </a:p>
      </xdr:txBody>
    </xdr:sp>
    <xdr:clientData/>
  </xdr:twoCellAnchor>
  <xdr:twoCellAnchor>
    <xdr:from>
      <xdr:col>1</xdr:col>
      <xdr:colOff>50800</xdr:colOff>
      <xdr:row>10</xdr:row>
      <xdr:rowOff>114300</xdr:rowOff>
    </xdr:from>
    <xdr:to>
      <xdr:col>6</xdr:col>
      <xdr:colOff>0</xdr:colOff>
      <xdr:row>17</xdr:row>
      <xdr:rowOff>88900</xdr:rowOff>
    </xdr:to>
    <xdr:sp macro="" textlink="">
      <xdr:nvSpPr>
        <xdr:cNvPr id="4" name="Rectangle 3">
          <a:extLst>
            <a:ext uri="{FF2B5EF4-FFF2-40B4-BE49-F238E27FC236}">
              <a16:creationId xmlns:a16="http://schemas.microsoft.com/office/drawing/2014/main" id="{37928666-9143-8F4B-97CB-A9808A999C83}"/>
            </a:ext>
          </a:extLst>
        </xdr:cNvPr>
        <xdr:cNvSpPr/>
      </xdr:nvSpPr>
      <xdr:spPr>
        <a:xfrm>
          <a:off x="876300" y="2146300"/>
          <a:ext cx="40767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 Excel te dá a possibilidade de formatar os números</a:t>
          </a:r>
          <a:r>
            <a:rPr lang="en-US" sz="1400" baseline="0"/>
            <a:t> do jeito que você quiser, para que eles comuniquem melhor aquilo que você quer comunicar. Basta clicar com o botão direito na célula que você quer formatar e selecionar "Formatar Células". Veja:</a:t>
          </a:r>
          <a:endParaRPr lang="en-US" sz="1400"/>
        </a:p>
      </xdr:txBody>
    </xdr:sp>
    <xdr:clientData/>
  </xdr:twoCellAnchor>
  <xdr:twoCellAnchor editAs="oneCell">
    <xdr:from>
      <xdr:col>6</xdr:col>
      <xdr:colOff>342900</xdr:colOff>
      <xdr:row>0</xdr:row>
      <xdr:rowOff>0</xdr:rowOff>
    </xdr:from>
    <xdr:to>
      <xdr:col>9</xdr:col>
      <xdr:colOff>482600</xdr:colOff>
      <xdr:row>20</xdr:row>
      <xdr:rowOff>154716</xdr:rowOff>
    </xdr:to>
    <xdr:pic>
      <xdr:nvPicPr>
        <xdr:cNvPr id="6" name="Picture 5">
          <a:extLst>
            <a:ext uri="{FF2B5EF4-FFF2-40B4-BE49-F238E27FC236}">
              <a16:creationId xmlns:a16="http://schemas.microsoft.com/office/drawing/2014/main" id="{F105E97F-3441-5D4C-B9E3-CA9B9AD5B0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95900" y="0"/>
          <a:ext cx="2616200" cy="4218716"/>
        </a:xfrm>
        <a:prstGeom prst="rect">
          <a:avLst/>
        </a:prstGeom>
        <a:ln w="76200">
          <a:solidFill>
            <a:srgbClr val="FF0000"/>
          </a:solidFill>
        </a:ln>
      </xdr:spPr>
    </xdr:pic>
    <xdr:clientData/>
  </xdr:twoCellAnchor>
  <xdr:twoCellAnchor>
    <xdr:from>
      <xdr:col>6</xdr:col>
      <xdr:colOff>88900</xdr:colOff>
      <xdr:row>11</xdr:row>
      <xdr:rowOff>38100</xdr:rowOff>
    </xdr:from>
    <xdr:to>
      <xdr:col>6</xdr:col>
      <xdr:colOff>723900</xdr:colOff>
      <xdr:row>14</xdr:row>
      <xdr:rowOff>38100</xdr:rowOff>
    </xdr:to>
    <xdr:sp macro="" textlink="">
      <xdr:nvSpPr>
        <xdr:cNvPr id="7" name="Right Arrow 6">
          <a:extLst>
            <a:ext uri="{FF2B5EF4-FFF2-40B4-BE49-F238E27FC236}">
              <a16:creationId xmlns:a16="http://schemas.microsoft.com/office/drawing/2014/main" id="{6110DFFA-B814-6148-82AF-ED33E7B20901}"/>
            </a:ext>
          </a:extLst>
        </xdr:cNvPr>
        <xdr:cNvSpPr/>
      </xdr:nvSpPr>
      <xdr:spPr>
        <a:xfrm>
          <a:off x="5041900" y="22733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27</xdr:row>
      <xdr:rowOff>152400</xdr:rowOff>
    </xdr:from>
    <xdr:to>
      <xdr:col>5</xdr:col>
      <xdr:colOff>787400</xdr:colOff>
      <xdr:row>34</xdr:row>
      <xdr:rowOff>127000</xdr:rowOff>
    </xdr:to>
    <xdr:sp macro="" textlink="">
      <xdr:nvSpPr>
        <xdr:cNvPr id="8" name="Rectangle 7">
          <a:extLst>
            <a:ext uri="{FF2B5EF4-FFF2-40B4-BE49-F238E27FC236}">
              <a16:creationId xmlns:a16="http://schemas.microsoft.com/office/drawing/2014/main" id="{34F07643-0364-B14F-B8A1-81806D5D8070}"/>
            </a:ext>
          </a:extLst>
        </xdr:cNvPr>
        <xdr:cNvSpPr/>
      </xdr:nvSpPr>
      <xdr:spPr>
        <a:xfrm>
          <a:off x="838200" y="5638800"/>
          <a:ext cx="40767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a:t>
          </a:r>
          <a:r>
            <a:rPr lang="en-US" sz="1400" baseline="0"/>
            <a:t> Excel vai abrir uma janela com diversos formatos diferentes de número, e você pode escolher um dentre eles ou escrever seu próprio formato (mais avançado). Veja:</a:t>
          </a:r>
          <a:endParaRPr lang="en-US" sz="1400"/>
        </a:p>
      </xdr:txBody>
    </xdr:sp>
    <xdr:clientData/>
  </xdr:twoCellAnchor>
  <xdr:twoCellAnchor editAs="oneCell">
    <xdr:from>
      <xdr:col>6</xdr:col>
      <xdr:colOff>800100</xdr:colOff>
      <xdr:row>22</xdr:row>
      <xdr:rowOff>0</xdr:rowOff>
    </xdr:from>
    <xdr:to>
      <xdr:col>11</xdr:col>
      <xdr:colOff>232791</xdr:colOff>
      <xdr:row>38</xdr:row>
      <xdr:rowOff>127000</xdr:rowOff>
    </xdr:to>
    <xdr:pic>
      <xdr:nvPicPr>
        <xdr:cNvPr id="10" name="Picture 9">
          <a:extLst>
            <a:ext uri="{FF2B5EF4-FFF2-40B4-BE49-F238E27FC236}">
              <a16:creationId xmlns:a16="http://schemas.microsoft.com/office/drawing/2014/main" id="{3F3048FD-A9F0-B04C-8DB4-204FA62A4D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3100" y="4470400"/>
          <a:ext cx="3560191" cy="3378200"/>
        </a:xfrm>
        <a:prstGeom prst="rect">
          <a:avLst/>
        </a:prstGeom>
      </xdr:spPr>
    </xdr:pic>
    <xdr:clientData/>
  </xdr:twoCellAnchor>
  <xdr:twoCellAnchor>
    <xdr:from>
      <xdr:col>6</xdr:col>
      <xdr:colOff>50800</xdr:colOff>
      <xdr:row>29</xdr:row>
      <xdr:rowOff>114300</xdr:rowOff>
    </xdr:from>
    <xdr:to>
      <xdr:col>6</xdr:col>
      <xdr:colOff>685800</xdr:colOff>
      <xdr:row>32</xdr:row>
      <xdr:rowOff>114300</xdr:rowOff>
    </xdr:to>
    <xdr:sp macro="" textlink="">
      <xdr:nvSpPr>
        <xdr:cNvPr id="11" name="Right Arrow 10">
          <a:extLst>
            <a:ext uri="{FF2B5EF4-FFF2-40B4-BE49-F238E27FC236}">
              <a16:creationId xmlns:a16="http://schemas.microsoft.com/office/drawing/2014/main" id="{8BD87A29-275F-934C-BD33-81F6DFA5E3A6}"/>
            </a:ext>
          </a:extLst>
        </xdr:cNvPr>
        <xdr:cNvSpPr/>
      </xdr:nvSpPr>
      <xdr:spPr>
        <a:xfrm>
          <a:off x="5003800" y="60071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0</xdr:row>
      <xdr:rowOff>38100</xdr:rowOff>
    </xdr:from>
    <xdr:to>
      <xdr:col>15</xdr:col>
      <xdr:colOff>812800</xdr:colOff>
      <xdr:row>5</xdr:row>
      <xdr:rowOff>0</xdr:rowOff>
    </xdr:to>
    <xdr:sp macro="" textlink="">
      <xdr:nvSpPr>
        <xdr:cNvPr id="12" name="Rectangle 11">
          <a:extLst>
            <a:ext uri="{FF2B5EF4-FFF2-40B4-BE49-F238E27FC236}">
              <a16:creationId xmlns:a16="http://schemas.microsoft.com/office/drawing/2014/main" id="{5DFBA671-9798-0E46-B0D3-DDA0EE24C474}"/>
            </a:ext>
          </a:extLst>
        </xdr:cNvPr>
        <xdr:cNvSpPr/>
      </xdr:nvSpPr>
      <xdr:spPr>
        <a:xfrm>
          <a:off x="9118600" y="381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Por exemplo, veja na</a:t>
          </a:r>
          <a:r>
            <a:rPr lang="en-US" sz="1400" baseline="0"/>
            <a:t>s células em amarelo abaixo o número 3 formatado de diferentes maneiras</a:t>
          </a:r>
          <a:endParaRPr lang="en-US" sz="1400"/>
        </a:p>
      </xdr:txBody>
    </xdr:sp>
    <xdr:clientData/>
  </xdr:twoCellAnchor>
  <xdr:twoCellAnchor>
    <xdr:from>
      <xdr:col>14</xdr:col>
      <xdr:colOff>88900</xdr:colOff>
      <xdr:row>9</xdr:row>
      <xdr:rowOff>190500</xdr:rowOff>
    </xdr:from>
    <xdr:to>
      <xdr:col>14</xdr:col>
      <xdr:colOff>622300</xdr:colOff>
      <xdr:row>12</xdr:row>
      <xdr:rowOff>25400</xdr:rowOff>
    </xdr:to>
    <xdr:sp macro="" textlink="">
      <xdr:nvSpPr>
        <xdr:cNvPr id="13" name="Right Arrow 12">
          <a:extLst>
            <a:ext uri="{FF2B5EF4-FFF2-40B4-BE49-F238E27FC236}">
              <a16:creationId xmlns:a16="http://schemas.microsoft.com/office/drawing/2014/main" id="{0644D0AA-67B2-544A-B3F2-1121C6D75FC1}"/>
            </a:ext>
          </a:extLst>
        </xdr:cNvPr>
        <xdr:cNvSpPr/>
      </xdr:nvSpPr>
      <xdr:spPr>
        <a:xfrm>
          <a:off x="12623800" y="2019300"/>
          <a:ext cx="53340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736600</xdr:colOff>
      <xdr:row>8</xdr:row>
      <xdr:rowOff>0</xdr:rowOff>
    </xdr:from>
    <xdr:to>
      <xdr:col>17</xdr:col>
      <xdr:colOff>482600</xdr:colOff>
      <xdr:row>13</xdr:row>
      <xdr:rowOff>165100</xdr:rowOff>
    </xdr:to>
    <xdr:sp macro="" textlink="">
      <xdr:nvSpPr>
        <xdr:cNvPr id="14" name="Rectangle 13">
          <a:extLst>
            <a:ext uri="{FF2B5EF4-FFF2-40B4-BE49-F238E27FC236}">
              <a16:creationId xmlns:a16="http://schemas.microsoft.com/office/drawing/2014/main" id="{1BA6D996-C8B8-3D45-B0EE-DDE882334C50}"/>
            </a:ext>
          </a:extLst>
        </xdr:cNvPr>
        <xdr:cNvSpPr/>
      </xdr:nvSpPr>
      <xdr:spPr>
        <a:xfrm>
          <a:off x="13271500" y="1625600"/>
          <a:ext cx="2222500" cy="11811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3 de janeiro de 1900?????</a:t>
          </a:r>
        </a:p>
        <a:p>
          <a:pPr algn="ctr"/>
          <a:r>
            <a:rPr lang="en-US" sz="1400"/>
            <a:t>meia noite????</a:t>
          </a:r>
        </a:p>
        <a:p>
          <a:pPr algn="ctr"/>
          <a:r>
            <a:rPr lang="en-US" sz="1400"/>
            <a:t>Próxima aba!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165100</xdr:colOff>
      <xdr:row>4</xdr:row>
      <xdr:rowOff>88900</xdr:rowOff>
    </xdr:from>
    <xdr:to>
      <xdr:col>4</xdr:col>
      <xdr:colOff>342900</xdr:colOff>
      <xdr:row>7</xdr:row>
      <xdr:rowOff>114300</xdr:rowOff>
    </xdr:to>
    <xdr:sp macro="" textlink="">
      <xdr:nvSpPr>
        <xdr:cNvPr id="14" name="Right Arrow 13">
          <a:extLst>
            <a:ext uri="{FF2B5EF4-FFF2-40B4-BE49-F238E27FC236}">
              <a16:creationId xmlns:a16="http://schemas.microsoft.com/office/drawing/2014/main" id="{CCC09FA8-EA61-AF48-A7F2-E3B980EA4F1C}"/>
            </a:ext>
          </a:extLst>
        </xdr:cNvPr>
        <xdr:cNvSpPr/>
      </xdr:nvSpPr>
      <xdr:spPr>
        <a:xfrm>
          <a:off x="3619500" y="901700"/>
          <a:ext cx="10033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673100</xdr:colOff>
      <xdr:row>1</xdr:row>
      <xdr:rowOff>190500</xdr:rowOff>
    </xdr:from>
    <xdr:to>
      <xdr:col>9</xdr:col>
      <xdr:colOff>279400</xdr:colOff>
      <xdr:row>10</xdr:row>
      <xdr:rowOff>177800</xdr:rowOff>
    </xdr:to>
    <xdr:sp macro="" textlink="">
      <xdr:nvSpPr>
        <xdr:cNvPr id="15" name="Rectangle 14">
          <a:extLst>
            <a:ext uri="{FF2B5EF4-FFF2-40B4-BE49-F238E27FC236}">
              <a16:creationId xmlns:a16="http://schemas.microsoft.com/office/drawing/2014/main" id="{081C78A1-335D-C340-AA04-B80442CC34C4}"/>
            </a:ext>
          </a:extLst>
        </xdr:cNvPr>
        <xdr:cNvSpPr/>
      </xdr:nvSpPr>
      <xdr:spPr>
        <a:xfrm>
          <a:off x="4953000" y="393700"/>
          <a:ext cx="3733800"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 das funções mais úteis do Excel é conseguir</a:t>
          </a:r>
          <a:r>
            <a:rPr lang="en-US" sz="1600" baseline="0"/>
            <a:t> fazer cálculos envolvendo datas. Por exemplo: você pode calcular facilmente quantos dias faltam pra você receber a sua promoção para analista sênior. Mas como o Excel faz isso?</a:t>
          </a:r>
          <a:endParaRPr lang="en-US" sz="1600"/>
        </a:p>
      </xdr:txBody>
    </xdr:sp>
    <xdr:clientData/>
  </xdr:twoCellAnchor>
  <xdr:twoCellAnchor>
    <xdr:from>
      <xdr:col>6</xdr:col>
      <xdr:colOff>431800</xdr:colOff>
      <xdr:row>11</xdr:row>
      <xdr:rowOff>127000</xdr:rowOff>
    </xdr:from>
    <xdr:to>
      <xdr:col>7</xdr:col>
      <xdr:colOff>457200</xdr:colOff>
      <xdr:row>16</xdr:row>
      <xdr:rowOff>25400</xdr:rowOff>
    </xdr:to>
    <xdr:sp macro="" textlink="">
      <xdr:nvSpPr>
        <xdr:cNvPr id="16" name="Down Arrow 15">
          <a:extLst>
            <a:ext uri="{FF2B5EF4-FFF2-40B4-BE49-F238E27FC236}">
              <a16:creationId xmlns:a16="http://schemas.microsoft.com/office/drawing/2014/main" id="{43829832-E757-1D41-824C-5E7143A84A41}"/>
            </a:ext>
          </a:extLst>
        </xdr:cNvPr>
        <xdr:cNvSpPr/>
      </xdr:nvSpPr>
      <xdr:spPr>
        <a:xfrm>
          <a:off x="6362700" y="2362200"/>
          <a:ext cx="850900" cy="914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711200</xdr:colOff>
      <xdr:row>17</xdr:row>
      <xdr:rowOff>50800</xdr:rowOff>
    </xdr:from>
    <xdr:to>
      <xdr:col>9</xdr:col>
      <xdr:colOff>317500</xdr:colOff>
      <xdr:row>24</xdr:row>
      <xdr:rowOff>177800</xdr:rowOff>
    </xdr:to>
    <xdr:sp macro="" textlink="">
      <xdr:nvSpPr>
        <xdr:cNvPr id="17" name="Rectangle 16">
          <a:extLst>
            <a:ext uri="{FF2B5EF4-FFF2-40B4-BE49-F238E27FC236}">
              <a16:creationId xmlns:a16="http://schemas.microsoft.com/office/drawing/2014/main" id="{7D40CD83-E6FE-1A4A-A55B-406E41BA41FF}"/>
            </a:ext>
          </a:extLst>
        </xdr:cNvPr>
        <xdr:cNvSpPr/>
      </xdr:nvSpPr>
      <xdr:spPr>
        <a:xfrm>
          <a:off x="4991100" y="3505200"/>
          <a:ext cx="37338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a:t>
          </a:r>
          <a:r>
            <a:rPr lang="en-US" sz="1600" baseline="0"/>
            <a:t> pode interpretar números como dias desde o dia 1 de janeiro de 1900. Por isso que quando você digitou "3" e clicou em "formatar como data", ele interpretou como sendo o dia 3 de janeiro de 1900</a:t>
          </a:r>
          <a:endParaRPr lang="en-US" sz="1600"/>
        </a:p>
      </xdr:txBody>
    </xdr:sp>
    <xdr:clientData/>
  </xdr:twoCellAnchor>
  <xdr:twoCellAnchor>
    <xdr:from>
      <xdr:col>0</xdr:col>
      <xdr:colOff>571500</xdr:colOff>
      <xdr:row>26</xdr:row>
      <xdr:rowOff>177800</xdr:rowOff>
    </xdr:from>
    <xdr:to>
      <xdr:col>4</xdr:col>
      <xdr:colOff>25400</xdr:colOff>
      <xdr:row>34</xdr:row>
      <xdr:rowOff>101600</xdr:rowOff>
    </xdr:to>
    <xdr:sp macro="" textlink="">
      <xdr:nvSpPr>
        <xdr:cNvPr id="18" name="Rectangle 17">
          <a:extLst>
            <a:ext uri="{FF2B5EF4-FFF2-40B4-BE49-F238E27FC236}">
              <a16:creationId xmlns:a16="http://schemas.microsoft.com/office/drawing/2014/main" id="{FF3ADFFB-8F78-4E49-B1D2-B758CBB84DD0}"/>
            </a:ext>
          </a:extLst>
        </xdr:cNvPr>
        <xdr:cNvSpPr/>
      </xdr:nvSpPr>
      <xdr:spPr>
        <a:xfrm>
          <a:off x="571500" y="5461000"/>
          <a:ext cx="3733800" cy="15494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Clique com o botão direito na célula H31, clique em "formatar número", escolha "data" e clique OK</a:t>
          </a:r>
          <a:endParaRPr lang="en-US" sz="1600"/>
        </a:p>
      </xdr:txBody>
    </xdr:sp>
    <xdr:clientData/>
  </xdr:twoCellAnchor>
  <xdr:twoCellAnchor>
    <xdr:from>
      <xdr:col>4</xdr:col>
      <xdr:colOff>393700</xdr:colOff>
      <xdr:row>29</xdr:row>
      <xdr:rowOff>12700</xdr:rowOff>
    </xdr:from>
    <xdr:to>
      <xdr:col>6</xdr:col>
      <xdr:colOff>330200</xdr:colOff>
      <xdr:row>32</xdr:row>
      <xdr:rowOff>38100</xdr:rowOff>
    </xdr:to>
    <xdr:sp macro="" textlink="">
      <xdr:nvSpPr>
        <xdr:cNvPr id="19" name="Right Arrow 18">
          <a:extLst>
            <a:ext uri="{FF2B5EF4-FFF2-40B4-BE49-F238E27FC236}">
              <a16:creationId xmlns:a16="http://schemas.microsoft.com/office/drawing/2014/main" id="{640288C3-4E61-F547-BDF6-78697D0E8E2D}"/>
            </a:ext>
          </a:extLst>
        </xdr:cNvPr>
        <xdr:cNvSpPr/>
      </xdr:nvSpPr>
      <xdr:spPr>
        <a:xfrm>
          <a:off x="4673600" y="59055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812800</xdr:colOff>
      <xdr:row>28</xdr:row>
      <xdr:rowOff>190500</xdr:rowOff>
    </xdr:from>
    <xdr:to>
      <xdr:col>10</xdr:col>
      <xdr:colOff>749300</xdr:colOff>
      <xdr:row>32</xdr:row>
      <xdr:rowOff>12700</xdr:rowOff>
    </xdr:to>
    <xdr:sp macro="" textlink="">
      <xdr:nvSpPr>
        <xdr:cNvPr id="20" name="Right Arrow 19">
          <a:extLst>
            <a:ext uri="{FF2B5EF4-FFF2-40B4-BE49-F238E27FC236}">
              <a16:creationId xmlns:a16="http://schemas.microsoft.com/office/drawing/2014/main" id="{58D9D57C-E75A-014A-8DE2-E15552378FC8}"/>
            </a:ext>
          </a:extLst>
        </xdr:cNvPr>
        <xdr:cNvSpPr/>
      </xdr:nvSpPr>
      <xdr:spPr>
        <a:xfrm>
          <a:off x="8394700" y="5880100"/>
          <a:ext cx="15875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266700</xdr:colOff>
      <xdr:row>22</xdr:row>
      <xdr:rowOff>190500</xdr:rowOff>
    </xdr:from>
    <xdr:to>
      <xdr:col>16</xdr:col>
      <xdr:colOff>520700</xdr:colOff>
      <xdr:row>37</xdr:row>
      <xdr:rowOff>63500</xdr:rowOff>
    </xdr:to>
    <xdr:sp macro="" textlink="">
      <xdr:nvSpPr>
        <xdr:cNvPr id="21" name="Rectangle 20">
          <a:extLst>
            <a:ext uri="{FF2B5EF4-FFF2-40B4-BE49-F238E27FC236}">
              <a16:creationId xmlns:a16="http://schemas.microsoft.com/office/drawing/2014/main" id="{DB135543-48F8-AC4B-90F7-65F8A618D60B}"/>
            </a:ext>
          </a:extLst>
        </xdr:cNvPr>
        <xdr:cNvSpPr/>
      </xdr:nvSpPr>
      <xdr:spPr>
        <a:xfrm>
          <a:off x="10325100" y="4660900"/>
          <a:ext cx="4381500" cy="292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Obviamente você não precisa calcular o número de dias desde 1 de janeiro</a:t>
          </a:r>
          <a:r>
            <a:rPr lang="en-US" sz="1600" baseline="0"/>
            <a:t> de 1900 toda vez que quiser se referir a alguma data no Excel. Basta escrever normalmente em algum formato reconhecível, como 03/07/1988, ou 3 Jul 1988:</a:t>
          </a:r>
        </a:p>
        <a:p>
          <a:pPr algn="ctr"/>
          <a:endParaRPr lang="en-US" sz="1600" baseline="0"/>
        </a:p>
        <a:p>
          <a:pPr algn="ctr"/>
          <a:r>
            <a:rPr lang="en-US" sz="1600" baseline="0"/>
            <a:t>O programa vai reconhecer automaticamente a data e transformar em 32209 pra você.</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A861-3C65-764F-AFC1-4D78A48B3E53}">
  <sheetPr>
    <tabColor rgb="FFFF0000"/>
  </sheetPr>
  <dimension ref="D3:Q41"/>
  <sheetViews>
    <sheetView tabSelected="1" zoomScale="90" zoomScaleNormal="90" workbookViewId="0"/>
  </sheetViews>
  <sheetFormatPr baseColWidth="10" defaultRowHeight="16"/>
  <sheetData>
    <row r="3" spans="4:12" ht="16" customHeight="1">
      <c r="D3" s="12"/>
      <c r="E3" s="12"/>
      <c r="F3" s="12"/>
      <c r="G3" s="12"/>
      <c r="H3" s="12"/>
      <c r="I3" s="12"/>
      <c r="J3" s="12"/>
      <c r="K3" s="12"/>
      <c r="L3" s="12"/>
    </row>
    <row r="4" spans="4:12" ht="16" customHeight="1">
      <c r="D4" s="12"/>
      <c r="E4" s="12"/>
      <c r="F4" s="12"/>
      <c r="G4" s="12"/>
      <c r="H4" s="12"/>
      <c r="I4" s="12"/>
      <c r="J4" s="12"/>
      <c r="K4" s="12"/>
      <c r="L4" s="12"/>
    </row>
    <row r="5" spans="4:12" ht="16" customHeight="1">
      <c r="D5" s="12"/>
      <c r="E5" s="12"/>
      <c r="F5" s="12"/>
      <c r="G5" s="12"/>
      <c r="H5" s="12"/>
      <c r="I5" s="12"/>
      <c r="J5" s="12"/>
      <c r="K5" s="12"/>
      <c r="L5" s="12"/>
    </row>
    <row r="6" spans="4:12" ht="16" customHeight="1">
      <c r="D6" s="12"/>
      <c r="E6" s="12"/>
      <c r="F6" s="12"/>
      <c r="G6" s="12"/>
      <c r="H6" s="12"/>
      <c r="I6" s="12"/>
      <c r="J6" s="12"/>
      <c r="K6" s="12"/>
      <c r="L6" s="12"/>
    </row>
    <row r="41" spans="17:17">
      <c r="Q41" s="16"/>
    </row>
  </sheetData>
  <sheetProtection algorithmName="SHA-512" hashValue="xpce8UygQSah8zPj64ddaxTXvv/DTGzE/DGfEAMxfzDRN5ZKfdUDWmtwVOoHct+DMktM+4VR1nmAfOQ6pUvOqA==" saltValue="ZT2/ixGEffXDalCAG3HNng=="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FB8-FA86-0D43-9EE1-D2485C48E884}">
  <sheetPr>
    <tabColor theme="9"/>
  </sheetPr>
  <dimension ref="D1:Q36"/>
  <sheetViews>
    <sheetView workbookViewId="0">
      <selection activeCell="J24" sqref="J24"/>
    </sheetView>
  </sheetViews>
  <sheetFormatPr baseColWidth="10" defaultRowHeight="16"/>
  <cols>
    <col min="17" max="17" width="16.83203125" customWidth="1"/>
  </cols>
  <sheetData>
    <row r="1" spans="11:17">
      <c r="K1" s="11" t="s">
        <v>22</v>
      </c>
      <c r="L1" s="11" t="s">
        <v>23</v>
      </c>
      <c r="M1" s="31" t="s">
        <v>24</v>
      </c>
      <c r="N1" t="s">
        <v>40</v>
      </c>
      <c r="O1" s="11" t="s">
        <v>41</v>
      </c>
      <c r="P1" s="11"/>
    </row>
    <row r="2" spans="11:17">
      <c r="K2">
        <v>0.10758192777251396</v>
      </c>
      <c r="L2">
        <v>0.21905701807101863</v>
      </c>
      <c r="M2" s="32">
        <f>SUM(K2:L2)</f>
        <v>0.32663894584353259</v>
      </c>
      <c r="N2" s="33">
        <v>0.1</v>
      </c>
      <c r="O2" s="15">
        <f>M2*$N$2</f>
        <v>3.2663894584353259E-2</v>
      </c>
      <c r="P2" s="15"/>
      <c r="Q2" s="35" t="s">
        <v>50</v>
      </c>
    </row>
    <row r="3" spans="11:17">
      <c r="K3">
        <v>0.26776995809035753</v>
      </c>
      <c r="L3">
        <v>0.91102553816996912</v>
      </c>
      <c r="M3" s="32">
        <f t="shared" ref="M3:M36" si="0">SUM(K3:L3)</f>
        <v>1.1787954962603266</v>
      </c>
      <c r="O3" s="15">
        <f t="shared" ref="O3:O36" si="1">M3*$N$2</f>
        <v>0.11787954962603267</v>
      </c>
      <c r="P3" s="15"/>
      <c r="Q3" s="35" t="s">
        <v>51</v>
      </c>
    </row>
    <row r="4" spans="11:17">
      <c r="K4">
        <v>0.16395348830620649</v>
      </c>
      <c r="L4">
        <v>0.82955403261672922</v>
      </c>
      <c r="M4" s="32">
        <f t="shared" si="0"/>
        <v>0.99350752092293571</v>
      </c>
      <c r="O4" s="15">
        <f t="shared" si="1"/>
        <v>9.9350752092293576E-2</v>
      </c>
      <c r="P4" s="15"/>
      <c r="Q4" s="35" t="s">
        <v>52</v>
      </c>
    </row>
    <row r="5" spans="11:17">
      <c r="K5">
        <v>0.2434988677373493</v>
      </c>
      <c r="L5">
        <v>0.68996948825606774</v>
      </c>
      <c r="M5" s="32">
        <f t="shared" si="0"/>
        <v>0.93346835599341704</v>
      </c>
      <c r="O5" s="15">
        <f t="shared" si="1"/>
        <v>9.3346835599341704E-2</v>
      </c>
      <c r="P5" s="15"/>
      <c r="Q5" s="35" t="s">
        <v>53</v>
      </c>
    </row>
    <row r="6" spans="11:17">
      <c r="K6">
        <v>0.6928331567725412</v>
      </c>
      <c r="L6">
        <v>0.56876409364357161</v>
      </c>
      <c r="M6" s="32">
        <f t="shared" si="0"/>
        <v>1.2615972504161128</v>
      </c>
      <c r="O6" s="15">
        <f t="shared" si="1"/>
        <v>0.1261597250416113</v>
      </c>
      <c r="P6" s="15"/>
      <c r="Q6" s="11" t="s">
        <v>49</v>
      </c>
    </row>
    <row r="7" spans="11:17">
      <c r="K7">
        <v>0.8467358233279445</v>
      </c>
      <c r="L7">
        <v>0.21183597450588987</v>
      </c>
      <c r="M7" s="32">
        <f t="shared" si="0"/>
        <v>1.0585717978338343</v>
      </c>
      <c r="O7" s="15">
        <f t="shared" si="1"/>
        <v>0.10585717978338344</v>
      </c>
      <c r="P7" s="15"/>
    </row>
    <row r="8" spans="11:17">
      <c r="K8">
        <v>0.29656358550326933</v>
      </c>
      <c r="L8">
        <v>0.6808910824269836</v>
      </c>
      <c r="M8" s="32">
        <f t="shared" si="0"/>
        <v>0.97745466793025293</v>
      </c>
      <c r="O8" s="15">
        <f t="shared" si="1"/>
        <v>9.7745466793025301E-2</v>
      </c>
      <c r="P8" s="15"/>
    </row>
    <row r="9" spans="11:17">
      <c r="K9">
        <v>0.80926232342364246</v>
      </c>
      <c r="L9">
        <v>0.7419874718898184</v>
      </c>
      <c r="M9" s="32">
        <f t="shared" si="0"/>
        <v>1.5512497953134607</v>
      </c>
      <c r="O9" s="15">
        <f t="shared" si="1"/>
        <v>0.15512497953134607</v>
      </c>
      <c r="P9" s="15"/>
    </row>
    <row r="10" spans="11:17">
      <c r="K10">
        <v>0.49288825701956429</v>
      </c>
      <c r="L10">
        <v>0.44247128014121084</v>
      </c>
      <c r="M10" s="32">
        <f t="shared" si="0"/>
        <v>0.93535953716077513</v>
      </c>
      <c r="O10" s="15">
        <f t="shared" si="1"/>
        <v>9.3535953716077522E-2</v>
      </c>
      <c r="P10" s="15"/>
    </row>
    <row r="11" spans="11:17">
      <c r="K11">
        <v>0.16470356441815792</v>
      </c>
      <c r="L11">
        <v>0.48243736895011557</v>
      </c>
      <c r="M11" s="32">
        <f t="shared" si="0"/>
        <v>0.6471409333682735</v>
      </c>
      <c r="O11" s="15">
        <f t="shared" si="1"/>
        <v>6.4714093336827358E-2</v>
      </c>
      <c r="P11" s="15"/>
    </row>
    <row r="12" spans="11:17">
      <c r="K12">
        <v>0.58838966665063086</v>
      </c>
      <c r="L12">
        <v>0.95749381586488624</v>
      </c>
      <c r="M12" s="32">
        <f t="shared" si="0"/>
        <v>1.5458834825155172</v>
      </c>
      <c r="O12" s="15">
        <f t="shared" si="1"/>
        <v>0.15458834825155174</v>
      </c>
      <c r="P12" s="15"/>
    </row>
    <row r="13" spans="11:17">
      <c r="K13">
        <v>0.76572369993203793</v>
      </c>
      <c r="L13">
        <v>0.6243602991805296</v>
      </c>
      <c r="M13" s="32">
        <f t="shared" si="0"/>
        <v>1.3900839991125675</v>
      </c>
      <c r="O13" s="15">
        <f t="shared" si="1"/>
        <v>0.13900839991125677</v>
      </c>
      <c r="P13" s="15"/>
    </row>
    <row r="14" spans="11:17">
      <c r="K14">
        <v>0.2398561425790765</v>
      </c>
      <c r="L14">
        <v>0.1939057455813421</v>
      </c>
      <c r="M14" s="32">
        <f t="shared" si="0"/>
        <v>0.43376188816041861</v>
      </c>
      <c r="O14" s="15">
        <f t="shared" si="1"/>
        <v>4.3376188816041862E-2</v>
      </c>
      <c r="P14" s="15"/>
    </row>
    <row r="15" spans="11:17">
      <c r="K15">
        <v>0.21704791981032323</v>
      </c>
      <c r="L15">
        <v>0.84783926198834958</v>
      </c>
      <c r="M15" s="32">
        <f t="shared" si="0"/>
        <v>1.0648871817986727</v>
      </c>
      <c r="O15" s="15">
        <f t="shared" si="1"/>
        <v>0.10648871817986727</v>
      </c>
      <c r="P15" s="15"/>
    </row>
    <row r="16" spans="11:17">
      <c r="K16">
        <v>0.49197614939927858</v>
      </c>
      <c r="L16">
        <v>0.85846467838204965</v>
      </c>
      <c r="M16" s="32">
        <f t="shared" si="0"/>
        <v>1.3504408277813282</v>
      </c>
      <c r="O16" s="15">
        <f t="shared" si="1"/>
        <v>0.13504408277813282</v>
      </c>
      <c r="P16" s="15"/>
    </row>
    <row r="17" spans="4:16">
      <c r="D17" s="8"/>
      <c r="E17" s="8"/>
      <c r="K17">
        <v>0.16464874637663141</v>
      </c>
      <c r="L17">
        <v>0.22958232884770069</v>
      </c>
      <c r="M17" s="32">
        <f t="shared" si="0"/>
        <v>0.39423107522433209</v>
      </c>
      <c r="O17" s="15">
        <f t="shared" si="1"/>
        <v>3.9423107522433214E-2</v>
      </c>
      <c r="P17" s="15"/>
    </row>
    <row r="18" spans="4:16">
      <c r="D18" s="3"/>
      <c r="E18" s="8"/>
      <c r="K18">
        <v>0.50109453942207427</v>
      </c>
      <c r="L18">
        <v>0.70253291737983536</v>
      </c>
      <c r="M18" s="32">
        <f t="shared" si="0"/>
        <v>1.2036274568019096</v>
      </c>
      <c r="O18" s="15">
        <f t="shared" si="1"/>
        <v>0.12036274568019097</v>
      </c>
      <c r="P18" s="15"/>
    </row>
    <row r="19" spans="4:16">
      <c r="K19">
        <v>0.38822541266037269</v>
      </c>
      <c r="L19">
        <v>0.1949381318520319</v>
      </c>
      <c r="M19" s="32">
        <f t="shared" si="0"/>
        <v>0.5831635445124046</v>
      </c>
      <c r="O19" s="15">
        <f t="shared" si="1"/>
        <v>5.8316354451240462E-2</v>
      </c>
      <c r="P19" s="15"/>
    </row>
    <row r="20" spans="4:16">
      <c r="D20" s="30" t="s">
        <v>42</v>
      </c>
      <c r="E20" s="29" t="s">
        <v>42</v>
      </c>
      <c r="F20" s="29" t="s">
        <v>42</v>
      </c>
      <c r="K20">
        <v>6.4836356370388093E-2</v>
      </c>
      <c r="L20">
        <v>0.58649911072924821</v>
      </c>
      <c r="M20" s="32">
        <f t="shared" si="0"/>
        <v>0.6513354670996363</v>
      </c>
      <c r="O20" s="15">
        <f t="shared" si="1"/>
        <v>6.513354670996363E-2</v>
      </c>
      <c r="P20" s="15"/>
    </row>
    <row r="21" spans="4:16">
      <c r="D21" s="18" t="s">
        <v>43</v>
      </c>
      <c r="E21" s="18" t="s">
        <v>43</v>
      </c>
      <c r="F21" s="18" t="s">
        <v>43</v>
      </c>
      <c r="K21">
        <v>0.19232068926324675</v>
      </c>
      <c r="L21">
        <v>0.26143428179887018</v>
      </c>
      <c r="M21" s="32">
        <f t="shared" si="0"/>
        <v>0.45375497106211693</v>
      </c>
      <c r="O21" s="15">
        <f t="shared" si="1"/>
        <v>4.5375497106211693E-2</v>
      </c>
      <c r="P21" s="15"/>
    </row>
    <row r="22" spans="4:16">
      <c r="D22" s="18" t="s">
        <v>44</v>
      </c>
      <c r="E22" s="18" t="s">
        <v>44</v>
      </c>
      <c r="F22" s="18" t="s">
        <v>44</v>
      </c>
      <c r="K22">
        <v>0.12855052515608956</v>
      </c>
      <c r="L22">
        <v>0.83302098190277685</v>
      </c>
      <c r="M22" s="32">
        <f t="shared" si="0"/>
        <v>0.9615715070588664</v>
      </c>
      <c r="O22" s="15">
        <f t="shared" si="1"/>
        <v>9.6157150705886651E-2</v>
      </c>
      <c r="P22" s="15"/>
    </row>
    <row r="23" spans="4:16">
      <c r="K23">
        <v>0.99906879279373662</v>
      </c>
      <c r="L23">
        <v>4.1034824263505354E-2</v>
      </c>
      <c r="M23" s="32">
        <f t="shared" si="0"/>
        <v>1.040103617057242</v>
      </c>
      <c r="O23" s="15">
        <f t="shared" si="1"/>
        <v>0.1040103617057242</v>
      </c>
      <c r="P23" s="15"/>
    </row>
    <row r="24" spans="4:16">
      <c r="K24">
        <v>0.46858540007376925</v>
      </c>
      <c r="L24">
        <v>0.3150157350838394</v>
      </c>
      <c r="M24" s="32">
        <f t="shared" si="0"/>
        <v>0.78360113515760865</v>
      </c>
      <c r="O24" s="15">
        <f t="shared" si="1"/>
        <v>7.8360113515760874E-2</v>
      </c>
      <c r="P24" s="15"/>
    </row>
    <row r="25" spans="4:16">
      <c r="K25">
        <v>0.8341034642386802</v>
      </c>
      <c r="L25">
        <v>0.18045223924242659</v>
      </c>
      <c r="M25" s="32">
        <f t="shared" si="0"/>
        <v>1.0145557034811068</v>
      </c>
      <c r="O25" s="15">
        <f t="shared" si="1"/>
        <v>0.10145557034811069</v>
      </c>
      <c r="P25" s="15"/>
    </row>
    <row r="26" spans="4:16">
      <c r="K26">
        <v>0.2181104150844051</v>
      </c>
      <c r="L26">
        <v>0.64822941052492633</v>
      </c>
      <c r="M26" s="32">
        <f t="shared" si="0"/>
        <v>0.86633982560933143</v>
      </c>
      <c r="O26" s="15">
        <f t="shared" si="1"/>
        <v>8.6633982560933145E-2</v>
      </c>
      <c r="P26" s="15"/>
    </row>
    <row r="27" spans="4:16">
      <c r="D27" s="30" t="s">
        <v>45</v>
      </c>
      <c r="E27" s="29" t="s">
        <v>46</v>
      </c>
      <c r="F27" s="29" t="s">
        <v>47</v>
      </c>
      <c r="K27">
        <v>0.34022551853132399</v>
      </c>
      <c r="L27">
        <v>0.80817559386764082</v>
      </c>
      <c r="M27" s="32">
        <f t="shared" si="0"/>
        <v>1.1484011123989648</v>
      </c>
      <c r="O27" s="15">
        <f t="shared" si="1"/>
        <v>0.11484011123989649</v>
      </c>
      <c r="P27" s="15"/>
    </row>
    <row r="28" spans="4:16">
      <c r="D28" s="29" t="s">
        <v>45</v>
      </c>
      <c r="E28" s="29" t="s">
        <v>46</v>
      </c>
      <c r="F28" s="29" t="s">
        <v>47</v>
      </c>
      <c r="K28">
        <v>3.0502320681028539E-2</v>
      </c>
      <c r="L28">
        <v>0.4546819824563334</v>
      </c>
      <c r="M28" s="32">
        <f t="shared" si="0"/>
        <v>0.48518430313736194</v>
      </c>
      <c r="O28" s="15">
        <f t="shared" si="1"/>
        <v>4.8518430313736198E-2</v>
      </c>
      <c r="P28" s="15"/>
    </row>
    <row r="29" spans="4:16">
      <c r="D29" s="29" t="s">
        <v>45</v>
      </c>
      <c r="E29" s="29" t="s">
        <v>46</v>
      </c>
      <c r="F29" s="29" t="s">
        <v>47</v>
      </c>
      <c r="K29">
        <v>9.8711882113856286E-2</v>
      </c>
      <c r="L29">
        <v>6.7748659395788335E-2</v>
      </c>
      <c r="M29" s="32">
        <f t="shared" si="0"/>
        <v>0.16646054150964462</v>
      </c>
      <c r="O29" s="15">
        <f t="shared" si="1"/>
        <v>1.6646054150964464E-2</v>
      </c>
      <c r="P29" s="15"/>
    </row>
    <row r="30" spans="4:16">
      <c r="K30">
        <v>0.20492871521842615</v>
      </c>
      <c r="L30">
        <v>0.84860711193658178</v>
      </c>
      <c r="M30" s="32">
        <f t="shared" si="0"/>
        <v>1.0535358271550079</v>
      </c>
      <c r="O30" s="15">
        <f t="shared" si="1"/>
        <v>0.1053535827155008</v>
      </c>
      <c r="P30" s="15"/>
    </row>
    <row r="31" spans="4:16">
      <c r="K31">
        <v>7.6214946239246184E-2</v>
      </c>
      <c r="L31">
        <v>0.6282706563458893</v>
      </c>
      <c r="M31" s="32">
        <f t="shared" si="0"/>
        <v>0.70448560258513548</v>
      </c>
      <c r="O31" s="15">
        <f t="shared" si="1"/>
        <v>7.0448560258513551E-2</v>
      </c>
      <c r="P31" s="15"/>
    </row>
    <row r="32" spans="4:16">
      <c r="K32">
        <v>9.9176730653038336E-2</v>
      </c>
      <c r="L32">
        <v>0.36619558198371183</v>
      </c>
      <c r="M32" s="32">
        <f t="shared" si="0"/>
        <v>0.46537231263675016</v>
      </c>
      <c r="O32" s="15">
        <f t="shared" si="1"/>
        <v>4.6537231263675018E-2</v>
      </c>
      <c r="P32" s="15"/>
    </row>
    <row r="33" spans="4:16">
      <c r="K33">
        <v>0.79189319643673939</v>
      </c>
      <c r="L33">
        <v>0.53924814177309277</v>
      </c>
      <c r="M33" s="32">
        <f t="shared" si="0"/>
        <v>1.3311413382098323</v>
      </c>
      <c r="O33" s="15">
        <f t="shared" si="1"/>
        <v>0.13311413382098322</v>
      </c>
      <c r="P33" s="15"/>
    </row>
    <row r="34" spans="4:16">
      <c r="D34" s="30" t="s">
        <v>48</v>
      </c>
      <c r="E34" s="29" t="s">
        <v>48</v>
      </c>
      <c r="F34" s="29" t="s">
        <v>48</v>
      </c>
      <c r="K34">
        <v>0.57752552308478211</v>
      </c>
      <c r="L34">
        <v>8.3045744872777827E-2</v>
      </c>
      <c r="M34" s="32">
        <f t="shared" si="0"/>
        <v>0.66057126795755994</v>
      </c>
      <c r="O34" s="15">
        <f t="shared" si="1"/>
        <v>6.6057126795755997E-2</v>
      </c>
      <c r="P34" s="15"/>
    </row>
    <row r="35" spans="4:16">
      <c r="D35" s="29" t="s">
        <v>48</v>
      </c>
      <c r="E35" s="29" t="s">
        <v>48</v>
      </c>
      <c r="F35" s="29" t="s">
        <v>48</v>
      </c>
      <c r="K35">
        <v>0.17260303546418143</v>
      </c>
      <c r="L35">
        <v>0.87471814668264947</v>
      </c>
      <c r="M35" s="32">
        <f t="shared" si="0"/>
        <v>1.0473211821468309</v>
      </c>
      <c r="O35" s="15">
        <f t="shared" si="1"/>
        <v>0.10473211821468309</v>
      </c>
      <c r="P35" s="15"/>
    </row>
    <row r="36" spans="4:16">
      <c r="D36" s="29" t="s">
        <v>48</v>
      </c>
      <c r="E36" s="29" t="s">
        <v>48</v>
      </c>
      <c r="F36" s="29" t="s">
        <v>48</v>
      </c>
      <c r="K36">
        <v>0.33316682872886227</v>
      </c>
      <c r="L36">
        <v>0.39253621646544146</v>
      </c>
      <c r="M36" s="32">
        <f t="shared" si="0"/>
        <v>0.72570304519430373</v>
      </c>
      <c r="O36" s="15">
        <f t="shared" si="1"/>
        <v>7.2570304519430376E-2</v>
      </c>
      <c r="P36" s="15"/>
    </row>
  </sheetData>
  <sheetProtection algorithmName="SHA-512" hashValue="adUOiNCQLzBN+qiQu2NVyxHNIm7JkmNmNpXFs8HPozS/C4Z09VmY8ty30bBbatgpGJmsCb8Qrrw7dwDEi6xiHw==" saltValue="o0R8jdxC9Zu9pMQZSaE7xw==" spinCount="100000" sheet="1" objects="1" scenarios="1"/>
  <phoneticPr fontId="6"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7F42-6DFC-9E49-B2EF-7096C3A772F9}">
  <sheetPr>
    <tabColor theme="4"/>
  </sheetPr>
  <dimension ref="A1:K72"/>
  <sheetViews>
    <sheetView topLeftCell="A41"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row r="66" spans="9:11">
      <c r="I66" s="17" t="s">
        <v>38</v>
      </c>
      <c r="J66" s="17" t="s">
        <v>37</v>
      </c>
      <c r="K66" s="17" t="s">
        <v>39</v>
      </c>
    </row>
    <row r="67" spans="9:11">
      <c r="I67" s="17" t="s">
        <v>6</v>
      </c>
      <c r="J67" s="28">
        <f>SUMIF($A$2:$A$35,$I67,$D$2:$D$35)</f>
        <v>40</v>
      </c>
      <c r="K67" s="18"/>
    </row>
    <row r="68" spans="9:11">
      <c r="I68" s="17" t="s">
        <v>7</v>
      </c>
      <c r="J68" s="28">
        <f>SUMIF($A$2:$A$35,$I68,$D$2:$D$35)</f>
        <v>4079.9699999999993</v>
      </c>
      <c r="K68" s="18"/>
    </row>
    <row r="69" spans="9:11">
      <c r="I69" s="17" t="s">
        <v>3</v>
      </c>
      <c r="J69" s="28">
        <f>SUMIF($A$2:$A$35,$I69,$D$2:$D$35)</f>
        <v>43.5</v>
      </c>
      <c r="K69" s="18"/>
    </row>
    <row r="70" spans="9:11">
      <c r="I70" s="17" t="s">
        <v>4</v>
      </c>
      <c r="J70" s="28">
        <f>SUMIF($A$2:$A$35,$I70,$D$2:$D$35)</f>
        <v>359.8</v>
      </c>
      <c r="K70" s="18"/>
    </row>
    <row r="71" spans="9:11">
      <c r="I71" s="17" t="s">
        <v>5</v>
      </c>
      <c r="J71" s="28">
        <f>SUMIF($A$2:$A$35,$I71,$D$2:$D$35)</f>
        <v>1119.2</v>
      </c>
      <c r="K71" s="18"/>
    </row>
    <row r="72" spans="9:11">
      <c r="I72" s="17" t="s">
        <v>20</v>
      </c>
      <c r="J72" s="28">
        <f>SUM(J67:J71)</f>
        <v>5642.4699999999993</v>
      </c>
      <c r="K72" s="18"/>
    </row>
  </sheetData>
  <sortState xmlns:xlrd2="http://schemas.microsoft.com/office/spreadsheetml/2017/richdata2" ref="I67:I71">
    <sortCondition ref="I67:I71"/>
  </sortState>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5D48-1F67-A84D-B118-0545374A4609}">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40" t="s">
        <v>1</v>
      </c>
      <c r="J14" s="41" t="s">
        <v>54</v>
      </c>
      <c r="K14" s="42" t="s">
        <v>39</v>
      </c>
    </row>
    <row r="15" spans="1:11">
      <c r="A15" s="17" t="s">
        <v>7</v>
      </c>
      <c r="B15" s="44">
        <v>40985</v>
      </c>
      <c r="C15" s="17" t="s">
        <v>16</v>
      </c>
      <c r="D15" s="45">
        <v>500</v>
      </c>
      <c r="I15" s="17" t="s">
        <v>11</v>
      </c>
      <c r="J15" s="43">
        <f>COUNTIF($C$2:$C$35,$I15)</f>
        <v>2</v>
      </c>
      <c r="K15" s="38"/>
    </row>
    <row r="16" spans="1:11">
      <c r="A16" s="17" t="s">
        <v>7</v>
      </c>
      <c r="B16" s="44">
        <v>40985</v>
      </c>
      <c r="C16" s="17" t="s">
        <v>17</v>
      </c>
      <c r="D16" s="45">
        <v>359.99</v>
      </c>
      <c r="I16" s="17" t="s">
        <v>19</v>
      </c>
      <c r="J16" s="43">
        <f t="shared" ref="J16:J25" si="0">COUNTIF($C$2:$C$35,$I16)</f>
        <v>1</v>
      </c>
      <c r="K16" s="38"/>
    </row>
    <row r="17" spans="1:11">
      <c r="A17" s="17" t="s">
        <v>6</v>
      </c>
      <c r="B17" s="44">
        <v>40985</v>
      </c>
      <c r="C17" s="17" t="s">
        <v>10</v>
      </c>
      <c r="D17" s="45">
        <v>5</v>
      </c>
      <c r="I17" s="17" t="s">
        <v>14</v>
      </c>
      <c r="J17" s="43">
        <f t="shared" si="0"/>
        <v>5</v>
      </c>
      <c r="K17" s="38"/>
    </row>
    <row r="18" spans="1:11">
      <c r="A18" s="17" t="s">
        <v>7</v>
      </c>
      <c r="B18" s="44">
        <v>40985</v>
      </c>
      <c r="C18" s="17" t="s">
        <v>16</v>
      </c>
      <c r="D18" s="45">
        <v>500</v>
      </c>
      <c r="I18" s="17" t="s">
        <v>12</v>
      </c>
      <c r="J18" s="43">
        <f t="shared" si="0"/>
        <v>3</v>
      </c>
      <c r="K18" s="38"/>
    </row>
    <row r="19" spans="1:11">
      <c r="A19" s="17" t="s">
        <v>7</v>
      </c>
      <c r="B19" s="44">
        <v>40985</v>
      </c>
      <c r="C19" s="17" t="s">
        <v>16</v>
      </c>
      <c r="D19" s="45">
        <v>500</v>
      </c>
      <c r="I19" s="17" t="s">
        <v>18</v>
      </c>
      <c r="J19" s="43">
        <f t="shared" si="0"/>
        <v>2</v>
      </c>
      <c r="K19" s="38"/>
    </row>
    <row r="20" spans="1:11">
      <c r="A20" s="17" t="s">
        <v>5</v>
      </c>
      <c r="B20" s="44">
        <v>40985</v>
      </c>
      <c r="C20" s="17" t="s">
        <v>14</v>
      </c>
      <c r="D20" s="45">
        <v>139.9</v>
      </c>
      <c r="I20" s="17" t="s">
        <v>17</v>
      </c>
      <c r="J20" s="43">
        <f t="shared" si="0"/>
        <v>3</v>
      </c>
      <c r="K20" s="38"/>
    </row>
    <row r="21" spans="1:11">
      <c r="A21" s="17" t="s">
        <v>4</v>
      </c>
      <c r="B21" s="44">
        <v>40986</v>
      </c>
      <c r="C21" s="17" t="s">
        <v>11</v>
      </c>
      <c r="D21" s="45">
        <v>50</v>
      </c>
      <c r="I21" s="17" t="s">
        <v>16</v>
      </c>
      <c r="J21" s="43">
        <f t="shared" si="0"/>
        <v>6</v>
      </c>
      <c r="K21" s="38"/>
    </row>
    <row r="22" spans="1:11">
      <c r="A22" s="17" t="s">
        <v>6</v>
      </c>
      <c r="B22" s="44">
        <v>40986</v>
      </c>
      <c r="C22" s="17" t="s">
        <v>15</v>
      </c>
      <c r="D22" s="45">
        <v>5</v>
      </c>
      <c r="I22" s="17" t="s">
        <v>13</v>
      </c>
      <c r="J22" s="43">
        <f t="shared" si="0"/>
        <v>2</v>
      </c>
      <c r="K22" s="38"/>
    </row>
    <row r="23" spans="1:11">
      <c r="A23" s="17" t="s">
        <v>5</v>
      </c>
      <c r="B23" s="44">
        <v>40986</v>
      </c>
      <c r="C23" s="17" t="s">
        <v>12</v>
      </c>
      <c r="D23" s="45">
        <v>139.9</v>
      </c>
      <c r="I23" s="17" t="s">
        <v>9</v>
      </c>
      <c r="J23" s="43">
        <f t="shared" si="0"/>
        <v>2</v>
      </c>
      <c r="K23" s="38"/>
    </row>
    <row r="24" spans="1:11">
      <c r="A24" s="17" t="s">
        <v>4</v>
      </c>
      <c r="B24" s="44">
        <v>40986</v>
      </c>
      <c r="C24" s="17" t="s">
        <v>18</v>
      </c>
      <c r="D24" s="45">
        <v>129.9</v>
      </c>
      <c r="I24" s="17" t="s">
        <v>10</v>
      </c>
      <c r="J24" s="43">
        <f t="shared" si="0"/>
        <v>3</v>
      </c>
      <c r="K24" s="38"/>
    </row>
    <row r="25" spans="1:11">
      <c r="A25" s="17" t="s">
        <v>3</v>
      </c>
      <c r="B25" s="44">
        <v>40986</v>
      </c>
      <c r="C25" s="17" t="s">
        <v>19</v>
      </c>
      <c r="D25" s="45">
        <v>7.5</v>
      </c>
      <c r="I25" s="17" t="s">
        <v>15</v>
      </c>
      <c r="J25" s="43">
        <f t="shared" si="0"/>
        <v>5</v>
      </c>
      <c r="K25" s="38"/>
    </row>
    <row r="26" spans="1:11">
      <c r="A26" s="17" t="s">
        <v>5</v>
      </c>
      <c r="B26" s="44">
        <v>40986</v>
      </c>
      <c r="C26" s="17" t="s">
        <v>14</v>
      </c>
      <c r="D26" s="45">
        <v>139.9</v>
      </c>
      <c r="I26" s="40" t="s">
        <v>58</v>
      </c>
      <c r="J26" s="43">
        <f>COUNT(D2:D35)</f>
        <v>34</v>
      </c>
      <c r="K26" s="38"/>
    </row>
    <row r="27" spans="1:11">
      <c r="A27" s="17" t="s">
        <v>7</v>
      </c>
      <c r="B27" s="44">
        <v>40986</v>
      </c>
      <c r="C27" s="17" t="s">
        <v>17</v>
      </c>
      <c r="D27" s="45">
        <v>359.99</v>
      </c>
      <c r="J27" s="4"/>
      <c r="K27" s="5"/>
    </row>
    <row r="28" spans="1:11">
      <c r="A28" s="17" t="s">
        <v>7</v>
      </c>
      <c r="B28" s="44">
        <v>40986</v>
      </c>
      <c r="C28" s="17" t="s">
        <v>17</v>
      </c>
      <c r="D28" s="45">
        <v>359.99</v>
      </c>
      <c r="J28" s="4"/>
      <c r="K28" s="5"/>
    </row>
    <row r="29" spans="1:11">
      <c r="A29" s="17" t="s">
        <v>7</v>
      </c>
      <c r="B29" s="44">
        <v>40986</v>
      </c>
      <c r="C29" s="17" t="s">
        <v>16</v>
      </c>
      <c r="D29" s="45">
        <v>500</v>
      </c>
      <c r="J29" s="4"/>
      <c r="K29" s="5"/>
    </row>
    <row r="30" spans="1:11">
      <c r="A30" s="17" t="s">
        <v>5</v>
      </c>
      <c r="B30" s="44">
        <v>40986</v>
      </c>
      <c r="C30" s="17" t="s">
        <v>14</v>
      </c>
      <c r="D30" s="45">
        <v>139.9</v>
      </c>
      <c r="J30" s="4"/>
      <c r="K30" s="5"/>
    </row>
    <row r="31" spans="1:11">
      <c r="A31" s="17" t="s">
        <v>7</v>
      </c>
      <c r="B31" s="44">
        <v>40987</v>
      </c>
      <c r="C31" s="17" t="s">
        <v>16</v>
      </c>
      <c r="D31" s="45">
        <v>500</v>
      </c>
      <c r="J31" s="4"/>
      <c r="K31" s="5"/>
    </row>
    <row r="32" spans="1:11">
      <c r="A32" s="17" t="s">
        <v>6</v>
      </c>
      <c r="B32" s="44">
        <v>40987</v>
      </c>
      <c r="C32" s="17" t="s">
        <v>10</v>
      </c>
      <c r="D32" s="45">
        <v>5</v>
      </c>
      <c r="J32" s="4"/>
      <c r="K32" s="5"/>
    </row>
    <row r="33" spans="1:11">
      <c r="A33" s="17" t="s">
        <v>4</v>
      </c>
      <c r="B33" s="44">
        <v>40987</v>
      </c>
      <c r="C33" s="17" t="s">
        <v>18</v>
      </c>
      <c r="D33" s="45">
        <v>129.9</v>
      </c>
      <c r="J33" s="4"/>
      <c r="K33" s="5"/>
    </row>
    <row r="34" spans="1:11">
      <c r="A34" s="17" t="s">
        <v>6</v>
      </c>
      <c r="B34" s="44">
        <v>40987</v>
      </c>
      <c r="C34" s="17" t="s">
        <v>15</v>
      </c>
      <c r="D34" s="45">
        <v>5</v>
      </c>
      <c r="J34" s="4"/>
      <c r="K34" s="5"/>
    </row>
    <row r="35" spans="1:11">
      <c r="A35" s="17" t="s">
        <v>6</v>
      </c>
      <c r="B35" s="44">
        <v>40987</v>
      </c>
      <c r="C35" s="17" t="s">
        <v>15</v>
      </c>
      <c r="D35" s="45">
        <v>5</v>
      </c>
      <c r="J35" s="4"/>
      <c r="K35" s="6"/>
    </row>
  </sheetData>
  <sortState xmlns:xlrd2="http://schemas.microsoft.com/office/spreadsheetml/2017/richdata2" ref="I15:I25">
    <sortCondition ref="I15:I25"/>
  </sortState>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9843-9D0D-4548-9112-F45305E5EC8C}">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c r="I9" s="1"/>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H16" s="46"/>
      <c r="I16" s="3"/>
      <c r="J16" s="4"/>
      <c r="K16" s="5"/>
    </row>
    <row r="17" spans="1:11">
      <c r="A17" s="17" t="s">
        <v>6</v>
      </c>
      <c r="B17" s="44">
        <v>40985</v>
      </c>
      <c r="C17" s="17" t="s">
        <v>10</v>
      </c>
      <c r="D17" s="45">
        <v>5</v>
      </c>
      <c r="H17" s="46"/>
      <c r="I17" s="17" t="s">
        <v>38</v>
      </c>
      <c r="J17" s="17" t="s">
        <v>55</v>
      </c>
      <c r="K17" s="17" t="s">
        <v>39</v>
      </c>
    </row>
    <row r="18" spans="1:11">
      <c r="A18" s="17" t="s">
        <v>7</v>
      </c>
      <c r="B18" s="44">
        <v>40985</v>
      </c>
      <c r="C18" s="17" t="s">
        <v>16</v>
      </c>
      <c r="D18" s="45">
        <v>500</v>
      </c>
      <c r="H18" s="46"/>
      <c r="I18" s="17" t="s">
        <v>6</v>
      </c>
      <c r="J18" s="28">
        <f>AVERAGEIF($A$2:$A$35,$I18,$D$2:$D$35)</f>
        <v>5</v>
      </c>
      <c r="K18" s="18"/>
    </row>
    <row r="19" spans="1:11">
      <c r="A19" s="17" t="s">
        <v>7</v>
      </c>
      <c r="B19" s="44">
        <v>40985</v>
      </c>
      <c r="C19" s="17" t="s">
        <v>16</v>
      </c>
      <c r="D19" s="45">
        <v>500</v>
      </c>
      <c r="H19" s="46"/>
      <c r="I19" s="17" t="s">
        <v>7</v>
      </c>
      <c r="J19" s="28">
        <f t="shared" ref="J19:J22" si="0">AVERAGEIF($A$2:$A$35,$I19,$D$2:$D$35)</f>
        <v>453.32999999999993</v>
      </c>
      <c r="K19" s="18"/>
    </row>
    <row r="20" spans="1:11">
      <c r="A20" s="17" t="s">
        <v>5</v>
      </c>
      <c r="B20" s="44">
        <v>40985</v>
      </c>
      <c r="C20" s="17" t="s">
        <v>14</v>
      </c>
      <c r="D20" s="45">
        <v>139.9</v>
      </c>
      <c r="H20" s="46"/>
      <c r="I20" s="17" t="s">
        <v>3</v>
      </c>
      <c r="J20" s="28">
        <f t="shared" si="0"/>
        <v>8.6999999999999993</v>
      </c>
      <c r="K20" s="18"/>
    </row>
    <row r="21" spans="1:11">
      <c r="A21" s="17" t="s">
        <v>4</v>
      </c>
      <c r="B21" s="44">
        <v>40986</v>
      </c>
      <c r="C21" s="17" t="s">
        <v>11</v>
      </c>
      <c r="D21" s="45">
        <v>50</v>
      </c>
      <c r="H21" s="46"/>
      <c r="I21" s="17" t="s">
        <v>4</v>
      </c>
      <c r="J21" s="28">
        <f t="shared" si="0"/>
        <v>89.95</v>
      </c>
      <c r="K21" s="18"/>
    </row>
    <row r="22" spans="1:11">
      <c r="A22" s="17" t="s">
        <v>6</v>
      </c>
      <c r="B22" s="44">
        <v>40986</v>
      </c>
      <c r="C22" s="17" t="s">
        <v>15</v>
      </c>
      <c r="D22" s="45">
        <v>5</v>
      </c>
      <c r="H22" s="46"/>
      <c r="I22" s="17" t="s">
        <v>5</v>
      </c>
      <c r="J22" s="28">
        <f t="shared" si="0"/>
        <v>139.9</v>
      </c>
      <c r="K22" s="18"/>
    </row>
    <row r="23" spans="1:11">
      <c r="A23" s="17" t="s">
        <v>5</v>
      </c>
      <c r="B23" s="44">
        <v>40986</v>
      </c>
      <c r="C23" s="17" t="s">
        <v>12</v>
      </c>
      <c r="D23" s="45">
        <v>139.9</v>
      </c>
      <c r="H23" s="46"/>
      <c r="I23" s="17" t="s">
        <v>56</v>
      </c>
      <c r="J23" s="28">
        <f>AVERAGE(D2:D35)</f>
        <v>165.95499999999998</v>
      </c>
      <c r="K23" s="18"/>
    </row>
    <row r="24" spans="1:11">
      <c r="A24" s="17" t="s">
        <v>4</v>
      </c>
      <c r="B24" s="44">
        <v>40986</v>
      </c>
      <c r="C24" s="17" t="s">
        <v>18</v>
      </c>
      <c r="D24" s="45">
        <v>129.9</v>
      </c>
      <c r="H24" s="46"/>
      <c r="I24" s="3"/>
      <c r="J24" s="4"/>
      <c r="K24" s="5"/>
    </row>
    <row r="25" spans="1:11">
      <c r="A25" s="17" t="s">
        <v>3</v>
      </c>
      <c r="B25" s="44">
        <v>40986</v>
      </c>
      <c r="C25" s="17" t="s">
        <v>19</v>
      </c>
      <c r="D25" s="45">
        <v>7.5</v>
      </c>
      <c r="H25" s="46"/>
      <c r="I25" s="3"/>
      <c r="J25" s="4"/>
      <c r="K25" s="5"/>
    </row>
    <row r="26" spans="1:11">
      <c r="A26" s="17" t="s">
        <v>5</v>
      </c>
      <c r="B26" s="44">
        <v>40986</v>
      </c>
      <c r="C26" s="17" t="s">
        <v>14</v>
      </c>
      <c r="D26" s="45">
        <v>139.9</v>
      </c>
      <c r="H26" s="46"/>
      <c r="I26" s="3"/>
      <c r="J26" s="4"/>
      <c r="K26" s="5"/>
    </row>
    <row r="27" spans="1:11">
      <c r="A27" s="17" t="s">
        <v>7</v>
      </c>
      <c r="B27" s="44">
        <v>40986</v>
      </c>
      <c r="C27" s="17" t="s">
        <v>17</v>
      </c>
      <c r="D27" s="45">
        <v>359.99</v>
      </c>
      <c r="H27" s="46"/>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6B17-8675-6841-8221-890C065008BF}">
  <sheetPr>
    <tabColor theme="4"/>
  </sheetPr>
  <dimension ref="A1:L68"/>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12">
      <c r="A33" s="17" t="s">
        <v>4</v>
      </c>
      <c r="B33" s="44">
        <v>40987</v>
      </c>
      <c r="C33" s="17" t="s">
        <v>18</v>
      </c>
      <c r="D33" s="45">
        <v>129.9</v>
      </c>
    </row>
    <row r="34" spans="1:12">
      <c r="A34" s="17" t="s">
        <v>6</v>
      </c>
      <c r="B34" s="44">
        <v>40987</v>
      </c>
      <c r="C34" s="17" t="s">
        <v>15</v>
      </c>
      <c r="D34" s="45">
        <v>5</v>
      </c>
    </row>
    <row r="35" spans="1:12">
      <c r="A35" s="17" t="s">
        <v>6</v>
      </c>
      <c r="B35" s="44">
        <v>40987</v>
      </c>
      <c r="C35" s="17" t="s">
        <v>15</v>
      </c>
      <c r="D35" s="45">
        <v>5</v>
      </c>
    </row>
    <row r="42" spans="1:12">
      <c r="I42" s="17" t="s">
        <v>38</v>
      </c>
      <c r="J42" s="44" t="s">
        <v>8</v>
      </c>
      <c r="K42" s="17" t="s">
        <v>57</v>
      </c>
      <c r="L42" s="40" t="s">
        <v>39</v>
      </c>
    </row>
    <row r="43" spans="1:12">
      <c r="I43" s="17" t="s">
        <v>6</v>
      </c>
      <c r="J43" s="44">
        <v>40983</v>
      </c>
      <c r="K43" s="45">
        <f t="shared" ref="K43:K67" si="0">SUMIFS($D$2:$D$35,$A$2:$A$35,$I43,$B$2:$B$35,$J43)</f>
        <v>5</v>
      </c>
      <c r="L43" s="18"/>
    </row>
    <row r="44" spans="1:12">
      <c r="I44" s="17" t="s">
        <v>7</v>
      </c>
      <c r="J44" s="44">
        <v>40983</v>
      </c>
      <c r="K44" s="45">
        <f t="shared" si="0"/>
        <v>500</v>
      </c>
      <c r="L44" s="18"/>
    </row>
    <row r="45" spans="1:12">
      <c r="I45" s="17" t="s">
        <v>3</v>
      </c>
      <c r="J45" s="44">
        <v>40983</v>
      </c>
      <c r="K45" s="45">
        <f t="shared" si="0"/>
        <v>9</v>
      </c>
      <c r="L45" s="18"/>
    </row>
    <row r="46" spans="1:12">
      <c r="I46" s="17" t="s">
        <v>4</v>
      </c>
      <c r="J46" s="44">
        <v>40983</v>
      </c>
      <c r="K46" s="45">
        <f t="shared" si="0"/>
        <v>0</v>
      </c>
      <c r="L46" s="18"/>
    </row>
    <row r="47" spans="1:12">
      <c r="I47" s="17" t="s">
        <v>5</v>
      </c>
      <c r="J47" s="44">
        <v>40983</v>
      </c>
      <c r="K47" s="45">
        <f t="shared" si="0"/>
        <v>0</v>
      </c>
      <c r="L47" s="18"/>
    </row>
    <row r="48" spans="1:12">
      <c r="I48" s="17" t="s">
        <v>6</v>
      </c>
      <c r="J48" s="44">
        <v>40984</v>
      </c>
      <c r="K48" s="45">
        <f t="shared" si="0"/>
        <v>5</v>
      </c>
      <c r="L48" s="18"/>
    </row>
    <row r="49" spans="9:12">
      <c r="I49" s="17" t="s">
        <v>7</v>
      </c>
      <c r="J49" s="44">
        <v>40984</v>
      </c>
      <c r="K49" s="45">
        <f t="shared" si="0"/>
        <v>0</v>
      </c>
      <c r="L49" s="18"/>
    </row>
    <row r="50" spans="9:12">
      <c r="I50" s="17" t="s">
        <v>3</v>
      </c>
      <c r="J50" s="44">
        <v>40984</v>
      </c>
      <c r="K50" s="45">
        <f t="shared" si="0"/>
        <v>18</v>
      </c>
      <c r="L50" s="18"/>
    </row>
    <row r="51" spans="9:12">
      <c r="I51" s="17" t="s">
        <v>4</v>
      </c>
      <c r="J51" s="44">
        <v>40984</v>
      </c>
      <c r="K51" s="45">
        <f t="shared" si="0"/>
        <v>50</v>
      </c>
      <c r="L51" s="18"/>
    </row>
    <row r="52" spans="9:12">
      <c r="I52" s="17" t="s">
        <v>5</v>
      </c>
      <c r="J52" s="44">
        <v>40984</v>
      </c>
      <c r="K52" s="45">
        <f t="shared" si="0"/>
        <v>559.6</v>
      </c>
      <c r="L52" s="18"/>
    </row>
    <row r="53" spans="9:12">
      <c r="I53" s="17" t="s">
        <v>6</v>
      </c>
      <c r="J53" s="44">
        <v>40985</v>
      </c>
      <c r="K53" s="45">
        <f t="shared" si="0"/>
        <v>10</v>
      </c>
      <c r="L53" s="18"/>
    </row>
    <row r="54" spans="9:12">
      <c r="I54" s="17" t="s">
        <v>7</v>
      </c>
      <c r="J54" s="44">
        <v>40985</v>
      </c>
      <c r="K54" s="45">
        <f t="shared" si="0"/>
        <v>1859.99</v>
      </c>
      <c r="L54" s="18"/>
    </row>
    <row r="55" spans="9:12">
      <c r="I55" s="17" t="s">
        <v>3</v>
      </c>
      <c r="J55" s="44">
        <v>40985</v>
      </c>
      <c r="K55" s="45">
        <f t="shared" si="0"/>
        <v>9</v>
      </c>
      <c r="L55" s="18"/>
    </row>
    <row r="56" spans="9:12">
      <c r="I56" s="17" t="s">
        <v>4</v>
      </c>
      <c r="J56" s="44">
        <v>40985</v>
      </c>
      <c r="K56" s="45">
        <f t="shared" si="0"/>
        <v>0</v>
      </c>
      <c r="L56" s="18"/>
    </row>
    <row r="57" spans="9:12">
      <c r="I57" s="17" t="s">
        <v>5</v>
      </c>
      <c r="J57" s="44">
        <v>40985</v>
      </c>
      <c r="K57" s="45">
        <f t="shared" si="0"/>
        <v>139.9</v>
      </c>
      <c r="L57" s="18"/>
    </row>
    <row r="58" spans="9:12">
      <c r="I58" s="17" t="s">
        <v>6</v>
      </c>
      <c r="J58" s="44">
        <v>40986</v>
      </c>
      <c r="K58" s="45">
        <f t="shared" si="0"/>
        <v>5</v>
      </c>
      <c r="L58" s="18"/>
    </row>
    <row r="59" spans="9:12">
      <c r="I59" s="17" t="s">
        <v>7</v>
      </c>
      <c r="J59" s="44">
        <v>40986</v>
      </c>
      <c r="K59" s="45">
        <f t="shared" si="0"/>
        <v>1219.98</v>
      </c>
      <c r="L59" s="18"/>
    </row>
    <row r="60" spans="9:12">
      <c r="I60" s="17" t="s">
        <v>3</v>
      </c>
      <c r="J60" s="44">
        <v>40986</v>
      </c>
      <c r="K60" s="45">
        <f t="shared" si="0"/>
        <v>7.5</v>
      </c>
      <c r="L60" s="18"/>
    </row>
    <row r="61" spans="9:12">
      <c r="I61" s="17" t="s">
        <v>4</v>
      </c>
      <c r="J61" s="44">
        <v>40986</v>
      </c>
      <c r="K61" s="45">
        <f t="shared" si="0"/>
        <v>179.9</v>
      </c>
      <c r="L61" s="18"/>
    </row>
    <row r="62" spans="9:12">
      <c r="I62" s="17" t="s">
        <v>5</v>
      </c>
      <c r="J62" s="44">
        <v>40986</v>
      </c>
      <c r="K62" s="45">
        <f t="shared" si="0"/>
        <v>419.70000000000005</v>
      </c>
      <c r="L62" s="18"/>
    </row>
    <row r="63" spans="9:12">
      <c r="I63" s="17" t="s">
        <v>6</v>
      </c>
      <c r="J63" s="44">
        <v>40987</v>
      </c>
      <c r="K63" s="45">
        <f t="shared" si="0"/>
        <v>15</v>
      </c>
      <c r="L63" s="18"/>
    </row>
    <row r="64" spans="9:12">
      <c r="I64" s="17" t="s">
        <v>7</v>
      </c>
      <c r="J64" s="44">
        <v>40987</v>
      </c>
      <c r="K64" s="45">
        <f t="shared" si="0"/>
        <v>500</v>
      </c>
      <c r="L64" s="18"/>
    </row>
    <row r="65" spans="9:12">
      <c r="I65" s="17" t="s">
        <v>3</v>
      </c>
      <c r="J65" s="44">
        <v>40987</v>
      </c>
      <c r="K65" s="45">
        <f t="shared" si="0"/>
        <v>0</v>
      </c>
      <c r="L65" s="18"/>
    </row>
    <row r="66" spans="9:12">
      <c r="I66" s="17" t="s">
        <v>4</v>
      </c>
      <c r="J66" s="44">
        <v>40987</v>
      </c>
      <c r="K66" s="45">
        <f t="shared" si="0"/>
        <v>129.9</v>
      </c>
      <c r="L66" s="18"/>
    </row>
    <row r="67" spans="9:12">
      <c r="I67" s="17" t="s">
        <v>5</v>
      </c>
      <c r="J67" s="44">
        <v>40987</v>
      </c>
      <c r="K67" s="45">
        <f t="shared" si="0"/>
        <v>0</v>
      </c>
      <c r="L67" s="18"/>
    </row>
    <row r="68" spans="9:12">
      <c r="I68" s="40" t="s">
        <v>20</v>
      </c>
      <c r="J68" s="41"/>
      <c r="K68" s="47">
        <f>SUM(K43:K67)</f>
        <v>5642.4699999999993</v>
      </c>
      <c r="L68" s="18"/>
    </row>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802A-CBB4-B045-B4B9-C26D976CCE55}">
  <sheetPr>
    <tabColor theme="4"/>
  </sheetPr>
  <dimension ref="A1:L44"/>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7.8320312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2">
      <c r="A17" s="17" t="s">
        <v>6</v>
      </c>
      <c r="B17" s="44">
        <v>40985</v>
      </c>
      <c r="C17" s="17" t="s">
        <v>10</v>
      </c>
      <c r="D17" s="45">
        <v>5</v>
      </c>
      <c r="I17" s="3"/>
      <c r="J17" s="4"/>
      <c r="K17" s="5"/>
    </row>
    <row r="18" spans="1:12">
      <c r="A18" s="17" t="s">
        <v>7</v>
      </c>
      <c r="B18" s="44">
        <v>40985</v>
      </c>
      <c r="C18" s="17" t="s">
        <v>16</v>
      </c>
      <c r="D18" s="45">
        <v>500</v>
      </c>
      <c r="I18" s="17" t="s">
        <v>38</v>
      </c>
      <c r="J18" s="44" t="s">
        <v>8</v>
      </c>
      <c r="K18" s="17" t="s">
        <v>59</v>
      </c>
      <c r="L18" s="40" t="s">
        <v>39</v>
      </c>
    </row>
    <row r="19" spans="1:12">
      <c r="A19" s="17" t="s">
        <v>7</v>
      </c>
      <c r="B19" s="44">
        <v>40985</v>
      </c>
      <c r="C19" s="17" t="s">
        <v>16</v>
      </c>
      <c r="D19" s="45">
        <v>500</v>
      </c>
      <c r="I19" s="17" t="s">
        <v>6</v>
      </c>
      <c r="J19" s="44">
        <v>40983</v>
      </c>
      <c r="K19" s="48">
        <f>COUNTIFS($A$2:$A$35,$I19,$B$2:$B$35,$J19)</f>
        <v>1</v>
      </c>
      <c r="L19" s="18"/>
    </row>
    <row r="20" spans="1:12">
      <c r="A20" s="17" t="s">
        <v>5</v>
      </c>
      <c r="B20" s="44">
        <v>40985</v>
      </c>
      <c r="C20" s="17" t="s">
        <v>14</v>
      </c>
      <c r="D20" s="45">
        <v>139.9</v>
      </c>
      <c r="I20" s="17" t="s">
        <v>7</v>
      </c>
      <c r="J20" s="44">
        <v>40983</v>
      </c>
      <c r="K20" s="48">
        <f t="shared" ref="K20:K43" si="0">COUNTIFS($A$2:$A$35,$I20,$B$2:$B$35,$J20)</f>
        <v>1</v>
      </c>
      <c r="L20" s="18"/>
    </row>
    <row r="21" spans="1:12">
      <c r="A21" s="17" t="s">
        <v>4</v>
      </c>
      <c r="B21" s="44">
        <v>40986</v>
      </c>
      <c r="C21" s="17" t="s">
        <v>11</v>
      </c>
      <c r="D21" s="45">
        <v>50</v>
      </c>
      <c r="I21" s="17" t="s">
        <v>3</v>
      </c>
      <c r="J21" s="44">
        <v>40983</v>
      </c>
      <c r="K21" s="48">
        <f t="shared" si="0"/>
        <v>1</v>
      </c>
      <c r="L21" s="18"/>
    </row>
    <row r="22" spans="1:12">
      <c r="A22" s="17" t="s">
        <v>6</v>
      </c>
      <c r="B22" s="44">
        <v>40986</v>
      </c>
      <c r="C22" s="17" t="s">
        <v>15</v>
      </c>
      <c r="D22" s="45">
        <v>5</v>
      </c>
      <c r="I22" s="17" t="s">
        <v>4</v>
      </c>
      <c r="J22" s="44">
        <v>40983</v>
      </c>
      <c r="K22" s="48">
        <f t="shared" si="0"/>
        <v>0</v>
      </c>
      <c r="L22" s="18"/>
    </row>
    <row r="23" spans="1:12">
      <c r="A23" s="17" t="s">
        <v>5</v>
      </c>
      <c r="B23" s="44">
        <v>40986</v>
      </c>
      <c r="C23" s="17" t="s">
        <v>12</v>
      </c>
      <c r="D23" s="45">
        <v>139.9</v>
      </c>
      <c r="I23" s="17" t="s">
        <v>5</v>
      </c>
      <c r="J23" s="44">
        <v>40983</v>
      </c>
      <c r="K23" s="48">
        <f t="shared" si="0"/>
        <v>0</v>
      </c>
      <c r="L23" s="18"/>
    </row>
    <row r="24" spans="1:12">
      <c r="A24" s="17" t="s">
        <v>4</v>
      </c>
      <c r="B24" s="44">
        <v>40986</v>
      </c>
      <c r="C24" s="17" t="s">
        <v>18</v>
      </c>
      <c r="D24" s="45">
        <v>129.9</v>
      </c>
      <c r="I24" s="17" t="s">
        <v>6</v>
      </c>
      <c r="J24" s="44">
        <v>40984</v>
      </c>
      <c r="K24" s="48">
        <f t="shared" si="0"/>
        <v>1</v>
      </c>
      <c r="L24" s="18"/>
    </row>
    <row r="25" spans="1:12">
      <c r="A25" s="17" t="s">
        <v>3</v>
      </c>
      <c r="B25" s="44">
        <v>40986</v>
      </c>
      <c r="C25" s="17" t="s">
        <v>19</v>
      </c>
      <c r="D25" s="45">
        <v>7.5</v>
      </c>
      <c r="I25" s="17" t="s">
        <v>7</v>
      </c>
      <c r="J25" s="44">
        <v>40984</v>
      </c>
      <c r="K25" s="48">
        <f t="shared" si="0"/>
        <v>0</v>
      </c>
      <c r="L25" s="18"/>
    </row>
    <row r="26" spans="1:12">
      <c r="A26" s="17" t="s">
        <v>5</v>
      </c>
      <c r="B26" s="44">
        <v>40986</v>
      </c>
      <c r="C26" s="17" t="s">
        <v>14</v>
      </c>
      <c r="D26" s="45">
        <v>139.9</v>
      </c>
      <c r="I26" s="17" t="s">
        <v>3</v>
      </c>
      <c r="J26" s="44">
        <v>40984</v>
      </c>
      <c r="K26" s="48">
        <f t="shared" si="0"/>
        <v>2</v>
      </c>
      <c r="L26" s="18"/>
    </row>
    <row r="27" spans="1:12">
      <c r="A27" s="17" t="s">
        <v>7</v>
      </c>
      <c r="B27" s="44">
        <v>40986</v>
      </c>
      <c r="C27" s="17" t="s">
        <v>17</v>
      </c>
      <c r="D27" s="45">
        <v>359.99</v>
      </c>
      <c r="I27" s="17" t="s">
        <v>4</v>
      </c>
      <c r="J27" s="44">
        <v>40984</v>
      </c>
      <c r="K27" s="48">
        <f t="shared" si="0"/>
        <v>1</v>
      </c>
      <c r="L27" s="18"/>
    </row>
    <row r="28" spans="1:12">
      <c r="A28" s="17" t="s">
        <v>7</v>
      </c>
      <c r="B28" s="44">
        <v>40986</v>
      </c>
      <c r="C28" s="17" t="s">
        <v>17</v>
      </c>
      <c r="D28" s="45">
        <v>359.99</v>
      </c>
      <c r="I28" s="17" t="s">
        <v>5</v>
      </c>
      <c r="J28" s="44">
        <v>40984</v>
      </c>
      <c r="K28" s="48">
        <f t="shared" si="0"/>
        <v>4</v>
      </c>
      <c r="L28" s="18"/>
    </row>
    <row r="29" spans="1:12">
      <c r="A29" s="17" t="s">
        <v>7</v>
      </c>
      <c r="B29" s="44">
        <v>40986</v>
      </c>
      <c r="C29" s="17" t="s">
        <v>16</v>
      </c>
      <c r="D29" s="45">
        <v>500</v>
      </c>
      <c r="I29" s="17" t="s">
        <v>6</v>
      </c>
      <c r="J29" s="44">
        <v>40985</v>
      </c>
      <c r="K29" s="48">
        <f t="shared" si="0"/>
        <v>2</v>
      </c>
      <c r="L29" s="18"/>
    </row>
    <row r="30" spans="1:12">
      <c r="A30" s="17" t="s">
        <v>5</v>
      </c>
      <c r="B30" s="44">
        <v>40986</v>
      </c>
      <c r="C30" s="17" t="s">
        <v>14</v>
      </c>
      <c r="D30" s="45">
        <v>139.9</v>
      </c>
      <c r="I30" s="17" t="s">
        <v>7</v>
      </c>
      <c r="J30" s="44">
        <v>40985</v>
      </c>
      <c r="K30" s="48">
        <f t="shared" si="0"/>
        <v>4</v>
      </c>
      <c r="L30" s="18"/>
    </row>
    <row r="31" spans="1:12">
      <c r="A31" s="17" t="s">
        <v>7</v>
      </c>
      <c r="B31" s="44">
        <v>40987</v>
      </c>
      <c r="C31" s="17" t="s">
        <v>16</v>
      </c>
      <c r="D31" s="45">
        <v>500</v>
      </c>
      <c r="I31" s="17" t="s">
        <v>3</v>
      </c>
      <c r="J31" s="44">
        <v>40985</v>
      </c>
      <c r="K31" s="48">
        <f t="shared" si="0"/>
        <v>1</v>
      </c>
      <c r="L31" s="18"/>
    </row>
    <row r="32" spans="1:12">
      <c r="A32" s="17" t="s">
        <v>6</v>
      </c>
      <c r="B32" s="44">
        <v>40987</v>
      </c>
      <c r="C32" s="17" t="s">
        <v>10</v>
      </c>
      <c r="D32" s="45">
        <v>5</v>
      </c>
      <c r="I32" s="17" t="s">
        <v>4</v>
      </c>
      <c r="J32" s="44">
        <v>40985</v>
      </c>
      <c r="K32" s="48">
        <f t="shared" si="0"/>
        <v>0</v>
      </c>
      <c r="L32" s="18"/>
    </row>
    <row r="33" spans="1:12">
      <c r="A33" s="17" t="s">
        <v>4</v>
      </c>
      <c r="B33" s="44">
        <v>40987</v>
      </c>
      <c r="C33" s="17" t="s">
        <v>18</v>
      </c>
      <c r="D33" s="45">
        <v>129.9</v>
      </c>
      <c r="I33" s="17" t="s">
        <v>5</v>
      </c>
      <c r="J33" s="44">
        <v>40985</v>
      </c>
      <c r="K33" s="48">
        <f t="shared" si="0"/>
        <v>1</v>
      </c>
      <c r="L33" s="18"/>
    </row>
    <row r="34" spans="1:12">
      <c r="A34" s="17" t="s">
        <v>6</v>
      </c>
      <c r="B34" s="44">
        <v>40987</v>
      </c>
      <c r="C34" s="17" t="s">
        <v>15</v>
      </c>
      <c r="D34" s="45">
        <v>5</v>
      </c>
      <c r="I34" s="17" t="s">
        <v>6</v>
      </c>
      <c r="J34" s="44">
        <v>40986</v>
      </c>
      <c r="K34" s="48">
        <f t="shared" si="0"/>
        <v>1</v>
      </c>
      <c r="L34" s="18"/>
    </row>
    <row r="35" spans="1:12">
      <c r="A35" s="17" t="s">
        <v>6</v>
      </c>
      <c r="B35" s="44">
        <v>40987</v>
      </c>
      <c r="C35" s="17" t="s">
        <v>15</v>
      </c>
      <c r="D35" s="45">
        <v>5</v>
      </c>
      <c r="I35" s="17" t="s">
        <v>7</v>
      </c>
      <c r="J35" s="44">
        <v>40986</v>
      </c>
      <c r="K35" s="48">
        <f t="shared" si="0"/>
        <v>3</v>
      </c>
      <c r="L35" s="18"/>
    </row>
    <row r="36" spans="1:12">
      <c r="I36" s="17" t="s">
        <v>3</v>
      </c>
      <c r="J36" s="44">
        <v>40986</v>
      </c>
      <c r="K36" s="48">
        <f t="shared" si="0"/>
        <v>1</v>
      </c>
      <c r="L36" s="18"/>
    </row>
    <row r="37" spans="1:12">
      <c r="I37" s="17" t="s">
        <v>4</v>
      </c>
      <c r="J37" s="44">
        <v>40986</v>
      </c>
      <c r="K37" s="48">
        <f t="shared" si="0"/>
        <v>2</v>
      </c>
      <c r="L37" s="18"/>
    </row>
    <row r="38" spans="1:12">
      <c r="I38" s="17" t="s">
        <v>5</v>
      </c>
      <c r="J38" s="44">
        <v>40986</v>
      </c>
      <c r="K38" s="48">
        <f t="shared" si="0"/>
        <v>3</v>
      </c>
      <c r="L38" s="18"/>
    </row>
    <row r="39" spans="1:12">
      <c r="I39" s="17" t="s">
        <v>6</v>
      </c>
      <c r="J39" s="44">
        <v>40987</v>
      </c>
      <c r="K39" s="48">
        <f t="shared" si="0"/>
        <v>3</v>
      </c>
      <c r="L39" s="18"/>
    </row>
    <row r="40" spans="1:12">
      <c r="I40" s="17" t="s">
        <v>7</v>
      </c>
      <c r="J40" s="44">
        <v>40987</v>
      </c>
      <c r="K40" s="48">
        <f t="shared" si="0"/>
        <v>1</v>
      </c>
      <c r="L40" s="18"/>
    </row>
    <row r="41" spans="1:12">
      <c r="I41" s="17" t="s">
        <v>3</v>
      </c>
      <c r="J41" s="44">
        <v>40987</v>
      </c>
      <c r="K41" s="48">
        <f t="shared" si="0"/>
        <v>0</v>
      </c>
      <c r="L41" s="18"/>
    </row>
    <row r="42" spans="1:12">
      <c r="I42" s="17" t="s">
        <v>4</v>
      </c>
      <c r="J42" s="44">
        <v>40987</v>
      </c>
      <c r="K42" s="48">
        <f t="shared" si="0"/>
        <v>1</v>
      </c>
      <c r="L42" s="18"/>
    </row>
    <row r="43" spans="1:12">
      <c r="I43" s="17" t="s">
        <v>5</v>
      </c>
      <c r="J43" s="44">
        <v>40987</v>
      </c>
      <c r="K43" s="48">
        <f t="shared" si="0"/>
        <v>0</v>
      </c>
      <c r="L43" s="18"/>
    </row>
    <row r="44" spans="1:12">
      <c r="I44" s="40" t="s">
        <v>60</v>
      </c>
      <c r="J44" s="41"/>
      <c r="K44" s="48">
        <f>COUNT(D2:D35)</f>
        <v>34</v>
      </c>
      <c r="L44" s="18"/>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5198-A23D-CF40-A8A6-4C6E47DACE66}">
  <sheetPr>
    <tabColor theme="4"/>
  </sheetPr>
  <dimension ref="A1:L36"/>
  <sheetViews>
    <sheetView workbookViewId="0">
      <selection activeCell="N25" sqref="N25"/>
    </sheetView>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2">
      <c r="A1" s="17" t="s">
        <v>0</v>
      </c>
      <c r="B1" s="17" t="s">
        <v>8</v>
      </c>
      <c r="C1" s="17" t="s">
        <v>1</v>
      </c>
      <c r="D1" s="17" t="s">
        <v>2</v>
      </c>
    </row>
    <row r="2" spans="1:12">
      <c r="A2" s="17" t="s">
        <v>7</v>
      </c>
      <c r="B2" s="44">
        <v>40983</v>
      </c>
      <c r="C2" s="17" t="s">
        <v>16</v>
      </c>
      <c r="D2" s="45">
        <v>500</v>
      </c>
    </row>
    <row r="3" spans="1:12">
      <c r="A3" s="17" t="s">
        <v>3</v>
      </c>
      <c r="B3" s="44">
        <v>40983</v>
      </c>
      <c r="C3" s="17" t="s">
        <v>9</v>
      </c>
      <c r="D3" s="45">
        <v>9</v>
      </c>
    </row>
    <row r="4" spans="1:12">
      <c r="A4" s="17" t="s">
        <v>6</v>
      </c>
      <c r="B4" s="44">
        <v>40983</v>
      </c>
      <c r="C4" s="17" t="s">
        <v>10</v>
      </c>
      <c r="D4" s="45">
        <v>5</v>
      </c>
    </row>
    <row r="5" spans="1:12">
      <c r="A5" s="17" t="s">
        <v>4</v>
      </c>
      <c r="B5" s="44">
        <v>40984</v>
      </c>
      <c r="C5" s="17" t="s">
        <v>11</v>
      </c>
      <c r="D5" s="45">
        <v>50</v>
      </c>
    </row>
    <row r="6" spans="1:12">
      <c r="A6" s="17" t="s">
        <v>5</v>
      </c>
      <c r="B6" s="44">
        <v>40984</v>
      </c>
      <c r="C6" s="17" t="s">
        <v>12</v>
      </c>
      <c r="D6" s="45">
        <v>139.9</v>
      </c>
    </row>
    <row r="7" spans="1:12">
      <c r="A7" s="17" t="s">
        <v>5</v>
      </c>
      <c r="B7" s="44">
        <v>40984</v>
      </c>
      <c r="C7" s="17" t="s">
        <v>12</v>
      </c>
      <c r="D7" s="45">
        <v>139.9</v>
      </c>
    </row>
    <row r="8" spans="1:12">
      <c r="A8" s="17" t="s">
        <v>3</v>
      </c>
      <c r="B8" s="44">
        <v>40984</v>
      </c>
      <c r="C8" s="17" t="s">
        <v>13</v>
      </c>
      <c r="D8" s="45">
        <v>9</v>
      </c>
    </row>
    <row r="9" spans="1:12">
      <c r="A9" s="17" t="s">
        <v>5</v>
      </c>
      <c r="B9" s="44">
        <v>40984</v>
      </c>
      <c r="C9" s="17" t="s">
        <v>14</v>
      </c>
      <c r="D9" s="45">
        <v>139.9</v>
      </c>
      <c r="I9" s="1"/>
    </row>
    <row r="10" spans="1:12">
      <c r="A10" s="17" t="s">
        <v>6</v>
      </c>
      <c r="B10" s="44">
        <v>40984</v>
      </c>
      <c r="C10" s="17" t="s">
        <v>15</v>
      </c>
      <c r="D10" s="45">
        <v>5</v>
      </c>
      <c r="I10" s="17" t="s">
        <v>38</v>
      </c>
      <c r="J10" s="44" t="s">
        <v>8</v>
      </c>
      <c r="K10" s="17" t="s">
        <v>59</v>
      </c>
      <c r="L10" s="40" t="s">
        <v>39</v>
      </c>
    </row>
    <row r="11" spans="1:12">
      <c r="A11" s="17" t="s">
        <v>5</v>
      </c>
      <c r="B11" s="44">
        <v>40984</v>
      </c>
      <c r="C11" s="17" t="s">
        <v>14</v>
      </c>
      <c r="D11" s="45">
        <v>139.9</v>
      </c>
      <c r="I11" s="17" t="s">
        <v>6</v>
      </c>
      <c r="J11" s="44">
        <v>40983</v>
      </c>
      <c r="K11" s="45">
        <f>AVERAGEIFS($D$2:$D$35,$A$2:$A$35,$I11,$B$2:$B$35,$J11)</f>
        <v>5</v>
      </c>
      <c r="L11" s="18"/>
    </row>
    <row r="12" spans="1:12">
      <c r="A12" s="17" t="s">
        <v>3</v>
      </c>
      <c r="B12" s="44">
        <v>40984</v>
      </c>
      <c r="C12" s="17" t="s">
        <v>9</v>
      </c>
      <c r="D12" s="45">
        <v>9</v>
      </c>
      <c r="I12" s="17" t="s">
        <v>7</v>
      </c>
      <c r="J12" s="44">
        <v>40983</v>
      </c>
      <c r="K12" s="45">
        <f t="shared" ref="K12:K35" si="0">AVERAGEIFS($D$2:$D$35,$A$2:$A$35,$I12,$B$2:$B$35,$J12)</f>
        <v>500</v>
      </c>
      <c r="L12" s="18"/>
    </row>
    <row r="13" spans="1:12">
      <c r="A13" s="17" t="s">
        <v>6</v>
      </c>
      <c r="B13" s="44">
        <v>40985</v>
      </c>
      <c r="C13" s="17" t="s">
        <v>15</v>
      </c>
      <c r="D13" s="45">
        <v>5</v>
      </c>
      <c r="I13" s="17" t="s">
        <v>3</v>
      </c>
      <c r="J13" s="44">
        <v>40983</v>
      </c>
      <c r="K13" s="45">
        <f t="shared" si="0"/>
        <v>9</v>
      </c>
      <c r="L13" s="18"/>
    </row>
    <row r="14" spans="1:12">
      <c r="A14" s="17" t="s">
        <v>3</v>
      </c>
      <c r="B14" s="44">
        <v>40985</v>
      </c>
      <c r="C14" s="17" t="s">
        <v>13</v>
      </c>
      <c r="D14" s="45">
        <v>9</v>
      </c>
      <c r="I14" s="17" t="s">
        <v>4</v>
      </c>
      <c r="J14" s="44">
        <v>40983</v>
      </c>
      <c r="K14" s="49" t="e">
        <f t="shared" si="0"/>
        <v>#DIV/0!</v>
      </c>
      <c r="L14" s="18"/>
    </row>
    <row r="15" spans="1:12">
      <c r="A15" s="17" t="s">
        <v>7</v>
      </c>
      <c r="B15" s="44">
        <v>40985</v>
      </c>
      <c r="C15" s="17" t="s">
        <v>16</v>
      </c>
      <c r="D15" s="45">
        <v>500</v>
      </c>
      <c r="I15" s="17" t="s">
        <v>5</v>
      </c>
      <c r="J15" s="44">
        <v>40983</v>
      </c>
      <c r="K15" s="49" t="e">
        <f t="shared" si="0"/>
        <v>#DIV/0!</v>
      </c>
      <c r="L15" s="18"/>
    </row>
    <row r="16" spans="1:12">
      <c r="A16" s="17" t="s">
        <v>7</v>
      </c>
      <c r="B16" s="44">
        <v>40985</v>
      </c>
      <c r="C16" s="17" t="s">
        <v>17</v>
      </c>
      <c r="D16" s="45">
        <v>359.99</v>
      </c>
      <c r="I16" s="17" t="s">
        <v>6</v>
      </c>
      <c r="J16" s="44">
        <v>40984</v>
      </c>
      <c r="K16" s="45">
        <f t="shared" si="0"/>
        <v>5</v>
      </c>
      <c r="L16" s="18"/>
    </row>
    <row r="17" spans="1:12">
      <c r="A17" s="17" t="s">
        <v>6</v>
      </c>
      <c r="B17" s="44">
        <v>40985</v>
      </c>
      <c r="C17" s="17" t="s">
        <v>10</v>
      </c>
      <c r="D17" s="45">
        <v>5</v>
      </c>
      <c r="I17" s="17" t="s">
        <v>7</v>
      </c>
      <c r="J17" s="44">
        <v>40984</v>
      </c>
      <c r="K17" s="49" t="e">
        <f t="shared" si="0"/>
        <v>#DIV/0!</v>
      </c>
      <c r="L17" s="18"/>
    </row>
    <row r="18" spans="1:12">
      <c r="A18" s="17" t="s">
        <v>7</v>
      </c>
      <c r="B18" s="44">
        <v>40985</v>
      </c>
      <c r="C18" s="17" t="s">
        <v>16</v>
      </c>
      <c r="D18" s="45">
        <v>500</v>
      </c>
      <c r="I18" s="17" t="s">
        <v>3</v>
      </c>
      <c r="J18" s="44">
        <v>40984</v>
      </c>
      <c r="K18" s="45">
        <f t="shared" si="0"/>
        <v>9</v>
      </c>
      <c r="L18" s="18"/>
    </row>
    <row r="19" spans="1:12">
      <c r="A19" s="17" t="s">
        <v>7</v>
      </c>
      <c r="B19" s="44">
        <v>40985</v>
      </c>
      <c r="C19" s="17" t="s">
        <v>16</v>
      </c>
      <c r="D19" s="45">
        <v>500</v>
      </c>
      <c r="I19" s="17" t="s">
        <v>4</v>
      </c>
      <c r="J19" s="44">
        <v>40984</v>
      </c>
      <c r="K19" s="45">
        <f t="shared" si="0"/>
        <v>50</v>
      </c>
      <c r="L19" s="18"/>
    </row>
    <row r="20" spans="1:12">
      <c r="A20" s="17" t="s">
        <v>5</v>
      </c>
      <c r="B20" s="44">
        <v>40985</v>
      </c>
      <c r="C20" s="17" t="s">
        <v>14</v>
      </c>
      <c r="D20" s="45">
        <v>139.9</v>
      </c>
      <c r="I20" s="17" t="s">
        <v>5</v>
      </c>
      <c r="J20" s="44">
        <v>40984</v>
      </c>
      <c r="K20" s="45">
        <f t="shared" si="0"/>
        <v>139.9</v>
      </c>
      <c r="L20" s="18"/>
    </row>
    <row r="21" spans="1:12">
      <c r="A21" s="17" t="s">
        <v>4</v>
      </c>
      <c r="B21" s="44">
        <v>40986</v>
      </c>
      <c r="C21" s="17" t="s">
        <v>11</v>
      </c>
      <c r="D21" s="45">
        <v>50</v>
      </c>
      <c r="I21" s="17" t="s">
        <v>6</v>
      </c>
      <c r="J21" s="44">
        <v>40985</v>
      </c>
      <c r="K21" s="45">
        <f t="shared" si="0"/>
        <v>5</v>
      </c>
      <c r="L21" s="18"/>
    </row>
    <row r="22" spans="1:12">
      <c r="A22" s="17" t="s">
        <v>6</v>
      </c>
      <c r="B22" s="44">
        <v>40986</v>
      </c>
      <c r="C22" s="17" t="s">
        <v>15</v>
      </c>
      <c r="D22" s="45">
        <v>5</v>
      </c>
      <c r="I22" s="17" t="s">
        <v>7</v>
      </c>
      <c r="J22" s="44">
        <v>40985</v>
      </c>
      <c r="K22" s="45">
        <f t="shared" si="0"/>
        <v>464.9975</v>
      </c>
      <c r="L22" s="18"/>
    </row>
    <row r="23" spans="1:12">
      <c r="A23" s="17" t="s">
        <v>5</v>
      </c>
      <c r="B23" s="44">
        <v>40986</v>
      </c>
      <c r="C23" s="17" t="s">
        <v>12</v>
      </c>
      <c r="D23" s="45">
        <v>139.9</v>
      </c>
      <c r="I23" s="17" t="s">
        <v>3</v>
      </c>
      <c r="J23" s="44">
        <v>40985</v>
      </c>
      <c r="K23" s="45">
        <f t="shared" si="0"/>
        <v>9</v>
      </c>
      <c r="L23" s="18"/>
    </row>
    <row r="24" spans="1:12">
      <c r="A24" s="17" t="s">
        <v>4</v>
      </c>
      <c r="B24" s="44">
        <v>40986</v>
      </c>
      <c r="C24" s="17" t="s">
        <v>18</v>
      </c>
      <c r="D24" s="45">
        <v>129.9</v>
      </c>
      <c r="I24" s="17" t="s">
        <v>4</v>
      </c>
      <c r="J24" s="44">
        <v>40985</v>
      </c>
      <c r="K24" s="49" t="e">
        <f t="shared" si="0"/>
        <v>#DIV/0!</v>
      </c>
      <c r="L24" s="18"/>
    </row>
    <row r="25" spans="1:12">
      <c r="A25" s="17" t="s">
        <v>3</v>
      </c>
      <c r="B25" s="44">
        <v>40986</v>
      </c>
      <c r="C25" s="17" t="s">
        <v>19</v>
      </c>
      <c r="D25" s="45">
        <v>7.5</v>
      </c>
      <c r="I25" s="17" t="s">
        <v>5</v>
      </c>
      <c r="J25" s="44">
        <v>40985</v>
      </c>
      <c r="K25" s="45">
        <f t="shared" si="0"/>
        <v>139.9</v>
      </c>
      <c r="L25" s="18"/>
    </row>
    <row r="26" spans="1:12">
      <c r="A26" s="17" t="s">
        <v>5</v>
      </c>
      <c r="B26" s="44">
        <v>40986</v>
      </c>
      <c r="C26" s="17" t="s">
        <v>14</v>
      </c>
      <c r="D26" s="45">
        <v>139.9</v>
      </c>
      <c r="I26" s="17" t="s">
        <v>6</v>
      </c>
      <c r="J26" s="44">
        <v>40986</v>
      </c>
      <c r="K26" s="45">
        <f t="shared" si="0"/>
        <v>5</v>
      </c>
      <c r="L26" s="18"/>
    </row>
    <row r="27" spans="1:12">
      <c r="A27" s="17" t="s">
        <v>7</v>
      </c>
      <c r="B27" s="44">
        <v>40986</v>
      </c>
      <c r="C27" s="17" t="s">
        <v>17</v>
      </c>
      <c r="D27" s="45">
        <v>359.99</v>
      </c>
      <c r="I27" s="17" t="s">
        <v>7</v>
      </c>
      <c r="J27" s="44">
        <v>40986</v>
      </c>
      <c r="K27" s="45">
        <f t="shared" si="0"/>
        <v>406.66</v>
      </c>
      <c r="L27" s="18"/>
    </row>
    <row r="28" spans="1:12">
      <c r="A28" s="17" t="s">
        <v>7</v>
      </c>
      <c r="B28" s="44">
        <v>40986</v>
      </c>
      <c r="C28" s="17" t="s">
        <v>17</v>
      </c>
      <c r="D28" s="45">
        <v>359.99</v>
      </c>
      <c r="I28" s="17" t="s">
        <v>3</v>
      </c>
      <c r="J28" s="44">
        <v>40986</v>
      </c>
      <c r="K28" s="45">
        <f t="shared" si="0"/>
        <v>7.5</v>
      </c>
      <c r="L28" s="18"/>
    </row>
    <row r="29" spans="1:12">
      <c r="A29" s="17" t="s">
        <v>7</v>
      </c>
      <c r="B29" s="44">
        <v>40986</v>
      </c>
      <c r="C29" s="17" t="s">
        <v>16</v>
      </c>
      <c r="D29" s="45">
        <v>500</v>
      </c>
      <c r="I29" s="17" t="s">
        <v>4</v>
      </c>
      <c r="J29" s="44">
        <v>40986</v>
      </c>
      <c r="K29" s="45">
        <f t="shared" si="0"/>
        <v>89.95</v>
      </c>
      <c r="L29" s="18"/>
    </row>
    <row r="30" spans="1:12">
      <c r="A30" s="17" t="s">
        <v>5</v>
      </c>
      <c r="B30" s="44">
        <v>40986</v>
      </c>
      <c r="C30" s="17" t="s">
        <v>14</v>
      </c>
      <c r="D30" s="45">
        <v>139.9</v>
      </c>
      <c r="I30" s="17" t="s">
        <v>5</v>
      </c>
      <c r="J30" s="44">
        <v>40986</v>
      </c>
      <c r="K30" s="45">
        <f t="shared" si="0"/>
        <v>139.9</v>
      </c>
      <c r="L30" s="18"/>
    </row>
    <row r="31" spans="1:12">
      <c r="A31" s="17" t="s">
        <v>7</v>
      </c>
      <c r="B31" s="44">
        <v>40987</v>
      </c>
      <c r="C31" s="17" t="s">
        <v>16</v>
      </c>
      <c r="D31" s="45">
        <v>500</v>
      </c>
      <c r="I31" s="17" t="s">
        <v>6</v>
      </c>
      <c r="J31" s="44">
        <v>40987</v>
      </c>
      <c r="K31" s="45">
        <f t="shared" si="0"/>
        <v>5</v>
      </c>
      <c r="L31" s="18"/>
    </row>
    <row r="32" spans="1:12">
      <c r="A32" s="17" t="s">
        <v>6</v>
      </c>
      <c r="B32" s="44">
        <v>40987</v>
      </c>
      <c r="C32" s="17" t="s">
        <v>10</v>
      </c>
      <c r="D32" s="45">
        <v>5</v>
      </c>
      <c r="I32" s="17" t="s">
        <v>7</v>
      </c>
      <c r="J32" s="44">
        <v>40987</v>
      </c>
      <c r="K32" s="45">
        <f t="shared" si="0"/>
        <v>500</v>
      </c>
      <c r="L32" s="18"/>
    </row>
    <row r="33" spans="1:12">
      <c r="A33" s="17" t="s">
        <v>4</v>
      </c>
      <c r="B33" s="44">
        <v>40987</v>
      </c>
      <c r="C33" s="17" t="s">
        <v>18</v>
      </c>
      <c r="D33" s="45">
        <v>129.9</v>
      </c>
      <c r="I33" s="17" t="s">
        <v>3</v>
      </c>
      <c r="J33" s="44">
        <v>40987</v>
      </c>
      <c r="K33" s="49" t="e">
        <f t="shared" si="0"/>
        <v>#DIV/0!</v>
      </c>
      <c r="L33" s="18"/>
    </row>
    <row r="34" spans="1:12">
      <c r="A34" s="17" t="s">
        <v>6</v>
      </c>
      <c r="B34" s="44">
        <v>40987</v>
      </c>
      <c r="C34" s="17" t="s">
        <v>15</v>
      </c>
      <c r="D34" s="45">
        <v>5</v>
      </c>
      <c r="I34" s="17" t="s">
        <v>4</v>
      </c>
      <c r="J34" s="44">
        <v>40987</v>
      </c>
      <c r="K34" s="45">
        <f t="shared" si="0"/>
        <v>129.9</v>
      </c>
      <c r="L34" s="18"/>
    </row>
    <row r="35" spans="1:12">
      <c r="A35" s="17" t="s">
        <v>6</v>
      </c>
      <c r="B35" s="44">
        <v>40987</v>
      </c>
      <c r="C35" s="17" t="s">
        <v>15</v>
      </c>
      <c r="D35" s="45">
        <v>5</v>
      </c>
      <c r="I35" s="17" t="s">
        <v>5</v>
      </c>
      <c r="J35" s="44">
        <v>40987</v>
      </c>
      <c r="K35" s="49" t="e">
        <f t="shared" si="0"/>
        <v>#DIV/0!</v>
      </c>
      <c r="L35" s="18"/>
    </row>
    <row r="36" spans="1:12">
      <c r="I36" s="40" t="s">
        <v>60</v>
      </c>
      <c r="J36" s="41"/>
      <c r="K36" s="45">
        <f>AVERAGE(D2:D35)</f>
        <v>165.95499999999998</v>
      </c>
      <c r="L36" s="18"/>
    </row>
  </sheetData>
  <pageMargins left="0.7" right="0.7" top="0.75" bottom="0.75" header="0.3" footer="0.3"/>
  <pageSetup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EEC1-61DC-554F-B1D3-3D909F84072A}">
  <sheetPr>
    <tabColor theme="9"/>
  </sheetPr>
  <dimension ref="B16:G36"/>
  <sheetViews>
    <sheetView workbookViewId="0">
      <selection activeCell="B19" sqref="B19"/>
    </sheetView>
  </sheetViews>
  <sheetFormatPr baseColWidth="10" defaultRowHeight="16"/>
  <cols>
    <col min="3" max="3" width="33.6640625" customWidth="1"/>
    <col min="4" max="4" width="61.1640625" customWidth="1"/>
    <col min="6" max="6" width="10.83203125" customWidth="1"/>
    <col min="7" max="7" width="14" customWidth="1"/>
  </cols>
  <sheetData>
    <row r="16" spans="2:4">
      <c r="B16" s="51" t="s">
        <v>61</v>
      </c>
      <c r="C16" s="51" t="s">
        <v>62</v>
      </c>
      <c r="D16" s="51" t="s">
        <v>63</v>
      </c>
    </row>
    <row r="17" spans="2:7">
      <c r="B17" s="39" t="e">
        <v>#DIV/0!</v>
      </c>
      <c r="C17" s="17" t="s">
        <v>64</v>
      </c>
      <c r="D17" s="17" t="s">
        <v>65</v>
      </c>
    </row>
    <row r="18" spans="2:7">
      <c r="B18" s="39" t="e">
        <v>#N/A</v>
      </c>
      <c r="C18" s="17" t="s">
        <v>67</v>
      </c>
      <c r="D18" s="17" t="s">
        <v>66</v>
      </c>
    </row>
    <row r="19" spans="2:7" ht="34">
      <c r="B19" s="39" t="e">
        <v>#NAME?</v>
      </c>
      <c r="C19" s="17" t="s">
        <v>71</v>
      </c>
      <c r="D19" s="50" t="s">
        <v>68</v>
      </c>
    </row>
    <row r="20" spans="2:7">
      <c r="B20" s="39" t="e">
        <v>#NULL!</v>
      </c>
      <c r="C20" s="17" t="s">
        <v>69</v>
      </c>
      <c r="D20" s="17" t="s">
        <v>70</v>
      </c>
    </row>
    <row r="23" spans="2:7">
      <c r="G23" s="34">
        <f>SUM(MÉDIASE!J18,MÉDIASE!J19,MÉDIASE!J20)</f>
        <v>467.02999999999992</v>
      </c>
    </row>
    <row r="36" spans="7:7">
      <c r="G36" s="34" t="str">
        <f>SOMA!A4</f>
        <v>Brasilia Elétrica</v>
      </c>
    </row>
  </sheetData>
  <sheetProtection algorithmName="SHA-512" hashValue="W0vfUJRMEsIwpYk4EbhqU6SH96sJJ/4kHKWpMf3SxriMQELCO4X7DQl7WOVkjOcWJ3RxDVrUri0dPKa0nNZryg==" saltValue="veHFikjQjDNthIPuonT9qA==" spinCount="100000" sheet="1" objects="1" scenario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AE62-6F42-8A4C-A854-0D2A0D3292A4}">
  <sheetPr>
    <tabColor theme="4"/>
  </sheetPr>
  <dimension ref="L31:N77"/>
  <sheetViews>
    <sheetView workbookViewId="0"/>
  </sheetViews>
  <sheetFormatPr baseColWidth="10" defaultRowHeight="16"/>
  <cols>
    <col min="3" max="3" width="25.6640625" customWidth="1"/>
    <col min="12" max="12" width="31" customWidth="1"/>
  </cols>
  <sheetData>
    <row r="31" spans="12:13">
      <c r="L31" s="9"/>
      <c r="M31" s="10"/>
    </row>
    <row r="32" spans="12:13">
      <c r="L32" s="9"/>
      <c r="M32" s="10"/>
    </row>
    <row r="33" spans="12:13">
      <c r="L33" s="9"/>
      <c r="M33" s="10"/>
    </row>
    <row r="34" spans="12:13">
      <c r="L34" s="9"/>
      <c r="M34" s="10"/>
    </row>
    <row r="35" spans="12:13">
      <c r="L35" s="9"/>
      <c r="M35" s="10"/>
    </row>
    <row r="71" spans="12:14">
      <c r="L71" s="17" t="s">
        <v>38</v>
      </c>
      <c r="M71" s="17" t="s">
        <v>37</v>
      </c>
      <c r="N71" s="17" t="s">
        <v>39</v>
      </c>
    </row>
    <row r="72" spans="12:14">
      <c r="L72" s="17" t="s">
        <v>6</v>
      </c>
      <c r="M72" s="28">
        <f>VLOOKUP($L72,SOMASE!$I$66:$J$72,2,0)</f>
        <v>40</v>
      </c>
      <c r="N72" s="18"/>
    </row>
    <row r="73" spans="12:14">
      <c r="L73" s="17" t="s">
        <v>7</v>
      </c>
      <c r="M73" s="28">
        <f>VLOOKUP($L73,SOMASE!$I$66:$J$72,2,0)</f>
        <v>4079.9699999999993</v>
      </c>
      <c r="N73" s="18"/>
    </row>
    <row r="74" spans="12:14">
      <c r="L74" s="17" t="s">
        <v>3</v>
      </c>
      <c r="M74" s="28">
        <f>VLOOKUP($L74,SOMASE!$I$66:$J$72,2,0)</f>
        <v>43.5</v>
      </c>
      <c r="N74" s="18"/>
    </row>
    <row r="75" spans="12:14">
      <c r="L75" s="17" t="s">
        <v>4</v>
      </c>
      <c r="M75" s="28">
        <f>VLOOKUP($L75,SOMASE!$I$66:$J$72,2,0)</f>
        <v>359.8</v>
      </c>
      <c r="N75" s="18"/>
    </row>
    <row r="76" spans="12:14">
      <c r="L76" s="17" t="s">
        <v>5</v>
      </c>
      <c r="M76" s="28">
        <f>VLOOKUP($L76,SOMASE!$I$66:$J$72,2,0)</f>
        <v>1119.2</v>
      </c>
      <c r="N76" s="18"/>
    </row>
    <row r="77" spans="12:14">
      <c r="L77" s="17" t="s">
        <v>20</v>
      </c>
      <c r="M77" s="28">
        <f>VLOOKUP($L77,SOMASE!$I$66:$J$72,2,0)</f>
        <v>5642.4699999999993</v>
      </c>
      <c r="N77" s="18"/>
    </row>
  </sheetData>
  <pageMargins left="0.7" right="0.7" top="0.75" bottom="0.75" header="0.3" footer="0.3"/>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CB8A-0B3E-9444-A0E0-4D153A458A10}">
  <dimension ref="A1:H35"/>
  <sheetViews>
    <sheetView workbookViewId="0">
      <selection activeCell="G11" sqref="G11"/>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74" t="s">
        <v>113</v>
      </c>
      <c r="B1" s="74"/>
      <c r="C1" s="74"/>
      <c r="D1" s="74"/>
      <c r="E1" s="74"/>
    </row>
    <row r="2" spans="1:8">
      <c r="A2" s="74" t="s">
        <v>112</v>
      </c>
      <c r="B2" s="74"/>
      <c r="C2" s="74"/>
      <c r="D2" s="74"/>
      <c r="E2" s="74"/>
    </row>
    <row r="3" spans="1:8" ht="16" customHeight="1">
      <c r="A3" s="74" t="s">
        <v>115</v>
      </c>
      <c r="B3" s="75" t="s">
        <v>114</v>
      </c>
      <c r="C3" s="74" t="s">
        <v>111</v>
      </c>
      <c r="D3" s="74" t="s">
        <v>110</v>
      </c>
      <c r="E3" s="74"/>
    </row>
    <row r="4" spans="1:8">
      <c r="A4" s="74"/>
      <c r="B4" s="76"/>
      <c r="C4" s="74"/>
      <c r="D4" s="74" t="s">
        <v>109</v>
      </c>
      <c r="E4" s="74"/>
    </row>
    <row r="5" spans="1:8" ht="34" customHeight="1">
      <c r="A5" s="74"/>
      <c r="B5" s="77"/>
      <c r="C5" s="74"/>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row>
    <row r="16" spans="1:8">
      <c r="A16" s="53" t="s">
        <v>94</v>
      </c>
      <c r="B16" s="53" t="s">
        <v>98</v>
      </c>
      <c r="C16" s="53">
        <v>14</v>
      </c>
      <c r="D16" s="53">
        <v>14</v>
      </c>
      <c r="E16" s="53">
        <v>166849</v>
      </c>
      <c r="G16" s="57" t="s">
        <v>98</v>
      </c>
      <c r="H16" s="58"/>
    </row>
    <row r="17" spans="1:8">
      <c r="A17" s="53" t="s">
        <v>93</v>
      </c>
      <c r="B17" s="53" t="s">
        <v>98</v>
      </c>
      <c r="C17" s="54">
        <v>12</v>
      </c>
      <c r="D17" s="54">
        <v>6</v>
      </c>
      <c r="E17" s="54">
        <v>160720</v>
      </c>
      <c r="G17" s="57" t="s">
        <v>88</v>
      </c>
      <c r="H17" s="58"/>
    </row>
    <row r="18" spans="1:8">
      <c r="A18" s="53" t="s">
        <v>92</v>
      </c>
      <c r="B18" s="53" t="s">
        <v>98</v>
      </c>
      <c r="C18" s="53">
        <v>29</v>
      </c>
      <c r="D18" s="53">
        <v>17</v>
      </c>
      <c r="E18" s="53">
        <v>247800</v>
      </c>
      <c r="G18" s="57" t="s">
        <v>83</v>
      </c>
      <c r="H18" s="58"/>
    </row>
    <row r="19" spans="1:8">
      <c r="A19" s="53" t="s">
        <v>91</v>
      </c>
      <c r="B19" s="53" t="s">
        <v>98</v>
      </c>
      <c r="C19" s="54">
        <v>6</v>
      </c>
      <c r="D19" s="54">
        <v>5</v>
      </c>
      <c r="E19" s="54">
        <v>29173</v>
      </c>
      <c r="G19" s="57" t="s">
        <v>79</v>
      </c>
      <c r="H19" s="58"/>
    </row>
    <row r="20" spans="1:8">
      <c r="A20" s="53" t="s">
        <v>90</v>
      </c>
      <c r="B20" s="53" t="s">
        <v>98</v>
      </c>
      <c r="C20" s="53">
        <v>9</v>
      </c>
      <c r="D20" s="53">
        <v>6</v>
      </c>
      <c r="E20" s="53">
        <v>46778</v>
      </c>
      <c r="G20" s="59" t="s">
        <v>41</v>
      </c>
      <c r="H20" s="60"/>
    </row>
    <row r="21" spans="1:8">
      <c r="A21" s="53" t="s">
        <v>89</v>
      </c>
      <c r="B21" s="53" t="s">
        <v>98</v>
      </c>
      <c r="C21" s="54">
        <v>153</v>
      </c>
      <c r="D21" s="54">
        <v>54</v>
      </c>
      <c r="E21" s="54">
        <v>671771</v>
      </c>
    </row>
    <row r="22" spans="1:8">
      <c r="A22" s="53" t="s">
        <v>87</v>
      </c>
      <c r="B22" s="53" t="s">
        <v>88</v>
      </c>
      <c r="C22" s="54">
        <v>457</v>
      </c>
      <c r="D22" s="54">
        <v>309</v>
      </c>
      <c r="E22" s="54">
        <v>5562859</v>
      </c>
      <c r="G22" s="67" t="s">
        <v>118</v>
      </c>
      <c r="H22" s="68"/>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row>
    <row r="26" spans="1:8">
      <c r="A26" s="53" t="s">
        <v>82</v>
      </c>
      <c r="B26" s="53" t="s">
        <v>83</v>
      </c>
      <c r="C26" s="53">
        <v>1325</v>
      </c>
      <c r="D26" s="53">
        <v>559</v>
      </c>
      <c r="E26" s="53">
        <v>7685922</v>
      </c>
      <c r="G26" s="57" t="s">
        <v>98</v>
      </c>
      <c r="H26" s="63"/>
    </row>
    <row r="27" spans="1:8">
      <c r="A27" s="53" t="s">
        <v>81</v>
      </c>
      <c r="B27" s="53" t="s">
        <v>83</v>
      </c>
      <c r="C27" s="54">
        <v>332</v>
      </c>
      <c r="D27" s="54">
        <v>119</v>
      </c>
      <c r="E27" s="54">
        <v>958206</v>
      </c>
      <c r="G27" s="57" t="s">
        <v>88</v>
      </c>
      <c r="H27" s="63"/>
    </row>
    <row r="28" spans="1:8">
      <c r="A28" s="53" t="s">
        <v>80</v>
      </c>
      <c r="B28" s="53" t="s">
        <v>83</v>
      </c>
      <c r="C28" s="53">
        <v>1923</v>
      </c>
      <c r="D28" s="53">
        <v>691</v>
      </c>
      <c r="E28" s="53">
        <v>4842177</v>
      </c>
      <c r="G28" s="57" t="s">
        <v>83</v>
      </c>
      <c r="H28" s="63"/>
    </row>
    <row r="29" spans="1:8">
      <c r="A29" s="53" t="s">
        <v>78</v>
      </c>
      <c r="B29" s="53" t="s">
        <v>79</v>
      </c>
      <c r="C29" s="53">
        <v>487</v>
      </c>
      <c r="D29" s="53">
        <v>110</v>
      </c>
      <c r="E29" s="53">
        <v>955616</v>
      </c>
      <c r="G29" s="64" t="s">
        <v>79</v>
      </c>
      <c r="H29" s="65"/>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row>
    <row r="33" spans="1:8">
      <c r="A33" s="72" t="s">
        <v>74</v>
      </c>
      <c r="B33" s="72"/>
      <c r="C33" s="72"/>
      <c r="D33" s="72"/>
      <c r="E33" s="72"/>
      <c r="G33" s="57" t="s">
        <v>89</v>
      </c>
      <c r="H33" s="58"/>
    </row>
    <row r="34" spans="1:8">
      <c r="A34" s="73" t="s">
        <v>73</v>
      </c>
      <c r="B34" s="73"/>
      <c r="C34" s="73"/>
      <c r="D34" s="73"/>
      <c r="E34" s="73"/>
      <c r="G34" s="57" t="s">
        <v>82</v>
      </c>
      <c r="H34" s="58"/>
    </row>
    <row r="35" spans="1:8">
      <c r="A35" s="72" t="s">
        <v>72</v>
      </c>
      <c r="B35" s="72"/>
      <c r="C35" s="72"/>
      <c r="D35" s="72"/>
      <c r="E35" s="72"/>
      <c r="G35" s="64" t="s">
        <v>76</v>
      </c>
      <c r="H35" s="60"/>
    </row>
  </sheetData>
  <mergeCells count="10">
    <mergeCell ref="A33:E33"/>
    <mergeCell ref="A34:E34"/>
    <mergeCell ref="A35:E35"/>
    <mergeCell ref="A1:E1"/>
    <mergeCell ref="A2:E2"/>
    <mergeCell ref="A3:A5"/>
    <mergeCell ref="B3:B5"/>
    <mergeCell ref="C3:C5"/>
    <mergeCell ref="D3:E3"/>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4EAA-524F-CB48-8E63-B3E52FDEBE56}">
  <sheetPr>
    <tabColor rgb="FFFF0000"/>
  </sheetPr>
  <dimension ref="E12:L32"/>
  <sheetViews>
    <sheetView workbookViewId="0"/>
  </sheetViews>
  <sheetFormatPr baseColWidth="10" defaultRowHeight="16"/>
  <sheetData>
    <row r="12" spans="5:12">
      <c r="E12" s="11"/>
      <c r="F12" s="8"/>
      <c r="L12" s="34" t="s">
        <v>21</v>
      </c>
    </row>
    <row r="20" spans="8:9">
      <c r="H20" s="34">
        <f>SUM(15,8,37)</f>
        <v>60</v>
      </c>
    </row>
    <row r="32" spans="8:9">
      <c r="I32" s="36"/>
    </row>
  </sheetData>
  <sheetProtection algorithmName="SHA-512" hashValue="7xgCvZMJ8IGjW02eUceVpulrIqKWuUltqEvZjytmtu+8OTiGcli5NHWWYaPfQQ3fipjAqq3iZysTOPXHzAMaPg==" saltValue="7eTIHuNigOQptv6ed9aeyg==" spinCount="100000" sheet="1" objects="1" scenarios="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DF00-0E63-2843-A3B6-24C7BD69040D}">
  <dimension ref="A1:H35"/>
  <sheetViews>
    <sheetView workbookViewId="0">
      <selection activeCell="J26" sqref="J26"/>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74" t="s">
        <v>113</v>
      </c>
      <c r="B1" s="74"/>
      <c r="C1" s="74"/>
      <c r="D1" s="74"/>
      <c r="E1" s="74"/>
    </row>
    <row r="2" spans="1:8">
      <c r="A2" s="74" t="s">
        <v>112</v>
      </c>
      <c r="B2" s="74"/>
      <c r="C2" s="74"/>
      <c r="D2" s="74"/>
      <c r="E2" s="74"/>
    </row>
    <row r="3" spans="1:8" ht="16" customHeight="1">
      <c r="A3" s="74" t="s">
        <v>115</v>
      </c>
      <c r="B3" s="75" t="s">
        <v>114</v>
      </c>
      <c r="C3" s="74" t="s">
        <v>111</v>
      </c>
      <c r="D3" s="74" t="s">
        <v>110</v>
      </c>
      <c r="E3" s="74"/>
    </row>
    <row r="4" spans="1:8">
      <c r="A4" s="74"/>
      <c r="B4" s="76"/>
      <c r="C4" s="74"/>
      <c r="D4" s="74" t="s">
        <v>109</v>
      </c>
      <c r="E4" s="74"/>
    </row>
    <row r="5" spans="1:8" ht="34" customHeight="1">
      <c r="A5" s="74"/>
      <c r="B5" s="77"/>
      <c r="C5" s="74"/>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f>SUM(C6:C32)</f>
        <v>7900</v>
      </c>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f>SUMIF($B$6:$B$32,$G15,$C$6:$C$32)</f>
        <v>232</v>
      </c>
    </row>
    <row r="16" spans="1:8">
      <c r="A16" s="53" t="s">
        <v>94</v>
      </c>
      <c r="B16" s="53" t="s">
        <v>98</v>
      </c>
      <c r="C16" s="53">
        <v>14</v>
      </c>
      <c r="D16" s="53">
        <v>14</v>
      </c>
      <c r="E16" s="53">
        <v>166849</v>
      </c>
      <c r="G16" s="57" t="s">
        <v>98</v>
      </c>
      <c r="H16" s="58">
        <f>SUMIF($B$6:$B$32,$G16,$C$6:$C$32)</f>
        <v>469</v>
      </c>
    </row>
    <row r="17" spans="1:8">
      <c r="A17" s="53" t="s">
        <v>93</v>
      </c>
      <c r="B17" s="53" t="s">
        <v>98</v>
      </c>
      <c r="C17" s="54">
        <v>12</v>
      </c>
      <c r="D17" s="54">
        <v>6</v>
      </c>
      <c r="E17" s="54">
        <v>160720</v>
      </c>
      <c r="G17" s="57" t="s">
        <v>88</v>
      </c>
      <c r="H17" s="58">
        <f>SUMIF($B$6:$B$32,$G17,$C$6:$C$32)</f>
        <v>1206</v>
      </c>
    </row>
    <row r="18" spans="1:8">
      <c r="A18" s="53" t="s">
        <v>92</v>
      </c>
      <c r="B18" s="53" t="s">
        <v>98</v>
      </c>
      <c r="C18" s="53">
        <v>29</v>
      </c>
      <c r="D18" s="53">
        <v>17</v>
      </c>
      <c r="E18" s="53">
        <v>247800</v>
      </c>
      <c r="G18" s="57" t="s">
        <v>83</v>
      </c>
      <c r="H18" s="58">
        <f>SUMIF($B$6:$B$32,$G18,$C$6:$C$32)</f>
        <v>3580</v>
      </c>
    </row>
    <row r="19" spans="1:8">
      <c r="A19" s="53" t="s">
        <v>91</v>
      </c>
      <c r="B19" s="53" t="s">
        <v>98</v>
      </c>
      <c r="C19" s="54">
        <v>6</v>
      </c>
      <c r="D19" s="54">
        <v>5</v>
      </c>
      <c r="E19" s="54">
        <v>29173</v>
      </c>
      <c r="G19" s="57" t="s">
        <v>79</v>
      </c>
      <c r="H19" s="58">
        <f>SUMIF($B$6:$B$32,$G19,$C$6:$C$32)</f>
        <v>2413</v>
      </c>
    </row>
    <row r="20" spans="1:8">
      <c r="A20" s="53" t="s">
        <v>90</v>
      </c>
      <c r="B20" s="53" t="s">
        <v>98</v>
      </c>
      <c r="C20" s="53">
        <v>9</v>
      </c>
      <c r="D20" s="53">
        <v>6</v>
      </c>
      <c r="E20" s="53">
        <v>46778</v>
      </c>
      <c r="G20" s="59" t="s">
        <v>41</v>
      </c>
      <c r="H20" s="60">
        <f>SUM(H15:H19)</f>
        <v>7900</v>
      </c>
    </row>
    <row r="21" spans="1:8">
      <c r="A21" s="53" t="s">
        <v>89</v>
      </c>
      <c r="B21" s="53" t="s">
        <v>98</v>
      </c>
      <c r="C21" s="54">
        <v>153</v>
      </c>
      <c r="D21" s="54">
        <v>54</v>
      </c>
      <c r="E21" s="54">
        <v>671771</v>
      </c>
    </row>
    <row r="22" spans="1:8">
      <c r="A22" s="53" t="s">
        <v>87</v>
      </c>
      <c r="B22" s="53" t="s">
        <v>88</v>
      </c>
      <c r="C22" s="54">
        <v>457</v>
      </c>
      <c r="D22" s="54">
        <v>309</v>
      </c>
      <c r="E22" s="54">
        <v>5562859</v>
      </c>
      <c r="G22" s="67" t="s">
        <v>118</v>
      </c>
      <c r="H22" s="68">
        <f>AVERAGE(E6:E32)</f>
        <v>1414222</v>
      </c>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f>AVERAGEIF($B$6:$B$32,$G25,$E$6:$E$32)</f>
        <v>165146.14285714287</v>
      </c>
    </row>
    <row r="26" spans="1:8">
      <c r="A26" s="53" t="s">
        <v>82</v>
      </c>
      <c r="B26" s="53" t="s">
        <v>83</v>
      </c>
      <c r="C26" s="53">
        <v>1325</v>
      </c>
      <c r="D26" s="53">
        <v>559</v>
      </c>
      <c r="E26" s="53">
        <v>7685922</v>
      </c>
      <c r="G26" s="57" t="s">
        <v>98</v>
      </c>
      <c r="H26" s="63">
        <f>AVERAGEIF($B$6:$B$32,$G26,$E$6:$E$32)</f>
        <v>323990.22222222225</v>
      </c>
    </row>
    <row r="27" spans="1:8">
      <c r="A27" s="53" t="s">
        <v>81</v>
      </c>
      <c r="B27" s="53" t="s">
        <v>83</v>
      </c>
      <c r="C27" s="54">
        <v>332</v>
      </c>
      <c r="D27" s="54">
        <v>119</v>
      </c>
      <c r="E27" s="54">
        <v>958206</v>
      </c>
      <c r="G27" s="57" t="s">
        <v>88</v>
      </c>
      <c r="H27" s="63">
        <f>AVERAGEIF($B$6:$B$32,$G27,$E$6:$E$32)</f>
        <v>2972503.5</v>
      </c>
    </row>
    <row r="28" spans="1:8">
      <c r="A28" s="53" t="s">
        <v>80</v>
      </c>
      <c r="B28" s="53" t="s">
        <v>83</v>
      </c>
      <c r="C28" s="53">
        <v>1923</v>
      </c>
      <c r="D28" s="53">
        <v>691</v>
      </c>
      <c r="E28" s="53">
        <v>4842177</v>
      </c>
      <c r="G28" s="57" t="s">
        <v>83</v>
      </c>
      <c r="H28" s="63">
        <f>AVERAGEIF($B$6:$B$32,$G28,$E$6:$E$32)</f>
        <v>4495435</v>
      </c>
    </row>
    <row r="29" spans="1:8">
      <c r="A29" s="53" t="s">
        <v>78</v>
      </c>
      <c r="B29" s="53" t="s">
        <v>79</v>
      </c>
      <c r="C29" s="53">
        <v>487</v>
      </c>
      <c r="D29" s="53">
        <v>110</v>
      </c>
      <c r="E29" s="53">
        <v>955616</v>
      </c>
      <c r="G29" s="64" t="s">
        <v>79</v>
      </c>
      <c r="H29" s="65">
        <f>AVERAGEIF($B$6:$B$32,$G29,$E$6:$E$32)</f>
        <v>2183935</v>
      </c>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f>VLOOKUP($G32,$A$6:$C$32,3,FALSE)</f>
        <v>10</v>
      </c>
    </row>
    <row r="33" spans="1:8">
      <c r="A33" s="72" t="s">
        <v>74</v>
      </c>
      <c r="B33" s="72"/>
      <c r="C33" s="72"/>
      <c r="D33" s="72"/>
      <c r="E33" s="72"/>
      <c r="G33" s="57" t="s">
        <v>89</v>
      </c>
      <c r="H33" s="58">
        <f>VLOOKUP($G33,$A$6:$C$32,3,FALSE)</f>
        <v>153</v>
      </c>
    </row>
    <row r="34" spans="1:8">
      <c r="A34" s="73" t="s">
        <v>73</v>
      </c>
      <c r="B34" s="73"/>
      <c r="C34" s="73"/>
      <c r="D34" s="73"/>
      <c r="E34" s="73"/>
      <c r="G34" s="57" t="s">
        <v>82</v>
      </c>
      <c r="H34" s="58">
        <f>VLOOKUP($G34,$A$6:$C$32,3,FALSE)</f>
        <v>1325</v>
      </c>
    </row>
    <row r="35" spans="1:8">
      <c r="A35" s="72" t="s">
        <v>72</v>
      </c>
      <c r="B35" s="72"/>
      <c r="C35" s="72"/>
      <c r="D35" s="72"/>
      <c r="E35" s="72"/>
      <c r="G35" s="64" t="s">
        <v>76</v>
      </c>
      <c r="H35" s="60">
        <f>VLOOKUP($G35,$A$6:$C$32,3,FALSE)</f>
        <v>529</v>
      </c>
    </row>
  </sheetData>
  <sheetProtection algorithmName="SHA-512" hashValue="QYm0vQblQuyOtCOYGkiO+OjsMnlbrSj01sdscSTR5LHQ2TRmP3Jg5L1GBxypFObEaU/qdhfQwKnNQaHzAtNl3g==" saltValue="TfUgg7JA/UBJXPQRvHiAOw==" spinCount="100000" sheet="1" objects="1" scenarios="1"/>
  <mergeCells count="10">
    <mergeCell ref="B3:B5"/>
    <mergeCell ref="A33:E33"/>
    <mergeCell ref="A34:E34"/>
    <mergeCell ref="A35:E35"/>
    <mergeCell ref="A1:E1"/>
    <mergeCell ref="A2:E2"/>
    <mergeCell ref="A3:A5"/>
    <mergeCell ref="C3:C5"/>
    <mergeCell ref="D3:E3"/>
    <mergeCell ref="D4:E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025E-7C99-E447-84BA-55DD7A07A01D}">
  <dimension ref="A9:C22"/>
  <sheetViews>
    <sheetView workbookViewId="0">
      <selection activeCell="G28" sqref="G28"/>
    </sheetView>
  </sheetViews>
  <sheetFormatPr baseColWidth="10" defaultRowHeight="16"/>
  <cols>
    <col min="1" max="1" width="63.6640625" customWidth="1"/>
    <col min="3" max="3" width="20.1640625" customWidth="1"/>
  </cols>
  <sheetData>
    <row r="9" spans="1:3">
      <c r="A9" t="s">
        <v>123</v>
      </c>
      <c r="B9" t="s">
        <v>124</v>
      </c>
      <c r="C9" t="s">
        <v>125</v>
      </c>
    </row>
    <row r="10" spans="1:3">
      <c r="A10" s="81" t="s">
        <v>131</v>
      </c>
      <c r="B10" t="s">
        <v>126</v>
      </c>
      <c r="C10" s="34" t="str">
        <f>LEFT(B10,3)</f>
        <v>BAT</v>
      </c>
    </row>
    <row r="11" spans="1:3">
      <c r="A11" s="81" t="s">
        <v>132</v>
      </c>
      <c r="B11" t="s">
        <v>126</v>
      </c>
      <c r="C11" s="34" t="str">
        <f>RIGHT(B11,3)</f>
        <v>ATA</v>
      </c>
    </row>
    <row r="12" spans="1:3">
      <c r="A12" s="81" t="s">
        <v>127</v>
      </c>
      <c r="C12" s="34" t="str">
        <f>_xlfn.CONCAT(C10,C11,C11,C11,C11)</f>
        <v>BATATAATAATAATA</v>
      </c>
    </row>
    <row r="13" spans="1:3">
      <c r="A13" s="81" t="s">
        <v>130</v>
      </c>
      <c r="B13" t="s">
        <v>136</v>
      </c>
      <c r="C13" s="34">
        <f>LEN(B13)</f>
        <v>7</v>
      </c>
    </row>
    <row r="14" spans="1:3">
      <c r="A14" s="81" t="s">
        <v>134</v>
      </c>
      <c r="B14" t="s">
        <v>135</v>
      </c>
      <c r="C14" s="34" t="str">
        <f>LOWER(B14)</f>
        <v>abobora</v>
      </c>
    </row>
    <row r="15" spans="1:3">
      <c r="A15" s="81" t="s">
        <v>137</v>
      </c>
      <c r="B15" t="s">
        <v>138</v>
      </c>
      <c r="C15" s="34" t="str">
        <f>UPPER(B15)</f>
        <v>QUIABO</v>
      </c>
    </row>
    <row r="16" spans="1:3">
      <c r="A16" s="81" t="s">
        <v>139</v>
      </c>
      <c r="B16" t="s">
        <v>140</v>
      </c>
      <c r="C16" s="34" t="str">
        <f>PROPER(B16)</f>
        <v>Batata Doce</v>
      </c>
    </row>
    <row r="17" spans="1:3">
      <c r="A17" s="81"/>
    </row>
    <row r="19" spans="1:3">
      <c r="A19" s="81" t="s">
        <v>129</v>
      </c>
      <c r="B19">
        <v>38</v>
      </c>
      <c r="C19" s="18">
        <f>MIN(B19:B20)</f>
        <v>17</v>
      </c>
    </row>
    <row r="20" spans="1:3">
      <c r="A20" s="81" t="s">
        <v>128</v>
      </c>
      <c r="B20">
        <v>17</v>
      </c>
      <c r="C20" s="18">
        <f>MAX(B19:B20)</f>
        <v>38</v>
      </c>
    </row>
    <row r="22" spans="1:3">
      <c r="A22" s="81" t="s">
        <v>133</v>
      </c>
      <c r="C22" s="82">
        <f ca="1">NOW()</f>
        <v>44477.443577777776</v>
      </c>
    </row>
  </sheetData>
  <sheetProtection algorithmName="SHA-512" hashValue="pRYO4Iv1Kd60Wktnpt9k5P0ma37sS4YBjNBlESGGNAhHO/5/KSTpqgoKbXYC1zV8rFiyjvJtUPQNCF72tcBg3Q==" saltValue="WTXMBQrGLpyDSC0yg2Kabw==" spinCount="100000" sheet="1" objects="1" scenario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7185-0C03-E043-85AC-3C271963EDA0}">
  <dimension ref="C4:Q33"/>
  <sheetViews>
    <sheetView showGridLines="0" workbookViewId="0"/>
  </sheetViews>
  <sheetFormatPr baseColWidth="10" defaultRowHeight="16"/>
  <sheetData>
    <row r="4" spans="3:17">
      <c r="C4" s="83"/>
      <c r="D4" s="83"/>
      <c r="E4" s="83"/>
      <c r="F4" s="83"/>
      <c r="G4" s="83"/>
      <c r="H4" s="83"/>
      <c r="I4" s="83"/>
      <c r="J4" s="83"/>
      <c r="K4" s="83"/>
      <c r="L4" s="83"/>
      <c r="M4" s="83"/>
      <c r="N4" s="83"/>
      <c r="O4" s="83"/>
      <c r="P4" s="83"/>
      <c r="Q4" s="83"/>
    </row>
    <row r="5" spans="3:17">
      <c r="C5" s="83"/>
      <c r="D5" s="83"/>
      <c r="E5" s="83"/>
      <c r="F5" s="83"/>
      <c r="G5" s="83"/>
      <c r="H5" s="83"/>
      <c r="I5" s="83"/>
      <c r="J5" s="83"/>
      <c r="K5" s="83"/>
      <c r="L5" s="83"/>
      <c r="M5" s="83"/>
      <c r="N5" s="83"/>
      <c r="O5" s="83"/>
      <c r="P5" s="83"/>
      <c r="Q5" s="83"/>
    </row>
    <row r="6" spans="3:17">
      <c r="C6" s="83"/>
      <c r="D6" s="89"/>
      <c r="E6" s="84"/>
      <c r="F6" s="84"/>
      <c r="G6" s="84"/>
      <c r="H6" s="84"/>
      <c r="I6" s="84"/>
      <c r="J6" s="84"/>
      <c r="K6" s="84"/>
      <c r="L6" s="84"/>
      <c r="M6" s="84"/>
      <c r="N6" s="84"/>
      <c r="O6" s="84"/>
      <c r="P6" s="84"/>
      <c r="Q6" s="83"/>
    </row>
    <row r="7" spans="3:17">
      <c r="C7" s="83"/>
      <c r="D7" s="84"/>
      <c r="E7" s="84"/>
      <c r="F7" s="84"/>
      <c r="G7" s="84"/>
      <c r="H7" s="84"/>
      <c r="I7" s="84"/>
      <c r="J7" s="84"/>
      <c r="K7" s="84"/>
      <c r="L7" s="84"/>
      <c r="M7" s="84"/>
      <c r="N7" s="84"/>
      <c r="O7" s="84"/>
      <c r="P7" s="84"/>
      <c r="Q7" s="83"/>
    </row>
    <row r="8" spans="3:17">
      <c r="C8" s="83"/>
      <c r="D8" s="84"/>
      <c r="E8" s="84"/>
      <c r="F8" s="84"/>
      <c r="G8" s="84"/>
      <c r="H8" s="84"/>
      <c r="I8" s="84"/>
      <c r="J8" s="84"/>
      <c r="K8" s="84"/>
      <c r="L8" s="84"/>
      <c r="M8" s="84"/>
      <c r="N8" s="84"/>
      <c r="O8" s="84"/>
      <c r="P8" s="84"/>
      <c r="Q8" s="83"/>
    </row>
    <row r="9" spans="3:17">
      <c r="C9" s="83"/>
      <c r="D9" s="84"/>
      <c r="E9" s="84"/>
      <c r="F9" s="84"/>
      <c r="G9" s="84"/>
      <c r="H9" s="84"/>
      <c r="I9" s="84"/>
      <c r="J9" s="84"/>
      <c r="K9" s="84"/>
      <c r="L9" s="84"/>
      <c r="M9" s="84"/>
      <c r="N9" s="84"/>
      <c r="O9" s="84"/>
      <c r="P9" s="84"/>
      <c r="Q9" s="83"/>
    </row>
    <row r="10" spans="3:17">
      <c r="C10" s="83"/>
      <c r="D10" s="84"/>
      <c r="E10" s="84"/>
      <c r="F10" s="84"/>
      <c r="G10" s="84"/>
      <c r="H10" s="84"/>
      <c r="I10" s="84"/>
      <c r="J10" s="84"/>
      <c r="K10" s="84"/>
      <c r="L10" s="84"/>
      <c r="M10" s="84"/>
      <c r="N10" s="84"/>
      <c r="O10" s="84"/>
      <c r="P10" s="84"/>
      <c r="Q10" s="83"/>
    </row>
    <row r="11" spans="3:17">
      <c r="C11" s="83"/>
      <c r="D11" s="83"/>
      <c r="E11" s="83"/>
      <c r="F11" s="83"/>
      <c r="G11" s="83"/>
      <c r="H11" s="83"/>
      <c r="I11" s="83"/>
      <c r="J11" s="83"/>
      <c r="K11" s="83"/>
      <c r="L11" s="83"/>
      <c r="M11" s="83"/>
      <c r="N11" s="83"/>
      <c r="O11" s="83"/>
      <c r="P11" s="83"/>
      <c r="Q11" s="83"/>
    </row>
    <row r="12" spans="3:17">
      <c r="C12" s="83"/>
      <c r="D12" s="83"/>
      <c r="E12" s="83"/>
      <c r="F12" s="83"/>
      <c r="G12" s="83"/>
      <c r="H12" s="83"/>
      <c r="I12" s="83"/>
      <c r="J12" s="83"/>
      <c r="K12" s="83"/>
      <c r="L12" s="83"/>
      <c r="M12" s="83"/>
      <c r="N12" s="83"/>
      <c r="O12" s="83"/>
      <c r="P12" s="83"/>
      <c r="Q12" s="83"/>
    </row>
    <row r="13" spans="3:17">
      <c r="C13" s="83"/>
      <c r="D13" s="83"/>
      <c r="E13" s="83"/>
      <c r="F13" s="83"/>
      <c r="G13" s="83"/>
      <c r="H13" s="83"/>
      <c r="I13" s="83"/>
      <c r="J13" s="83"/>
      <c r="K13" s="83"/>
      <c r="L13" s="83"/>
      <c r="M13" s="83"/>
      <c r="N13" s="83"/>
      <c r="O13" s="83"/>
      <c r="P13" s="83"/>
      <c r="Q13" s="83"/>
    </row>
    <row r="14" spans="3:17" ht="31">
      <c r="C14" s="83"/>
      <c r="D14" s="85"/>
      <c r="E14" s="83"/>
      <c r="F14" s="83"/>
      <c r="G14" s="83"/>
      <c r="H14" s="83"/>
      <c r="I14" s="83"/>
      <c r="J14" s="83"/>
      <c r="K14" s="83"/>
      <c r="L14" s="83"/>
      <c r="M14" s="83"/>
      <c r="N14" s="83"/>
      <c r="O14" s="83"/>
      <c r="P14" s="83"/>
      <c r="Q14" s="83"/>
    </row>
    <row r="15" spans="3:17">
      <c r="C15" s="83"/>
      <c r="D15" s="83"/>
      <c r="E15" s="83"/>
      <c r="F15" s="83"/>
      <c r="G15" s="83"/>
      <c r="H15" s="83"/>
      <c r="I15" s="83"/>
      <c r="J15" s="83"/>
      <c r="K15" s="83"/>
      <c r="L15" s="83"/>
      <c r="M15" s="83"/>
      <c r="N15" s="83"/>
      <c r="O15" s="83"/>
      <c r="P15" s="83"/>
      <c r="Q15" s="83"/>
    </row>
    <row r="16" spans="3:17">
      <c r="C16" s="83"/>
      <c r="D16" s="83"/>
      <c r="E16" s="86"/>
      <c r="F16" s="86"/>
      <c r="G16" s="86"/>
      <c r="H16" s="86"/>
      <c r="I16" s="86"/>
      <c r="J16" s="86"/>
      <c r="K16" s="86"/>
      <c r="L16" s="86"/>
      <c r="M16" s="86"/>
      <c r="N16" s="86"/>
      <c r="O16" s="83"/>
      <c r="P16" s="83"/>
      <c r="Q16" s="83"/>
    </row>
    <row r="17" spans="3:17">
      <c r="C17" s="83"/>
      <c r="D17" s="83"/>
      <c r="E17" s="86"/>
      <c r="F17" s="86"/>
      <c r="G17" s="86"/>
      <c r="H17" s="86"/>
      <c r="I17" s="86"/>
      <c r="J17" s="86"/>
      <c r="K17" s="86"/>
      <c r="L17" s="86"/>
      <c r="M17" s="86"/>
      <c r="N17" s="86"/>
      <c r="O17" s="83"/>
      <c r="P17" s="83"/>
      <c r="Q17" s="83"/>
    </row>
    <row r="18" spans="3:17">
      <c r="C18" s="83"/>
      <c r="D18" s="83"/>
      <c r="E18" s="86"/>
      <c r="F18" s="86"/>
      <c r="G18" s="86"/>
      <c r="H18" s="86"/>
      <c r="I18" s="86"/>
      <c r="J18" s="86"/>
      <c r="K18" s="86"/>
      <c r="L18" s="86"/>
      <c r="M18" s="86"/>
      <c r="N18" s="86"/>
      <c r="O18" s="83"/>
      <c r="P18" s="83"/>
      <c r="Q18" s="83"/>
    </row>
    <row r="19" spans="3:17">
      <c r="C19" s="83"/>
      <c r="D19" s="83"/>
      <c r="E19" s="83"/>
      <c r="F19" s="83"/>
      <c r="G19" s="83"/>
      <c r="H19" s="83"/>
      <c r="I19" s="83"/>
      <c r="J19" s="83"/>
      <c r="K19" s="83"/>
      <c r="L19" s="83"/>
      <c r="M19" s="83"/>
      <c r="N19" s="83"/>
      <c r="O19" s="83"/>
      <c r="P19" s="83"/>
      <c r="Q19" s="83"/>
    </row>
    <row r="20" spans="3:17">
      <c r="C20" s="83"/>
      <c r="D20" s="83"/>
      <c r="E20" s="83"/>
      <c r="F20" s="83"/>
      <c r="G20" s="83"/>
      <c r="H20" s="83"/>
      <c r="I20" s="83"/>
      <c r="J20" s="83"/>
      <c r="K20" s="83"/>
      <c r="L20" s="83"/>
      <c r="M20" s="83"/>
      <c r="N20" s="83"/>
      <c r="O20" s="83"/>
      <c r="P20" s="83"/>
      <c r="Q20" s="83"/>
    </row>
    <row r="21" spans="3:17" ht="33">
      <c r="C21" s="83"/>
      <c r="D21" s="87"/>
      <c r="E21" s="87"/>
      <c r="F21" s="87"/>
      <c r="G21" s="87"/>
      <c r="H21" s="87"/>
      <c r="I21" s="87"/>
      <c r="J21" s="87"/>
      <c r="K21" s="87"/>
      <c r="L21" s="87"/>
      <c r="M21" s="87"/>
      <c r="N21" s="87"/>
      <c r="O21" s="87"/>
      <c r="P21" s="83"/>
      <c r="Q21" s="83"/>
    </row>
    <row r="22" spans="3:17">
      <c r="C22" s="83"/>
      <c r="D22" s="83"/>
      <c r="E22" s="83"/>
      <c r="F22" s="83"/>
      <c r="G22" s="83"/>
      <c r="H22" s="83"/>
      <c r="I22" s="83"/>
      <c r="J22" s="83"/>
      <c r="K22" s="83"/>
      <c r="L22" s="83"/>
      <c r="M22" s="83"/>
      <c r="N22" s="83"/>
      <c r="O22" s="83"/>
      <c r="P22" s="83"/>
      <c r="Q22" s="83"/>
    </row>
    <row r="23" spans="3:17">
      <c r="C23" s="83"/>
      <c r="D23" s="83"/>
      <c r="E23" s="83"/>
      <c r="F23" s="83"/>
      <c r="G23" s="83"/>
      <c r="H23" s="83"/>
      <c r="I23" s="83"/>
      <c r="J23" s="83"/>
      <c r="K23" s="83"/>
      <c r="L23" s="83"/>
      <c r="M23" s="83"/>
      <c r="N23" s="83"/>
      <c r="O23" s="83"/>
      <c r="P23" s="83"/>
      <c r="Q23" s="83"/>
    </row>
    <row r="24" spans="3:17">
      <c r="C24" s="83"/>
      <c r="D24" s="83"/>
      <c r="E24" s="83"/>
      <c r="F24" s="83"/>
      <c r="G24" s="83"/>
      <c r="H24" s="83"/>
      <c r="I24" s="83"/>
      <c r="J24" s="83"/>
      <c r="K24" s="83"/>
      <c r="L24" s="83"/>
      <c r="M24" s="83"/>
      <c r="N24" s="83"/>
      <c r="O24" s="83"/>
      <c r="P24" s="83"/>
      <c r="Q24" s="83"/>
    </row>
    <row r="25" spans="3:17">
      <c r="C25" s="83"/>
      <c r="D25" s="83"/>
      <c r="E25" s="83"/>
      <c r="F25" s="83"/>
      <c r="G25" s="83"/>
      <c r="H25" s="83"/>
      <c r="I25" s="83"/>
      <c r="J25" s="83"/>
      <c r="K25" s="83"/>
      <c r="L25" s="83"/>
      <c r="M25" s="83"/>
      <c r="N25" s="83"/>
      <c r="O25" s="83"/>
      <c r="P25" s="83"/>
      <c r="Q25" s="83"/>
    </row>
    <row r="26" spans="3:17">
      <c r="C26" s="83"/>
      <c r="D26" s="83"/>
      <c r="E26" s="83"/>
      <c r="F26" s="83"/>
      <c r="G26" s="83"/>
      <c r="H26" s="83"/>
      <c r="I26" s="83"/>
      <c r="J26" s="83"/>
      <c r="K26" s="83"/>
      <c r="L26" s="83"/>
      <c r="M26" s="83"/>
      <c r="N26" s="83"/>
      <c r="O26" s="83"/>
      <c r="P26" s="83"/>
      <c r="Q26" s="83"/>
    </row>
    <row r="27" spans="3:17">
      <c r="C27" s="83"/>
      <c r="D27" s="83"/>
      <c r="E27" s="83"/>
      <c r="F27" s="83"/>
      <c r="G27" s="83"/>
      <c r="H27" s="83"/>
      <c r="I27" s="83"/>
      <c r="J27" s="83"/>
      <c r="K27" s="83"/>
      <c r="L27" s="83"/>
      <c r="M27" s="83"/>
      <c r="N27" s="83"/>
      <c r="O27" s="83"/>
      <c r="P27" s="83"/>
      <c r="Q27" s="83"/>
    </row>
    <row r="28" spans="3:17">
      <c r="C28" s="83"/>
      <c r="D28" s="83"/>
      <c r="E28" s="83"/>
      <c r="F28" s="83"/>
      <c r="G28" s="83"/>
      <c r="H28" s="83"/>
      <c r="I28" s="83"/>
      <c r="J28" s="83"/>
      <c r="K28" s="83"/>
      <c r="L28" s="83"/>
      <c r="M28" s="83"/>
      <c r="N28" s="83"/>
      <c r="O28" s="83"/>
      <c r="P28" s="83"/>
      <c r="Q28" s="83"/>
    </row>
    <row r="29" spans="3:17" ht="18">
      <c r="C29" s="83"/>
      <c r="D29" s="83"/>
      <c r="E29" s="83"/>
      <c r="F29" s="83"/>
      <c r="G29" s="83"/>
      <c r="H29" s="83"/>
      <c r="I29" s="83"/>
      <c r="J29" s="83"/>
      <c r="K29" s="83"/>
      <c r="L29" s="83"/>
      <c r="M29" s="88"/>
      <c r="N29" s="88"/>
      <c r="O29" s="88"/>
      <c r="P29" s="88"/>
      <c r="Q29" s="83"/>
    </row>
    <row r="30" spans="3:17">
      <c r="C30" s="83"/>
      <c r="D30" s="83"/>
      <c r="E30" s="83"/>
      <c r="F30" s="83"/>
      <c r="G30" s="83"/>
      <c r="H30" s="83"/>
      <c r="I30" s="83"/>
      <c r="J30" s="83"/>
      <c r="K30" s="83"/>
      <c r="L30" s="83"/>
      <c r="M30" s="83"/>
      <c r="N30" s="83"/>
      <c r="O30" s="83"/>
      <c r="P30" s="83"/>
      <c r="Q30" s="83"/>
    </row>
    <row r="31" spans="3:17">
      <c r="C31" s="83"/>
      <c r="D31" s="83"/>
      <c r="E31" s="83"/>
      <c r="F31" s="83"/>
      <c r="G31" s="83"/>
      <c r="H31" s="83"/>
      <c r="I31" s="83"/>
      <c r="J31" s="83"/>
      <c r="K31" s="83"/>
      <c r="L31" s="83"/>
      <c r="M31" s="83"/>
      <c r="N31" s="83"/>
      <c r="O31" s="83"/>
      <c r="P31" s="83"/>
      <c r="Q31" s="83"/>
    </row>
    <row r="32" spans="3:17">
      <c r="C32" s="83"/>
      <c r="D32" s="83"/>
      <c r="E32" s="83"/>
      <c r="F32" s="83"/>
      <c r="G32" s="83"/>
      <c r="H32" s="83"/>
      <c r="I32" s="83"/>
      <c r="J32" s="83"/>
      <c r="K32" s="83"/>
      <c r="L32" s="83"/>
      <c r="M32" s="83"/>
      <c r="N32" s="83"/>
      <c r="O32" s="83"/>
      <c r="P32" s="83"/>
      <c r="Q32" s="83"/>
    </row>
    <row r="33" spans="3:17">
      <c r="C33" s="83"/>
      <c r="D33" s="83"/>
      <c r="E33" s="83"/>
      <c r="F33" s="83"/>
      <c r="G33" s="83"/>
      <c r="H33" s="83"/>
      <c r="I33" s="83"/>
      <c r="J33" s="83"/>
      <c r="K33" s="83"/>
      <c r="L33" s="83"/>
      <c r="M33" s="83"/>
      <c r="N33" s="83"/>
      <c r="O33" s="83"/>
      <c r="P33" s="83"/>
      <c r="Q33" s="83"/>
    </row>
  </sheetData>
  <sheetProtection algorithmName="SHA-512" hashValue="O0AhdGFdkIfKN1dnr5C6L3AAYXAvuXFZSFw84wsjuhqQ/GML7GRwGDbdVDArAuoP6vUW40RC/aRIdrwIzKwpFw==" saltValue="KxHte2mDl9W4+wq/Ktmxsg==" spinCount="100000" sheet="1" objects="1" scenarios="1"/>
  <mergeCells count="4">
    <mergeCell ref="D6:P10"/>
    <mergeCell ref="E16:N18"/>
    <mergeCell ref="D21:O21"/>
    <mergeCell ref="M29:P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CBBB-5DCE-BB49-85EC-4A4AC6E5954F}">
  <sheetPr>
    <tabColor theme="9"/>
  </sheetPr>
  <dimension ref="F8:I18"/>
  <sheetViews>
    <sheetView zoomScale="110" zoomScaleNormal="110" workbookViewId="0"/>
  </sheetViews>
  <sheetFormatPr baseColWidth="10" defaultRowHeight="16"/>
  <cols>
    <col min="9" max="9" width="10.83203125" style="11"/>
  </cols>
  <sheetData>
    <row r="8" spans="8:9">
      <c r="H8" s="34" t="s">
        <v>27</v>
      </c>
      <c r="I8" s="11">
        <v>1</v>
      </c>
    </row>
    <row r="9" spans="8:9">
      <c r="H9" s="34">
        <f>SUM(15,37)</f>
        <v>52</v>
      </c>
      <c r="I9" s="11">
        <v>-1</v>
      </c>
    </row>
    <row r="18" spans="6:7">
      <c r="F18" s="13"/>
      <c r="G18" s="13"/>
    </row>
  </sheetData>
  <sheetProtection algorithmName="SHA-512" hashValue="x7rGBa41GWcjg7zc9OhJlW1F74b30qJBek0ctXDmGzV9peylCgs9SCTa7dWPBqM8d5/9C5WhR8CEsUs1fy2T9w==" saltValue="SV3F9gHKtGe7My/gbzSMdQ==" spinCount="100000" sheet="1" objects="1" scenarios="1"/>
  <conditionalFormatting sqref="I8">
    <cfRule type="iconSet" priority="2">
      <iconSet iconSet="3Symbols" showValue="0">
        <cfvo type="percent" val="0"/>
        <cfvo type="num" val="0"/>
        <cfvo type="num" val="1"/>
      </iconSet>
    </cfRule>
  </conditionalFormatting>
  <conditionalFormatting sqref="I9:I23 I26:I35">
    <cfRule type="iconSet" priority="1">
      <iconSet iconSet="3Symbols" showValue="0">
        <cfvo type="percent" val="0"/>
        <cfvo type="num" val="0"/>
        <cfvo type="num" val="1"/>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CE90-3542-2B42-BFD5-5DECD6CBB69C}">
  <sheetPr>
    <tabColor theme="9"/>
  </sheetPr>
  <dimension ref="D1:M36"/>
  <sheetViews>
    <sheetView workbookViewId="0">
      <selection activeCell="M21" sqref="M21"/>
    </sheetView>
  </sheetViews>
  <sheetFormatPr baseColWidth="10" defaultRowHeight="16"/>
  <sheetData>
    <row r="1" spans="11:13">
      <c r="K1" s="39" t="s">
        <v>22</v>
      </c>
      <c r="L1" s="39" t="s">
        <v>23</v>
      </c>
      <c r="M1" s="14" t="s">
        <v>24</v>
      </c>
    </row>
    <row r="2" spans="11:13">
      <c r="K2" s="17">
        <v>0.10758192777251396</v>
      </c>
      <c r="L2" s="17">
        <v>0.21905701807101863</v>
      </c>
      <c r="M2" s="15">
        <f>SUM(K2:L2)</f>
        <v>0.32663894584353259</v>
      </c>
    </row>
    <row r="3" spans="11:13">
      <c r="K3" s="17">
        <v>0.26776995809035753</v>
      </c>
      <c r="L3" s="17">
        <v>0.91102553816996912</v>
      </c>
      <c r="M3" s="15"/>
    </row>
    <row r="4" spans="11:13">
      <c r="K4" s="17">
        <v>0.16395348830620649</v>
      </c>
      <c r="L4" s="17">
        <v>0.82955403261672922</v>
      </c>
      <c r="M4" s="15"/>
    </row>
    <row r="5" spans="11:13">
      <c r="K5" s="17">
        <v>0.2434988677373493</v>
      </c>
      <c r="L5" s="17">
        <v>0.68996948825606774</v>
      </c>
      <c r="M5" s="15"/>
    </row>
    <row r="6" spans="11:13">
      <c r="K6" s="17">
        <v>0.6928331567725412</v>
      </c>
      <c r="L6" s="17">
        <v>0.56876409364357161</v>
      </c>
      <c r="M6" s="15"/>
    </row>
    <row r="7" spans="11:13">
      <c r="K7" s="17">
        <v>0.8467358233279445</v>
      </c>
      <c r="L7" s="17">
        <v>0.21183597450588987</v>
      </c>
      <c r="M7" s="15"/>
    </row>
    <row r="8" spans="11:13">
      <c r="K8" s="17">
        <v>0.29656358550326933</v>
      </c>
      <c r="L8" s="17">
        <v>0.6808910824269836</v>
      </c>
      <c r="M8" s="15"/>
    </row>
    <row r="9" spans="11:13">
      <c r="K9" s="17">
        <v>0.80926232342364246</v>
      </c>
      <c r="L9" s="17">
        <v>0.7419874718898184</v>
      </c>
      <c r="M9" s="15"/>
    </row>
    <row r="10" spans="11:13">
      <c r="K10" s="17">
        <v>0.49288825701956429</v>
      </c>
      <c r="L10" s="17">
        <v>0.44247128014121084</v>
      </c>
      <c r="M10" s="15"/>
    </row>
    <row r="11" spans="11:13">
      <c r="K11" s="17">
        <v>0.16470356441815792</v>
      </c>
      <c r="L11" s="17">
        <v>0.48243736895011557</v>
      </c>
      <c r="M11" s="15"/>
    </row>
    <row r="12" spans="11:13">
      <c r="K12" s="17">
        <v>0.58838966665063086</v>
      </c>
      <c r="L12" s="17">
        <v>0.95749381586488624</v>
      </c>
      <c r="M12" s="15"/>
    </row>
    <row r="13" spans="11:13">
      <c r="K13" s="17">
        <v>0.76572369993203793</v>
      </c>
      <c r="L13" s="17">
        <v>0.6243602991805296</v>
      </c>
      <c r="M13" s="15"/>
    </row>
    <row r="14" spans="11:13">
      <c r="K14" s="17">
        <v>0.2398561425790765</v>
      </c>
      <c r="L14" s="17">
        <v>0.1939057455813421</v>
      </c>
      <c r="M14" s="15"/>
    </row>
    <row r="15" spans="11:13">
      <c r="K15" s="17">
        <v>0.21704791981032323</v>
      </c>
      <c r="L15" s="17">
        <v>0.84783926198834958</v>
      </c>
      <c r="M15" s="15"/>
    </row>
    <row r="16" spans="11:13">
      <c r="K16" s="17">
        <v>0.49197614939927858</v>
      </c>
      <c r="L16" s="17">
        <v>0.85846467838204965</v>
      </c>
      <c r="M16" s="15"/>
    </row>
    <row r="17" spans="4:13">
      <c r="D17" s="78">
        <f>SUM(E17:E18)</f>
        <v>15</v>
      </c>
      <c r="E17" s="39">
        <v>5</v>
      </c>
      <c r="F17" s="18"/>
      <c r="K17" s="17">
        <v>0.16464874637663141</v>
      </c>
      <c r="L17" s="17">
        <v>0.22958232884770069</v>
      </c>
      <c r="M17" s="15"/>
    </row>
    <row r="18" spans="4:13">
      <c r="E18" s="39">
        <v>10</v>
      </c>
      <c r="K18" s="17">
        <v>0.50109453942207427</v>
      </c>
      <c r="L18" s="17">
        <v>0.70253291737983536</v>
      </c>
      <c r="M18" s="15"/>
    </row>
    <row r="19" spans="4:13">
      <c r="K19" s="17">
        <v>0.38822541266037269</v>
      </c>
      <c r="L19" s="17">
        <v>0.1949381318520319</v>
      </c>
      <c r="M19" s="15"/>
    </row>
    <row r="20" spans="4:13">
      <c r="K20" s="17">
        <v>6.4836356370388093E-2</v>
      </c>
      <c r="L20" s="17">
        <v>0.58649911072924821</v>
      </c>
      <c r="M20" s="15"/>
    </row>
    <row r="21" spans="4:13">
      <c r="K21" s="17">
        <v>0.19232068926324675</v>
      </c>
      <c r="L21" s="17">
        <v>0.26143428179887018</v>
      </c>
      <c r="M21" s="15"/>
    </row>
    <row r="22" spans="4:13">
      <c r="K22" s="17">
        <v>0.12855052515608956</v>
      </c>
      <c r="L22" s="17">
        <v>0.83302098190277685</v>
      </c>
      <c r="M22" s="15"/>
    </row>
    <row r="23" spans="4:13">
      <c r="K23" s="17">
        <v>0.99906879279373662</v>
      </c>
      <c r="L23" s="17">
        <v>4.1034824263505354E-2</v>
      </c>
      <c r="M23" s="15"/>
    </row>
    <row r="24" spans="4:13">
      <c r="K24" s="17">
        <v>0.46858540007376925</v>
      </c>
      <c r="L24" s="17">
        <v>0.3150157350838394</v>
      </c>
      <c r="M24" s="15"/>
    </row>
    <row r="25" spans="4:13">
      <c r="K25" s="17">
        <v>0.8341034642386802</v>
      </c>
      <c r="L25" s="17">
        <v>0.18045223924242659</v>
      </c>
      <c r="M25" s="15"/>
    </row>
    <row r="26" spans="4:13">
      <c r="K26" s="17">
        <v>0.2181104150844051</v>
      </c>
      <c r="L26" s="17">
        <v>0.64822941052492633</v>
      </c>
      <c r="M26" s="15"/>
    </row>
    <row r="27" spans="4:13">
      <c r="K27" s="17">
        <v>0.34022551853132399</v>
      </c>
      <c r="L27" s="17">
        <v>0.80817559386764082</v>
      </c>
      <c r="M27" s="15"/>
    </row>
    <row r="28" spans="4:13">
      <c r="K28" s="17">
        <v>3.0502320681028539E-2</v>
      </c>
      <c r="L28" s="17">
        <v>0.4546819824563334</v>
      </c>
      <c r="M28" s="15"/>
    </row>
    <row r="29" spans="4:13">
      <c r="K29" s="17">
        <v>9.8711882113856286E-2</v>
      </c>
      <c r="L29" s="17">
        <v>6.7748659395788335E-2</v>
      </c>
      <c r="M29" s="15"/>
    </row>
    <row r="30" spans="4:13">
      <c r="K30" s="17">
        <v>0.20492871521842615</v>
      </c>
      <c r="L30" s="17">
        <v>0.84860711193658178</v>
      </c>
      <c r="M30" s="15"/>
    </row>
    <row r="31" spans="4:13">
      <c r="K31" s="17">
        <v>7.6214946239246184E-2</v>
      </c>
      <c r="L31" s="17">
        <v>0.6282706563458893</v>
      </c>
      <c r="M31" s="15"/>
    </row>
    <row r="32" spans="4:13">
      <c r="K32" s="17">
        <v>9.9176730653038336E-2</v>
      </c>
      <c r="L32" s="17">
        <v>0.36619558198371183</v>
      </c>
      <c r="M32" s="15"/>
    </row>
    <row r="33" spans="11:13">
      <c r="K33" s="17">
        <v>0.79189319643673939</v>
      </c>
      <c r="L33" s="17">
        <v>0.53924814177309277</v>
      </c>
      <c r="M33" s="15"/>
    </row>
    <row r="34" spans="11:13">
      <c r="K34" s="17">
        <v>0.57752552308478211</v>
      </c>
      <c r="L34" s="17">
        <v>8.3045744872777827E-2</v>
      </c>
      <c r="M34" s="15"/>
    </row>
    <row r="35" spans="11:13">
      <c r="K35" s="17">
        <v>0.17260303546418143</v>
      </c>
      <c r="L35" s="17">
        <v>0.87471814668264947</v>
      </c>
      <c r="M35" s="15"/>
    </row>
    <row r="36" spans="11:13">
      <c r="K36" s="17">
        <v>0.33316682872886227</v>
      </c>
      <c r="L36" s="17">
        <v>0.39253621646544146</v>
      </c>
      <c r="M36"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71F1-A1BC-244C-8FBB-04BDFB16559E}">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11">
      <c r="A17" s="17" t="s">
        <v>6</v>
      </c>
      <c r="B17" s="44">
        <v>40985</v>
      </c>
      <c r="C17" s="17" t="s">
        <v>10</v>
      </c>
      <c r="D17" s="45">
        <v>5</v>
      </c>
    </row>
    <row r="18" spans="1:11">
      <c r="A18" s="17" t="s">
        <v>7</v>
      </c>
      <c r="B18" s="44">
        <v>40985</v>
      </c>
      <c r="C18" s="17" t="s">
        <v>16</v>
      </c>
      <c r="D18" s="45">
        <v>500</v>
      </c>
    </row>
    <row r="19" spans="1:11">
      <c r="A19" s="17" t="s">
        <v>7</v>
      </c>
      <c r="B19" s="44">
        <v>40985</v>
      </c>
      <c r="C19" s="17" t="s">
        <v>16</v>
      </c>
      <c r="D19" s="45">
        <v>500</v>
      </c>
    </row>
    <row r="20" spans="1:11">
      <c r="A20" s="17" t="s">
        <v>5</v>
      </c>
      <c r="B20" s="44">
        <v>40985</v>
      </c>
      <c r="C20" s="17" t="s">
        <v>14</v>
      </c>
      <c r="D20" s="45">
        <v>139.9</v>
      </c>
    </row>
    <row r="21" spans="1:11">
      <c r="A21" s="17" t="s">
        <v>4</v>
      </c>
      <c r="B21" s="44">
        <v>40986</v>
      </c>
      <c r="C21" s="17" t="s">
        <v>11</v>
      </c>
      <c r="D21" s="45">
        <v>50</v>
      </c>
    </row>
    <row r="22" spans="1:11">
      <c r="A22" s="17" t="s">
        <v>6</v>
      </c>
      <c r="B22" s="44">
        <v>40986</v>
      </c>
      <c r="C22" s="17" t="s">
        <v>15</v>
      </c>
      <c r="D22" s="45">
        <v>5</v>
      </c>
      <c r="I22" t="s">
        <v>20</v>
      </c>
      <c r="J22" s="2">
        <f>SUM(D2:D35)</f>
        <v>5642.4699999999993</v>
      </c>
      <c r="K22" s="18"/>
    </row>
    <row r="23" spans="1:11">
      <c r="A23" s="17" t="s">
        <v>5</v>
      </c>
      <c r="B23" s="44">
        <v>40986</v>
      </c>
      <c r="C23" s="17" t="s">
        <v>12</v>
      </c>
      <c r="D23" s="45">
        <v>139.9</v>
      </c>
    </row>
    <row r="24" spans="1:11">
      <c r="A24" s="17" t="s">
        <v>4</v>
      </c>
      <c r="B24" s="44">
        <v>40986</v>
      </c>
      <c r="C24" s="17" t="s">
        <v>18</v>
      </c>
      <c r="D24" s="45">
        <v>129.9</v>
      </c>
    </row>
    <row r="25" spans="1:11">
      <c r="A25" s="17" t="s">
        <v>3</v>
      </c>
      <c r="B25" s="44">
        <v>40986</v>
      </c>
      <c r="C25" s="17" t="s">
        <v>19</v>
      </c>
      <c r="D25" s="45">
        <v>7.5</v>
      </c>
    </row>
    <row r="26" spans="1:11">
      <c r="A26" s="17" t="s">
        <v>5</v>
      </c>
      <c r="B26" s="44">
        <v>40986</v>
      </c>
      <c r="C26" s="17" t="s">
        <v>14</v>
      </c>
      <c r="D26" s="45">
        <v>139.9</v>
      </c>
    </row>
    <row r="27" spans="1:11">
      <c r="A27" s="17" t="s">
        <v>7</v>
      </c>
      <c r="B27" s="44">
        <v>40986</v>
      </c>
      <c r="C27" s="17" t="s">
        <v>17</v>
      </c>
      <c r="D27" s="45">
        <v>359.99</v>
      </c>
    </row>
    <row r="28" spans="1:11">
      <c r="A28" s="17" t="s">
        <v>7</v>
      </c>
      <c r="B28" s="44">
        <v>40986</v>
      </c>
      <c r="C28" s="17" t="s">
        <v>17</v>
      </c>
      <c r="D28" s="45">
        <v>359.99</v>
      </c>
    </row>
    <row r="29" spans="1:11">
      <c r="A29" s="17" t="s">
        <v>7</v>
      </c>
      <c r="B29" s="44">
        <v>40986</v>
      </c>
      <c r="C29" s="17" t="s">
        <v>16</v>
      </c>
      <c r="D29" s="45">
        <v>500</v>
      </c>
    </row>
    <row r="30" spans="1:11">
      <c r="A30" s="17" t="s">
        <v>5</v>
      </c>
      <c r="B30" s="44">
        <v>40986</v>
      </c>
      <c r="C30" s="17" t="s">
        <v>14</v>
      </c>
      <c r="D30" s="45">
        <v>139.9</v>
      </c>
    </row>
    <row r="31" spans="1:11">
      <c r="A31" s="17" t="s">
        <v>7</v>
      </c>
      <c r="B31" s="44">
        <v>40987</v>
      </c>
      <c r="C31" s="17" t="s">
        <v>16</v>
      </c>
      <c r="D31" s="45">
        <v>500</v>
      </c>
    </row>
    <row r="32" spans="1:11">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sheetData>
  <sortState xmlns:xlrd2="http://schemas.microsoft.com/office/spreadsheetml/2017/richdata2" ref="A2:D35">
    <sortCondition ref="C2:C35"/>
  </sortState>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2828-E1D8-C541-8C7C-91A8FD2F6FD0}">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6" max="7" width="11.83203125" customWidth="1"/>
    <col min="8" max="8" width="14.33203125" customWidth="1"/>
    <col min="9" max="9" width="17.1640625" customWidth="1"/>
    <col min="10" max="10" width="11.83203125" style="1" customWidth="1"/>
    <col min="11" max="11" width="11.83203125"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c r="J19" s="4"/>
      <c r="K19" s="5"/>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t="s">
        <v>25</v>
      </c>
      <c r="J26" s="3">
        <f>COUNT(D2:D35)</f>
        <v>34</v>
      </c>
      <c r="K26" s="37"/>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D9E6-FC1D-3A4D-BE34-361CE16B4D73}">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t="s">
        <v>26</v>
      </c>
      <c r="J19" s="6">
        <f>AVERAGE(D2:D35)</f>
        <v>165.95499999999998</v>
      </c>
      <c r="K19" s="38"/>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s="3"/>
      <c r="J26" s="4"/>
      <c r="K26" s="5"/>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14AB-C449-B94B-BC5C-4A43B7251E9E}">
  <sheetPr>
    <tabColor theme="9"/>
  </sheetPr>
  <dimension ref="M7:N17"/>
  <sheetViews>
    <sheetView workbookViewId="0">
      <selection activeCell="N26" sqref="N26"/>
    </sheetView>
  </sheetViews>
  <sheetFormatPr baseColWidth="10" defaultRowHeight="16"/>
  <cols>
    <col min="13" max="13" width="12.6640625" customWidth="1"/>
    <col min="14" max="14" width="21.83203125" bestFit="1" customWidth="1"/>
  </cols>
  <sheetData>
    <row r="7" spans="13:14">
      <c r="M7" s="17" t="s">
        <v>28</v>
      </c>
      <c r="N7" s="18">
        <v>3</v>
      </c>
    </row>
    <row r="8" spans="13:14">
      <c r="M8" s="17" t="s">
        <v>29</v>
      </c>
      <c r="N8" s="19">
        <v>3</v>
      </c>
    </row>
    <row r="9" spans="13:14">
      <c r="M9" s="17" t="s">
        <v>30</v>
      </c>
      <c r="N9" s="20">
        <v>3</v>
      </c>
    </row>
    <row r="10" spans="13:14">
      <c r="M10" s="17" t="s">
        <v>31</v>
      </c>
      <c r="N10" s="21">
        <v>3</v>
      </c>
    </row>
    <row r="11" spans="13:14">
      <c r="M11" s="17" t="s">
        <v>8</v>
      </c>
      <c r="N11" s="22">
        <v>3</v>
      </c>
    </row>
    <row r="12" spans="13:14">
      <c r="M12" s="17" t="s">
        <v>32</v>
      </c>
      <c r="N12" s="23">
        <v>3</v>
      </c>
    </row>
    <row r="13" spans="13:14">
      <c r="M13" s="17" t="s">
        <v>33</v>
      </c>
      <c r="N13" s="24">
        <v>3</v>
      </c>
    </row>
    <row r="14" spans="13:14">
      <c r="M14" s="17" t="s">
        <v>34</v>
      </c>
      <c r="N14" s="25">
        <v>3</v>
      </c>
    </row>
    <row r="15" spans="13:14">
      <c r="M15" s="17" t="s">
        <v>35</v>
      </c>
      <c r="N15" s="26">
        <v>3</v>
      </c>
    </row>
    <row r="16" spans="13:14">
      <c r="M16" s="17" t="s">
        <v>36</v>
      </c>
      <c r="N16" s="27">
        <v>3</v>
      </c>
    </row>
    <row r="17" spans="13:14">
      <c r="M17" s="79" t="s">
        <v>122</v>
      </c>
      <c r="N17" s="80">
        <v>3</v>
      </c>
    </row>
  </sheetData>
  <sheetProtection algorithmName="SHA-512" hashValue="VXEA+V4xkL7K/4Q/nnbYYkuYCZM1TanbbDbsfa6p8W5Q3a48zgEaEnC3EgIh+RPdOJJm48wOSLFRB/Qs/h/QbA==" saltValue="R0DwHXU2fhBN5eabtWA4kw==" spinCount="100000"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F-D1ED-714C-8978-28892B2E850D}">
  <sheetPr>
    <tabColor theme="9"/>
  </sheetPr>
  <dimension ref="B2:H31"/>
  <sheetViews>
    <sheetView zoomScaleNormal="100" workbookViewId="0"/>
  </sheetViews>
  <sheetFormatPr baseColWidth="10" defaultRowHeight="16"/>
  <cols>
    <col min="2" max="2" width="12.6640625" customWidth="1"/>
    <col min="3" max="3" width="21.83203125" bestFit="1" customWidth="1"/>
  </cols>
  <sheetData>
    <row r="2" spans="2:3">
      <c r="B2" s="17" t="s">
        <v>28</v>
      </c>
      <c r="C2" s="18">
        <v>3</v>
      </c>
    </row>
    <row r="3" spans="2:3">
      <c r="B3" s="17" t="s">
        <v>29</v>
      </c>
      <c r="C3" s="19">
        <v>3</v>
      </c>
    </row>
    <row r="4" spans="2:3">
      <c r="B4" s="17" t="s">
        <v>30</v>
      </c>
      <c r="C4" s="20">
        <v>3</v>
      </c>
    </row>
    <row r="5" spans="2:3">
      <c r="B5" s="17" t="s">
        <v>31</v>
      </c>
      <c r="C5" s="21">
        <v>3</v>
      </c>
    </row>
    <row r="6" spans="2:3">
      <c r="B6" s="17" t="s">
        <v>8</v>
      </c>
      <c r="C6" s="22">
        <v>3</v>
      </c>
    </row>
    <row r="7" spans="2:3">
      <c r="B7" s="17" t="s">
        <v>32</v>
      </c>
      <c r="C7" s="23">
        <v>3</v>
      </c>
    </row>
    <row r="8" spans="2:3">
      <c r="B8" s="17" t="s">
        <v>33</v>
      </c>
      <c r="C8" s="24">
        <v>3</v>
      </c>
    </row>
    <row r="9" spans="2:3">
      <c r="B9" s="17" t="s">
        <v>34</v>
      </c>
      <c r="C9" s="25">
        <v>3</v>
      </c>
    </row>
    <row r="10" spans="2:3">
      <c r="B10" s="17" t="s">
        <v>35</v>
      </c>
      <c r="C10" s="26">
        <v>3</v>
      </c>
    </row>
    <row r="11" spans="2:3">
      <c r="B11" s="17" t="s">
        <v>36</v>
      </c>
      <c r="C11" s="27">
        <v>3</v>
      </c>
    </row>
    <row r="31" spans="8:8">
      <c r="H31" s="71">
        <v>32209</v>
      </c>
    </row>
  </sheetData>
  <sheetProtection algorithmName="SHA-512" hashValue="ENkWzAbXlTJr65iWIj6r1FyKFidpex+REaeWKc6Vxn/7W0eO5/wri4VRMARVEpiGmjIlfbLaHdwL+r4q6QMdfw==" saltValue="AYePfNJhS789r7OdEywv7w=="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Apresentação</vt:lpstr>
      <vt:lpstr>O que é cada coisa</vt:lpstr>
      <vt:lpstr>Princípios Básicos 1</vt:lpstr>
      <vt:lpstr>Princípios Básicos 2</vt:lpstr>
      <vt:lpstr>SOMA</vt:lpstr>
      <vt:lpstr>CONTAR</vt:lpstr>
      <vt:lpstr>MÉDIA</vt:lpstr>
      <vt:lpstr>Formatos de número</vt:lpstr>
      <vt:lpstr>Datas</vt:lpstr>
      <vt:lpstr>Princípios Básicos 3</vt:lpstr>
      <vt:lpstr>SOMASE</vt:lpstr>
      <vt:lpstr>CONT.SE</vt:lpstr>
      <vt:lpstr>MÉDIASE</vt:lpstr>
      <vt:lpstr>SOMASES</vt:lpstr>
      <vt:lpstr>CONT.SES</vt:lpstr>
      <vt:lpstr>MÉDIASES</vt:lpstr>
      <vt:lpstr>Princípios Básicos 4</vt:lpstr>
      <vt:lpstr>PROCV</vt:lpstr>
      <vt:lpstr>Exercícios</vt:lpstr>
      <vt:lpstr>Resposta dos Exercícios</vt:lpstr>
      <vt:lpstr>Conhecimentos adicionais</vt:lpstr>
      <vt:lpstr>Certificado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fialho barbosa</dc:creator>
  <cp:lastModifiedBy>henrique fialho barbosa</cp:lastModifiedBy>
  <dcterms:created xsi:type="dcterms:W3CDTF">2021-10-07T13:58:51Z</dcterms:created>
  <dcterms:modified xsi:type="dcterms:W3CDTF">2021-10-08T14:39:34Z</dcterms:modified>
</cp:coreProperties>
</file>