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_HighResMIP\SA_region\tables\"/>
    </mc:Choice>
  </mc:AlternateContent>
  <xr:revisionPtr revIDLastSave="0" documentId="13_ncr:1_{83C9DAA1-378E-4EE8-A493-2197ECC4BDFE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freq_dist" sheetId="1" r:id="rId1"/>
    <sheet name="number_seas" sheetId="2" r:id="rId2"/>
    <sheet name="perc90" sheetId="3" r:id="rId3"/>
    <sheet name="freq_dist_90" sheetId="4" r:id="rId4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5" i="2" l="1"/>
  <c r="K6" i="2"/>
  <c r="K7" i="2"/>
  <c r="K4" i="2"/>
  <c r="G13" i="2"/>
  <c r="G14" i="2"/>
  <c r="G15" i="2"/>
  <c r="G12" i="2"/>
  <c r="G5" i="2"/>
  <c r="G6" i="2"/>
  <c r="G7" i="2"/>
  <c r="G4" i="2"/>
  <c r="H106" i="4"/>
  <c r="H105" i="4"/>
  <c r="H104" i="4"/>
  <c r="H103" i="4"/>
  <c r="H102" i="4"/>
  <c r="H101" i="4"/>
  <c r="H100" i="4"/>
  <c r="H99" i="4"/>
  <c r="H98" i="4"/>
  <c r="H97" i="4"/>
  <c r="H94" i="4"/>
  <c r="H93" i="4"/>
  <c r="H92" i="4"/>
  <c r="H91" i="4"/>
  <c r="H90" i="4"/>
  <c r="H89" i="4"/>
  <c r="H88" i="4"/>
  <c r="H87" i="4"/>
  <c r="H86" i="4"/>
  <c r="H85" i="4"/>
  <c r="H79" i="4"/>
  <c r="H78" i="4"/>
  <c r="H77" i="4"/>
  <c r="H76" i="4"/>
  <c r="H75" i="4"/>
  <c r="H74" i="4"/>
  <c r="H73" i="4"/>
  <c r="H72" i="4"/>
  <c r="H71" i="4"/>
  <c r="H70" i="4"/>
  <c r="H67" i="4"/>
  <c r="H66" i="4"/>
  <c r="H65" i="4"/>
  <c r="H64" i="4"/>
  <c r="H63" i="4"/>
  <c r="H62" i="4"/>
  <c r="H61" i="4"/>
  <c r="H60" i="4"/>
  <c r="H59" i="4"/>
  <c r="H58" i="4"/>
  <c r="H52" i="4"/>
  <c r="H51" i="4"/>
  <c r="H50" i="4"/>
  <c r="H49" i="4"/>
  <c r="H48" i="4"/>
  <c r="H47" i="4"/>
  <c r="H46" i="4"/>
  <c r="H45" i="4"/>
  <c r="H44" i="4"/>
  <c r="H43" i="4"/>
  <c r="H40" i="4"/>
  <c r="H39" i="4"/>
  <c r="H38" i="4"/>
  <c r="H37" i="4"/>
  <c r="H36" i="4"/>
  <c r="H35" i="4"/>
  <c r="H34" i="4"/>
  <c r="H33" i="4"/>
  <c r="H32" i="4"/>
  <c r="H31" i="4"/>
  <c r="H24" i="4"/>
  <c r="H23" i="4"/>
  <c r="H22" i="4"/>
  <c r="H21" i="4"/>
  <c r="H20" i="4"/>
  <c r="H19" i="4"/>
  <c r="H18" i="4"/>
  <c r="H17" i="4"/>
  <c r="H16" i="4"/>
  <c r="H15" i="4"/>
  <c r="H12" i="4"/>
  <c r="H11" i="4"/>
  <c r="H10" i="4"/>
  <c r="H9" i="4"/>
  <c r="H8" i="4"/>
  <c r="H7" i="4"/>
  <c r="H6" i="4"/>
  <c r="H5" i="4"/>
  <c r="H4" i="4"/>
  <c r="H3" i="4"/>
  <c r="F10" i="3"/>
  <c r="F9" i="3"/>
  <c r="F8" i="3"/>
  <c r="F7" i="3"/>
  <c r="G7" i="3" s="1"/>
  <c r="F6" i="3"/>
  <c r="F5" i="3"/>
  <c r="G5" i="3" s="1"/>
  <c r="G11" i="3" s="1"/>
  <c r="F4" i="3"/>
  <c r="J58" i="2"/>
  <c r="C58" i="2"/>
  <c r="B58" i="2"/>
  <c r="J57" i="2"/>
  <c r="D57" i="2"/>
  <c r="J56" i="2"/>
  <c r="D56" i="2"/>
  <c r="J55" i="2"/>
  <c r="D55" i="2"/>
  <c r="J54" i="2"/>
  <c r="D54" i="2"/>
  <c r="D58" i="2" s="1"/>
  <c r="J50" i="2"/>
  <c r="C50" i="2"/>
  <c r="B50" i="2"/>
  <c r="J49" i="2"/>
  <c r="D49" i="2"/>
  <c r="J48" i="2"/>
  <c r="D48" i="2"/>
  <c r="J47" i="2"/>
  <c r="D47" i="2"/>
  <c r="J46" i="2"/>
  <c r="D46" i="2"/>
  <c r="D50" i="2" s="1"/>
  <c r="J42" i="2"/>
  <c r="C42" i="2"/>
  <c r="B42" i="2"/>
  <c r="J41" i="2"/>
  <c r="D41" i="2"/>
  <c r="J40" i="2"/>
  <c r="D40" i="2"/>
  <c r="J39" i="2"/>
  <c r="D39" i="2"/>
  <c r="J38" i="2"/>
  <c r="D38" i="2"/>
  <c r="D42" i="2" s="1"/>
  <c r="J34" i="2"/>
  <c r="C34" i="2"/>
  <c r="B34" i="2"/>
  <c r="J33" i="2"/>
  <c r="D33" i="2"/>
  <c r="J32" i="2"/>
  <c r="D32" i="2"/>
  <c r="J31" i="2"/>
  <c r="D31" i="2"/>
  <c r="J30" i="2"/>
  <c r="D30" i="2"/>
  <c r="D34" i="2" s="1"/>
  <c r="J26" i="2"/>
  <c r="C26" i="2"/>
  <c r="D26" i="2" s="1"/>
  <c r="B26" i="2"/>
  <c r="Q25" i="2"/>
  <c r="P25" i="2"/>
  <c r="J25" i="2"/>
  <c r="D25" i="2"/>
  <c r="P24" i="2"/>
  <c r="Q24" i="2" s="1"/>
  <c r="J24" i="2"/>
  <c r="D24" i="2"/>
  <c r="Q23" i="2"/>
  <c r="P23" i="2"/>
  <c r="J23" i="2"/>
  <c r="D23" i="2"/>
  <c r="P22" i="2"/>
  <c r="Q22" i="2" s="1"/>
  <c r="J22" i="2"/>
  <c r="D22" i="2"/>
  <c r="Q21" i="2"/>
  <c r="P21" i="2"/>
  <c r="H106" i="1"/>
  <c r="H105" i="1"/>
  <c r="H104" i="1"/>
  <c r="H103" i="1"/>
  <c r="H102" i="1"/>
  <c r="H101" i="1"/>
  <c r="H100" i="1"/>
  <c r="H99" i="1"/>
  <c r="H98" i="1"/>
  <c r="H97" i="1"/>
  <c r="H94" i="1"/>
  <c r="H93" i="1"/>
  <c r="H92" i="1"/>
  <c r="H91" i="1"/>
  <c r="H90" i="1"/>
  <c r="H89" i="1"/>
  <c r="H88" i="1"/>
  <c r="H87" i="1"/>
  <c r="H86" i="1"/>
  <c r="H85" i="1"/>
  <c r="H79" i="1"/>
  <c r="H78" i="1"/>
  <c r="H77" i="1"/>
  <c r="H76" i="1"/>
  <c r="H75" i="1"/>
  <c r="H74" i="1"/>
  <c r="H73" i="1"/>
  <c r="H72" i="1"/>
  <c r="H71" i="1"/>
  <c r="H70" i="1"/>
  <c r="H67" i="1"/>
  <c r="H66" i="1"/>
  <c r="H65" i="1"/>
  <c r="H64" i="1"/>
  <c r="H63" i="1"/>
  <c r="H62" i="1"/>
  <c r="H61" i="1"/>
  <c r="H60" i="1"/>
  <c r="H59" i="1"/>
  <c r="H58" i="1"/>
  <c r="H52" i="1"/>
  <c r="H51" i="1"/>
  <c r="H50" i="1"/>
  <c r="H49" i="1"/>
  <c r="H48" i="1"/>
  <c r="H47" i="1"/>
  <c r="H46" i="1"/>
  <c r="H45" i="1"/>
  <c r="H44" i="1"/>
  <c r="H43" i="1"/>
  <c r="H40" i="1"/>
  <c r="H39" i="1"/>
  <c r="H38" i="1"/>
  <c r="H37" i="1"/>
  <c r="H36" i="1"/>
  <c r="H35" i="1"/>
  <c r="H34" i="1"/>
  <c r="H33" i="1"/>
  <c r="H32" i="1"/>
  <c r="H31" i="1"/>
</calcChain>
</file>

<file path=xl/sharedStrings.xml><?xml version="1.0" encoding="utf-8"?>
<sst xmlns="http://schemas.openxmlformats.org/spreadsheetml/2006/main" count="337" uniqueCount="53">
  <si>
    <t>T63_vor850</t>
  </si>
  <si>
    <t>Hist-1950</t>
  </si>
  <si>
    <t>CMCC-CM2-VHR4</t>
  </si>
  <si>
    <t>HadGEM3-GC31-HM</t>
  </si>
  <si>
    <t>EC-Earth3P-HR</t>
  </si>
  <si>
    <t>CNRM-CM6-1-HR</t>
  </si>
  <si>
    <t>MPI-ESM1-2-XR</t>
  </si>
  <si>
    <t>ensCMIP6</t>
  </si>
  <si>
    <t>20st</t>
  </si>
  <si>
    <t>21 st</t>
  </si>
  <si>
    <t>Highres-future</t>
  </si>
  <si>
    <t>max925winds</t>
  </si>
  <si>
    <t>max10m_winds</t>
  </si>
  <si>
    <t>min MSLP</t>
  </si>
  <si>
    <t>1980-2009</t>
  </si>
  <si>
    <t>MAM</t>
  </si>
  <si>
    <t>JJA</t>
  </si>
  <si>
    <t>SON</t>
  </si>
  <si>
    <t>DJF</t>
  </si>
  <si>
    <t>2020-2049</t>
  </si>
  <si>
    <t>30 years</t>
  </si>
  <si>
    <t>#/seas</t>
  </si>
  <si>
    <t>21st-20st</t>
  </si>
  <si>
    <t>21st-20st %</t>
  </si>
  <si>
    <t>21st-20st (%)</t>
  </si>
  <si>
    <t>TOTAL</t>
  </si>
  <si>
    <t>perc90 (ref: hist-1950)</t>
  </si>
  <si>
    <t xml:space="preserve">21st </t>
  </si>
  <si>
    <t>Diff %</t>
  </si>
  <si>
    <t>r1i1p1f1</t>
  </si>
  <si>
    <t>r1i3p1f1</t>
  </si>
  <si>
    <t>r1i1p2f1</t>
  </si>
  <si>
    <t>r2i1p2f1</t>
  </si>
  <si>
    <t>r1i1p1f2</t>
  </si>
  <si>
    <t>Average</t>
  </si>
  <si>
    <t>Clima presente</t>
  </si>
  <si>
    <t>Clima futuro</t>
  </si>
  <si>
    <t>Vorticidade</t>
  </si>
  <si>
    <t>ventos 925 hPa</t>
  </si>
  <si>
    <t>Ventos a 10m</t>
  </si>
  <si>
    <t>Pressão</t>
  </si>
  <si>
    <t>média</t>
  </si>
  <si>
    <t>Modelo</t>
  </si>
  <si>
    <t>Tendência</t>
  </si>
  <si>
    <t>Redução</t>
  </si>
  <si>
    <t>Aumento</t>
  </si>
  <si>
    <t>Neutro</t>
  </si>
  <si>
    <t>Média Ensemble</t>
  </si>
  <si>
    <t>Outono</t>
  </si>
  <si>
    <t>Inverno</t>
  </si>
  <si>
    <t>Primavera</t>
  </si>
  <si>
    <t>Verão</t>
  </si>
  <si>
    <t>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</si>
</sst>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1"/>
      <color rgb="FF404040"/>
      <name val="Segoe UI"/>
      <family val="2"/>
    </font>
    <font>
      <sz val="11"/>
      <color rgb="FF40404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BBBBBB"/>
      </bottom>
      <diagonal/>
    </border>
    <border>
      <left/>
      <right/>
      <top/>
      <bottom style="medium">
        <color rgb="FFE5E5E5"/>
      </bottom>
      <diagonal/>
    </border>
  </borders>
  <cellStyleXfs count="1">
    <xf numFmtId="0" fontId="0" fillId="0" borderId="0"/>
  </cellStyleXfs>
  <cellXfs count="10">
    <xf numFmtId="0" fontId="0" fillId="0" borderId="0" xfId="0"/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165" fontId="0" fillId="0" borderId="0" xfId="0" applyNumberFormat="1"/>
    <xf numFmtId="165" fontId="1" fillId="0" borderId="0" xfId="0" applyNumberFormat="1" applyFont="1"/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freq_dist!$J$3:$J$12</c:f>
              <c:numCache>
                <c:formatCode>0.0000</c:formatCode>
                <c:ptCount val="10"/>
                <c:pt idx="0">
                  <c:v>0.11591369999999999</c:v>
                </c:pt>
                <c:pt idx="1">
                  <c:v>0.38993280000000002</c:v>
                </c:pt>
                <c:pt idx="2">
                  <c:v>0.20827870000000001</c:v>
                </c:pt>
                <c:pt idx="3">
                  <c:v>0.1031987</c:v>
                </c:pt>
                <c:pt idx="4">
                  <c:v>8.6653099999999997E-2</c:v>
                </c:pt>
                <c:pt idx="5">
                  <c:v>6.1108500000000003E-2</c:v>
                </c:pt>
                <c:pt idx="6">
                  <c:v>2.6406800000000001E-2</c:v>
                </c:pt>
                <c:pt idx="7">
                  <c:v>7.9305999999999995E-3</c:v>
                </c:pt>
                <c:pt idx="8">
                  <c:v>5.4169999999999999E-4</c:v>
                </c:pt>
                <c:pt idx="9">
                  <c:v>3.5299999999999997E-5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4-4C89-BD6C-2DDDBE969B3E}"/>
            </c:ext>
          </c:extLst>
        </c:ser>
        <c:ser>
          <c:idx val="1"/>
          <c:order val="1"/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freq_dist!$K$3:$K$12</c:f>
              <c:numCache>
                <c:formatCode>0.0000</c:formatCode>
                <c:ptCount val="10"/>
                <c:pt idx="0">
                  <c:v>0.11967559999999999</c:v>
                </c:pt>
                <c:pt idx="1">
                  <c:v>0.3889647</c:v>
                </c:pt>
                <c:pt idx="2">
                  <c:v>0.21105889999999999</c:v>
                </c:pt>
                <c:pt idx="3">
                  <c:v>0.1018937</c:v>
                </c:pt>
                <c:pt idx="4">
                  <c:v>8.1574599999999997E-2</c:v>
                </c:pt>
                <c:pt idx="5">
                  <c:v>5.9660100000000001E-2</c:v>
                </c:pt>
                <c:pt idx="6">
                  <c:v>2.86842E-2</c:v>
                </c:pt>
                <c:pt idx="7">
                  <c:v>7.8072999999999997E-3</c:v>
                </c:pt>
                <c:pt idx="8">
                  <c:v>6.8050000000000001E-4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4-4C89-BD6C-2DDDBE969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8606613"/>
        <c:axId val="89853355"/>
      </c:lineChart>
      <c:catAx>
        <c:axId val="586066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9853355"/>
        <c:crosses val="autoZero"/>
        <c:auto val="1"/>
        <c:lblAlgn val="ctr"/>
        <c:lblOffset val="100"/>
        <c:noMultiLvlLbl val="1"/>
      </c:catAx>
      <c:valAx>
        <c:axId val="898533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60661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freq_dist!$J$31:$J$40</c:f>
              <c:numCache>
                <c:formatCode>0.0000</c:formatCode>
                <c:ptCount val="10"/>
                <c:pt idx="0">
                  <c:v>0</c:v>
                </c:pt>
                <c:pt idx="1">
                  <c:v>1.6216399999999999E-2</c:v>
                </c:pt>
                <c:pt idx="2">
                  <c:v>0.2754702</c:v>
                </c:pt>
                <c:pt idx="3">
                  <c:v>0.28656710000000002</c:v>
                </c:pt>
                <c:pt idx="4">
                  <c:v>0.1806691</c:v>
                </c:pt>
                <c:pt idx="5">
                  <c:v>0.1777263</c:v>
                </c:pt>
                <c:pt idx="6">
                  <c:v>5.8902999999999997E-2</c:v>
                </c:pt>
                <c:pt idx="7">
                  <c:v>4.2722000000000003E-3</c:v>
                </c:pt>
                <c:pt idx="8">
                  <c:v>1.7530000000000001E-4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09-48A2-A7B8-77C6DA01A1C0}"/>
            </c:ext>
          </c:extLst>
        </c:ser>
        <c:ser>
          <c:idx val="1"/>
          <c:order val="1"/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freq_dist!$K$31:$K$40</c:f>
              <c:numCache>
                <c:formatCode>0.0000</c:formatCode>
                <c:ptCount val="10"/>
                <c:pt idx="0">
                  <c:v>0</c:v>
                </c:pt>
                <c:pt idx="1">
                  <c:v>1.7641E-2</c:v>
                </c:pt>
                <c:pt idx="2">
                  <c:v>0.27975040000000001</c:v>
                </c:pt>
                <c:pt idx="3">
                  <c:v>0.28384999999999999</c:v>
                </c:pt>
                <c:pt idx="4">
                  <c:v>0.18014949999999999</c:v>
                </c:pt>
                <c:pt idx="5">
                  <c:v>0.17458370000000001</c:v>
                </c:pt>
                <c:pt idx="6">
                  <c:v>5.8824700000000001E-2</c:v>
                </c:pt>
                <c:pt idx="7">
                  <c:v>5.0682000000000001E-3</c:v>
                </c:pt>
                <c:pt idx="8">
                  <c:v>1.329E-4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09-48A2-A7B8-77C6DA01A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3423354"/>
        <c:axId val="25160405"/>
      </c:lineChart>
      <c:catAx>
        <c:axId val="2342335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5160405"/>
        <c:crosses val="autoZero"/>
        <c:auto val="1"/>
        <c:lblAlgn val="ctr"/>
        <c:lblOffset val="100"/>
        <c:noMultiLvlLbl val="1"/>
      </c:catAx>
      <c:valAx>
        <c:axId val="251604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34233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freq_dist!$J$58:$J$67</c:f>
              <c:numCache>
                <c:formatCode>General</c:formatCode>
                <c:ptCount val="10"/>
                <c:pt idx="0">
                  <c:v>1.1349999999999999E-4</c:v>
                </c:pt>
                <c:pt idx="1">
                  <c:v>6.3598500000000002E-2</c:v>
                </c:pt>
                <c:pt idx="2">
                  <c:v>0.33572980000000002</c:v>
                </c:pt>
                <c:pt idx="3">
                  <c:v>0.27113080000000001</c:v>
                </c:pt>
                <c:pt idx="4">
                  <c:v>0.18180389999999999</c:v>
                </c:pt>
                <c:pt idx="5">
                  <c:v>0.11056009999999999</c:v>
                </c:pt>
                <c:pt idx="6">
                  <c:v>3.0902800000000001E-2</c:v>
                </c:pt>
                <c:pt idx="7">
                  <c:v>5.2913999999999999E-3</c:v>
                </c:pt>
                <c:pt idx="8">
                  <c:v>8.6890000000000003E-4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D2-491F-B686-46C590A97F64}"/>
            </c:ext>
          </c:extLst>
        </c:ser>
        <c:ser>
          <c:idx val="1"/>
          <c:order val="1"/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freq_dist!$K$58:$K$67</c:f>
              <c:numCache>
                <c:formatCode>General</c:formatCode>
                <c:ptCount val="10"/>
                <c:pt idx="0">
                  <c:v>5.0199999999999995E-4</c:v>
                </c:pt>
                <c:pt idx="1">
                  <c:v>6.0918899999999998E-2</c:v>
                </c:pt>
                <c:pt idx="2">
                  <c:v>0.34057349999999997</c:v>
                </c:pt>
                <c:pt idx="3">
                  <c:v>0.27392879999999997</c:v>
                </c:pt>
                <c:pt idx="4">
                  <c:v>0.18025169999999999</c:v>
                </c:pt>
                <c:pt idx="5">
                  <c:v>0.1044577</c:v>
                </c:pt>
                <c:pt idx="6">
                  <c:v>3.3258799999999998E-2</c:v>
                </c:pt>
                <c:pt idx="7">
                  <c:v>5.1583000000000002E-3</c:v>
                </c:pt>
                <c:pt idx="8">
                  <c:v>8.8449999999999998E-4</c:v>
                </c:pt>
                <c:pt idx="9">
                  <c:v>6.5599999999999995E-5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D2-491F-B686-46C590A97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0382899"/>
        <c:axId val="62565452"/>
      </c:lineChart>
      <c:catAx>
        <c:axId val="203828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565452"/>
        <c:crosses val="autoZero"/>
        <c:auto val="1"/>
        <c:lblAlgn val="ctr"/>
        <c:lblOffset val="100"/>
        <c:noMultiLvlLbl val="1"/>
      </c:catAx>
      <c:valAx>
        <c:axId val="625654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38289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freq_dist!$J$85:$J$94</c:f>
              <c:numCache>
                <c:formatCode>General</c:formatCode>
                <c:ptCount val="10"/>
                <c:pt idx="0">
                  <c:v>3.8049999999999998E-4</c:v>
                </c:pt>
                <c:pt idx="1">
                  <c:v>2.3927000000000002E-3</c:v>
                </c:pt>
                <c:pt idx="2">
                  <c:v>1.13545E-2</c:v>
                </c:pt>
                <c:pt idx="3">
                  <c:v>3.4679300000000003E-2</c:v>
                </c:pt>
                <c:pt idx="4">
                  <c:v>5.7829800000000001E-2</c:v>
                </c:pt>
                <c:pt idx="5">
                  <c:v>7.3501499999999997E-2</c:v>
                </c:pt>
                <c:pt idx="6">
                  <c:v>0.16999900000000001</c:v>
                </c:pt>
                <c:pt idx="7">
                  <c:v>0.5420007</c:v>
                </c:pt>
                <c:pt idx="8">
                  <c:v>0.1069145</c:v>
                </c:pt>
                <c:pt idx="9">
                  <c:v>9.4740000000000004E-4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78-49F7-AF0B-201427AAD6DA}"/>
            </c:ext>
          </c:extLst>
        </c:ser>
        <c:ser>
          <c:idx val="1"/>
          <c:order val="1"/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freq_dist!$K$85:$K$94</c:f>
              <c:numCache>
                <c:formatCode>General</c:formatCode>
                <c:ptCount val="10"/>
                <c:pt idx="0">
                  <c:v>1.009E-4</c:v>
                </c:pt>
                <c:pt idx="1">
                  <c:v>2.7845999999999999E-3</c:v>
                </c:pt>
                <c:pt idx="2">
                  <c:v>1.3769399999999999E-2</c:v>
                </c:pt>
                <c:pt idx="3">
                  <c:v>3.68864E-2</c:v>
                </c:pt>
                <c:pt idx="4">
                  <c:v>5.1598199999999997E-2</c:v>
                </c:pt>
                <c:pt idx="5">
                  <c:v>6.8993299999999994E-2</c:v>
                </c:pt>
                <c:pt idx="6">
                  <c:v>0.17363790000000001</c:v>
                </c:pt>
                <c:pt idx="7">
                  <c:v>0.54050240000000005</c:v>
                </c:pt>
                <c:pt idx="8">
                  <c:v>0.11097219999999999</c:v>
                </c:pt>
                <c:pt idx="9">
                  <c:v>7.5509999999999998E-4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78-49F7-AF0B-201427AAD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5507236"/>
        <c:axId val="2888387"/>
      </c:lineChart>
      <c:catAx>
        <c:axId val="455072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888387"/>
        <c:crosses val="autoZero"/>
        <c:auto val="1"/>
        <c:lblAlgn val="ctr"/>
        <c:lblOffset val="100"/>
        <c:noMultiLvlLbl val="1"/>
      </c:catAx>
      <c:valAx>
        <c:axId val="28883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50723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freq_dist_90!$J$3:$J$12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6.6017999999999997E-3</c:v>
                </c:pt>
                <c:pt idx="4">
                  <c:v>0.1696474</c:v>
                </c:pt>
                <c:pt idx="5">
                  <c:v>0.47528480000000001</c:v>
                </c:pt>
                <c:pt idx="6">
                  <c:v>0.26337549999999998</c:v>
                </c:pt>
                <c:pt idx="7">
                  <c:v>7.9319000000000001E-2</c:v>
                </c:pt>
                <c:pt idx="8">
                  <c:v>5.4184000000000003E-3</c:v>
                </c:pt>
                <c:pt idx="9">
                  <c:v>3.5340000000000002E-4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15-4606-9342-A7C510D11380}"/>
            </c:ext>
          </c:extLst>
        </c:ser>
        <c:ser>
          <c:idx val="1"/>
          <c:order val="1"/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freq_dist_90!$K$3:$K$12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1.05351E-2</c:v>
                </c:pt>
                <c:pt idx="4">
                  <c:v>0.1746673</c:v>
                </c:pt>
                <c:pt idx="5">
                  <c:v>0.44588440000000001</c:v>
                </c:pt>
                <c:pt idx="6">
                  <c:v>0.28403630000000002</c:v>
                </c:pt>
                <c:pt idx="7">
                  <c:v>7.8070299999999995E-2</c:v>
                </c:pt>
                <c:pt idx="8">
                  <c:v>6.8063999999999998E-3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15-4606-9342-A7C510D11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9402317"/>
        <c:axId val="87237080"/>
      </c:lineChart>
      <c:catAx>
        <c:axId val="694023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7237080"/>
        <c:crosses val="autoZero"/>
        <c:auto val="1"/>
        <c:lblAlgn val="ctr"/>
        <c:lblOffset val="100"/>
        <c:noMultiLvlLbl val="1"/>
      </c:catAx>
      <c:valAx>
        <c:axId val="872370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94023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freq_dist_90!$J$31:$J$40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4.3969399999999999E-2</c:v>
                </c:pt>
                <c:pt idx="5">
                  <c:v>0.53453070000000003</c:v>
                </c:pt>
                <c:pt idx="6">
                  <c:v>0.3854882</c:v>
                </c:pt>
                <c:pt idx="7">
                  <c:v>3.4611700000000002E-2</c:v>
                </c:pt>
                <c:pt idx="8">
                  <c:v>1.4001E-3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0-4A2C-B443-7391AD224C3F}"/>
            </c:ext>
          </c:extLst>
        </c:ser>
        <c:ser>
          <c:idx val="1"/>
          <c:order val="1"/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freq_dist_90!$K$31:$K$40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4.8534300000000002E-2</c:v>
                </c:pt>
                <c:pt idx="5">
                  <c:v>0.529636</c:v>
                </c:pt>
                <c:pt idx="6">
                  <c:v>0.37733119999999998</c:v>
                </c:pt>
                <c:pt idx="7">
                  <c:v>4.3825099999999999E-2</c:v>
                </c:pt>
                <c:pt idx="8">
                  <c:v>6.734E-4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40-4A2C-B443-7391AD224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135566"/>
        <c:axId val="24100676"/>
      </c:lineChart>
      <c:catAx>
        <c:axId val="613556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4100676"/>
        <c:crosses val="autoZero"/>
        <c:auto val="1"/>
        <c:lblAlgn val="ctr"/>
        <c:lblOffset val="100"/>
        <c:noMultiLvlLbl val="1"/>
      </c:catAx>
      <c:valAx>
        <c:axId val="241006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3556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freq_dist_90!$J$58:$J$67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3.5340000000000002E-4</c:v>
                </c:pt>
                <c:pt idx="4">
                  <c:v>0.1675924</c:v>
                </c:pt>
                <c:pt idx="5">
                  <c:v>0.56467199999999995</c:v>
                </c:pt>
                <c:pt idx="6">
                  <c:v>0.22013150000000001</c:v>
                </c:pt>
                <c:pt idx="7">
                  <c:v>4.09951E-2</c:v>
                </c:pt>
                <c:pt idx="8">
                  <c:v>6.2562E-3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D-4DD0-85AA-E2FB05923730}"/>
            </c:ext>
          </c:extLst>
        </c:ser>
        <c:ser>
          <c:idx val="1"/>
          <c:order val="1"/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freq_dist_90!$K$58:$K$67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3.8238999999999999E-3</c:v>
                </c:pt>
                <c:pt idx="4">
                  <c:v>0.19020210000000001</c:v>
                </c:pt>
                <c:pt idx="5">
                  <c:v>0.51203569999999998</c:v>
                </c:pt>
                <c:pt idx="6">
                  <c:v>0.24599660000000001</c:v>
                </c:pt>
                <c:pt idx="7">
                  <c:v>3.9099000000000002E-2</c:v>
                </c:pt>
                <c:pt idx="8">
                  <c:v>8.8432000000000007E-3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D-4DD0-85AA-E2FB05923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653679"/>
        <c:axId val="10782069"/>
      </c:lineChart>
      <c:catAx>
        <c:axId val="56536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782069"/>
        <c:crosses val="autoZero"/>
        <c:auto val="1"/>
        <c:lblAlgn val="ctr"/>
        <c:lblOffset val="100"/>
        <c:noMultiLvlLbl val="1"/>
      </c:catAx>
      <c:valAx>
        <c:axId val="107820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65367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freq_dist_90!$J$85:$J$94</c:f>
              <c:numCache>
                <c:formatCode>0.0000</c:formatCode>
                <c:ptCount val="10"/>
                <c:pt idx="0">
                  <c:v>3.8053000000000002E-3</c:v>
                </c:pt>
                <c:pt idx="1">
                  <c:v>2.3577500000000001E-2</c:v>
                </c:pt>
                <c:pt idx="2">
                  <c:v>8.7397600000000006E-2</c:v>
                </c:pt>
                <c:pt idx="3">
                  <c:v>0.23464750000000001</c:v>
                </c:pt>
                <c:pt idx="4">
                  <c:v>0.2928422</c:v>
                </c:pt>
                <c:pt idx="5">
                  <c:v>0.2422802</c:v>
                </c:pt>
                <c:pt idx="6">
                  <c:v>0.1049744</c:v>
                </c:pt>
                <c:pt idx="7">
                  <c:v>1.04753E-2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0-47FB-8562-24F79A752F64}"/>
            </c:ext>
          </c:extLst>
        </c:ser>
        <c:ser>
          <c:idx val="1"/>
          <c:order val="1"/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freq_dist_90!$K$85:$K$94</c:f>
              <c:numCache>
                <c:formatCode>0.0000</c:formatCode>
                <c:ptCount val="10"/>
                <c:pt idx="0">
                  <c:v>1.0089000000000001E-3</c:v>
                </c:pt>
                <c:pt idx="1">
                  <c:v>2.5839000000000001E-2</c:v>
                </c:pt>
                <c:pt idx="2">
                  <c:v>0.11088190000000001</c:v>
                </c:pt>
                <c:pt idx="3">
                  <c:v>0.2493281</c:v>
                </c:pt>
                <c:pt idx="4">
                  <c:v>0.26383190000000001</c:v>
                </c:pt>
                <c:pt idx="5">
                  <c:v>0.22767670000000001</c:v>
                </c:pt>
                <c:pt idx="6">
                  <c:v>0.112</c:v>
                </c:pt>
                <c:pt idx="7">
                  <c:v>9.4330000000000004E-3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50-47FB-8562-24F79A752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9545467"/>
        <c:axId val="78978410"/>
      </c:lineChart>
      <c:catAx>
        <c:axId val="795454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978410"/>
        <c:crosses val="autoZero"/>
        <c:auto val="1"/>
        <c:lblAlgn val="ctr"/>
        <c:lblOffset val="100"/>
        <c:noMultiLvlLbl val="1"/>
      </c:catAx>
      <c:valAx>
        <c:axId val="789784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954546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481320</xdr:colOff>
      <xdr:row>4</xdr:row>
      <xdr:rowOff>47880</xdr:rowOff>
    </xdr:from>
    <xdr:to>
      <xdr:col>16</xdr:col>
      <xdr:colOff>293040</xdr:colOff>
      <xdr:row>24</xdr:row>
      <xdr:rowOff>36360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373320</xdr:colOff>
      <xdr:row>29</xdr:row>
      <xdr:rowOff>153000</xdr:rowOff>
    </xdr:from>
    <xdr:to>
      <xdr:col>16</xdr:col>
      <xdr:colOff>185040</xdr:colOff>
      <xdr:row>49</xdr:row>
      <xdr:rowOff>141480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420840</xdr:colOff>
      <xdr:row>57</xdr:row>
      <xdr:rowOff>12600</xdr:rowOff>
    </xdr:from>
    <xdr:to>
      <xdr:col>16</xdr:col>
      <xdr:colOff>233640</xdr:colOff>
      <xdr:row>77</xdr:row>
      <xdr:rowOff>139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866520</xdr:colOff>
      <xdr:row>83</xdr:row>
      <xdr:rowOff>104400</xdr:rowOff>
    </xdr:from>
    <xdr:to>
      <xdr:col>16</xdr:col>
      <xdr:colOff>680400</xdr:colOff>
      <xdr:row>103</xdr:row>
      <xdr:rowOff>91800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481320</xdr:colOff>
      <xdr:row>4</xdr:row>
      <xdr:rowOff>47880</xdr:rowOff>
    </xdr:from>
    <xdr:to>
      <xdr:col>16</xdr:col>
      <xdr:colOff>293040</xdr:colOff>
      <xdr:row>24</xdr:row>
      <xdr:rowOff>36360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373320</xdr:colOff>
      <xdr:row>29</xdr:row>
      <xdr:rowOff>153000</xdr:rowOff>
    </xdr:from>
    <xdr:to>
      <xdr:col>16</xdr:col>
      <xdr:colOff>185040</xdr:colOff>
      <xdr:row>49</xdr:row>
      <xdr:rowOff>141480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420840</xdr:colOff>
      <xdr:row>57</xdr:row>
      <xdr:rowOff>12600</xdr:rowOff>
    </xdr:from>
    <xdr:to>
      <xdr:col>16</xdr:col>
      <xdr:colOff>233640</xdr:colOff>
      <xdr:row>77</xdr:row>
      <xdr:rowOff>139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866520</xdr:colOff>
      <xdr:row>83</xdr:row>
      <xdr:rowOff>104400</xdr:rowOff>
    </xdr:from>
    <xdr:to>
      <xdr:col>16</xdr:col>
      <xdr:colOff>680400</xdr:colOff>
      <xdr:row>103</xdr:row>
      <xdr:rowOff>91800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106"/>
  <sheetViews>
    <sheetView zoomScale="85" zoomScaleNormal="85" workbookViewId="0">
      <selection activeCell="S3" sqref="S3:U52"/>
    </sheetView>
  </sheetViews>
  <sheetFormatPr defaultRowHeight="12.75" x14ac:dyDescent="0.2"/>
  <cols>
    <col min="1" max="1025" width="16.85546875" customWidth="1"/>
  </cols>
  <sheetData>
    <row r="1" spans="2:21" x14ac:dyDescent="0.2">
      <c r="B1" t="s">
        <v>0</v>
      </c>
    </row>
    <row r="2" spans="2:21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J2" t="s">
        <v>8</v>
      </c>
      <c r="K2" t="s">
        <v>9</v>
      </c>
    </row>
    <row r="3" spans="2:21" x14ac:dyDescent="0.2">
      <c r="B3">
        <v>2.25</v>
      </c>
      <c r="C3">
        <v>0.124483</v>
      </c>
      <c r="D3">
        <v>7.0466500000000001E-2</v>
      </c>
      <c r="E3">
        <v>0.16269600000000001</v>
      </c>
      <c r="F3">
        <v>8.4316000000000002E-2</v>
      </c>
      <c r="G3">
        <v>0.13760700000000001</v>
      </c>
      <c r="H3">
        <v>0.11591369999999999</v>
      </c>
      <c r="J3" s="3">
        <v>0.11591369999999999</v>
      </c>
      <c r="K3" s="3">
        <v>0.11967559999999999</v>
      </c>
      <c r="S3" t="s">
        <v>37</v>
      </c>
      <c r="T3" t="s">
        <v>35</v>
      </c>
      <c r="U3" t="s">
        <v>36</v>
      </c>
    </row>
    <row r="4" spans="2:21" x14ac:dyDescent="0.2">
      <c r="B4">
        <v>6.75</v>
      </c>
      <c r="C4">
        <v>0.42379299999999998</v>
      </c>
      <c r="D4">
        <v>0.38779000000000002</v>
      </c>
      <c r="E4">
        <v>0.391822</v>
      </c>
      <c r="F4">
        <v>0.35298299999999999</v>
      </c>
      <c r="G4">
        <v>0.39327600000000001</v>
      </c>
      <c r="H4">
        <v>0.38993280000000002</v>
      </c>
      <c r="J4" s="3">
        <v>0.38993280000000002</v>
      </c>
      <c r="K4" s="3">
        <v>0.3889647</v>
      </c>
      <c r="S4">
        <v>2.25</v>
      </c>
      <c r="T4" s="3">
        <v>0.11591369999999999</v>
      </c>
      <c r="U4" s="3">
        <v>0.11967559999999999</v>
      </c>
    </row>
    <row r="5" spans="2:21" x14ac:dyDescent="0.2">
      <c r="B5">
        <v>11.25</v>
      </c>
      <c r="C5">
        <v>0.22586200000000001</v>
      </c>
      <c r="D5">
        <v>0.22385849999999999</v>
      </c>
      <c r="E5">
        <v>0.18451000000000001</v>
      </c>
      <c r="F5">
        <v>0.20114299999999999</v>
      </c>
      <c r="G5">
        <v>0.20602000000000001</v>
      </c>
      <c r="H5">
        <v>0.20827870000000001</v>
      </c>
      <c r="J5" s="3">
        <v>0.20827870000000001</v>
      </c>
      <c r="K5" s="3">
        <v>0.21105889999999999</v>
      </c>
      <c r="S5">
        <v>6.75</v>
      </c>
      <c r="T5" s="3">
        <v>0.38993280000000002</v>
      </c>
      <c r="U5" s="3">
        <v>0.3889647</v>
      </c>
    </row>
    <row r="6" spans="2:21" x14ac:dyDescent="0.2">
      <c r="B6">
        <v>15.75</v>
      </c>
      <c r="C6">
        <v>9.2413999999999996E-2</v>
      </c>
      <c r="D6">
        <v>0.119766</v>
      </c>
      <c r="E6">
        <v>7.7530500000000002E-2</v>
      </c>
      <c r="F6">
        <v>0.129332</v>
      </c>
      <c r="G6">
        <v>9.6950999999999996E-2</v>
      </c>
      <c r="H6">
        <v>0.1031987</v>
      </c>
      <c r="J6" s="3">
        <v>0.1031987</v>
      </c>
      <c r="K6" s="3">
        <v>0.1018937</v>
      </c>
      <c r="S6">
        <v>11.25</v>
      </c>
      <c r="T6" s="3">
        <v>0.20827870000000001</v>
      </c>
      <c r="U6" s="3">
        <v>0.21105889999999999</v>
      </c>
    </row>
    <row r="7" spans="2:21" x14ac:dyDescent="0.2">
      <c r="B7">
        <v>20.25</v>
      </c>
      <c r="C7">
        <v>7.3447999999999999E-2</v>
      </c>
      <c r="D7">
        <v>9.2652999999999999E-2</v>
      </c>
      <c r="E7">
        <v>7.5042499999999998E-2</v>
      </c>
      <c r="F7">
        <v>0.114327</v>
      </c>
      <c r="G7">
        <v>7.7795000000000003E-2</v>
      </c>
      <c r="H7">
        <v>8.6653099999999997E-2</v>
      </c>
      <c r="J7" s="3">
        <v>8.6653099999999997E-2</v>
      </c>
      <c r="K7" s="3">
        <v>8.1574599999999997E-2</v>
      </c>
      <c r="S7">
        <v>15.75</v>
      </c>
      <c r="T7" s="3">
        <v>0.1031987</v>
      </c>
      <c r="U7" s="3">
        <v>0.1018937</v>
      </c>
    </row>
    <row r="8" spans="2:21" x14ac:dyDescent="0.2">
      <c r="B8">
        <v>24.75</v>
      </c>
      <c r="C8">
        <v>3.7241000000000003E-2</v>
      </c>
      <c r="D8">
        <v>7.1783E-2</v>
      </c>
      <c r="E8">
        <v>6.1200499999999998E-2</v>
      </c>
      <c r="F8">
        <v>7.8242000000000006E-2</v>
      </c>
      <c r="G8">
        <v>5.7076000000000002E-2</v>
      </c>
      <c r="H8">
        <v>6.1108500000000003E-2</v>
      </c>
      <c r="J8" s="3">
        <v>6.1108500000000003E-2</v>
      </c>
      <c r="K8" s="3">
        <v>5.9660100000000001E-2</v>
      </c>
      <c r="S8">
        <v>20.25</v>
      </c>
      <c r="T8" s="3">
        <v>8.6653099999999997E-2</v>
      </c>
      <c r="U8" s="3">
        <v>8.1574599999999997E-2</v>
      </c>
    </row>
    <row r="9" spans="2:21" x14ac:dyDescent="0.2">
      <c r="B9">
        <v>29.25</v>
      </c>
      <c r="C9">
        <v>1.6896999999999999E-2</v>
      </c>
      <c r="D9">
        <v>2.6732499999999999E-2</v>
      </c>
      <c r="E9">
        <v>3.3542500000000003E-2</v>
      </c>
      <c r="F9">
        <v>3.1796999999999999E-2</v>
      </c>
      <c r="G9">
        <v>2.3064999999999999E-2</v>
      </c>
      <c r="H9">
        <v>2.6406800000000001E-2</v>
      </c>
      <c r="J9" s="3">
        <v>2.6406800000000001E-2</v>
      </c>
      <c r="K9" s="3">
        <v>2.86842E-2</v>
      </c>
      <c r="S9">
        <v>24.75</v>
      </c>
      <c r="T9" s="3">
        <v>6.1108500000000003E-2</v>
      </c>
      <c r="U9" s="3">
        <v>5.9660100000000001E-2</v>
      </c>
    </row>
    <row r="10" spans="2:21" x14ac:dyDescent="0.2">
      <c r="B10">
        <v>33.75</v>
      </c>
      <c r="C10">
        <v>5.862E-3</v>
      </c>
      <c r="D10">
        <v>6.7654999999999998E-3</v>
      </c>
      <c r="E10">
        <v>1.2061499999999999E-2</v>
      </c>
      <c r="F10">
        <v>7.1450000000000003E-3</v>
      </c>
      <c r="G10">
        <v>7.8189999999999996E-3</v>
      </c>
      <c r="H10">
        <v>7.9305999999999995E-3</v>
      </c>
      <c r="J10" s="3">
        <v>7.9305999999999995E-3</v>
      </c>
      <c r="K10" s="3">
        <v>7.8072999999999997E-3</v>
      </c>
      <c r="S10">
        <v>29.25</v>
      </c>
      <c r="T10" s="3">
        <v>2.6406800000000001E-2</v>
      </c>
      <c r="U10" s="3">
        <v>2.86842E-2</v>
      </c>
    </row>
    <row r="11" spans="2:21" x14ac:dyDescent="0.2">
      <c r="B11">
        <v>38.25</v>
      </c>
      <c r="C11">
        <v>0</v>
      </c>
      <c r="D11">
        <v>1.85E-4</v>
      </c>
      <c r="E11">
        <v>1.4174999999999999E-3</v>
      </c>
      <c r="F11">
        <v>7.1500000000000003E-4</v>
      </c>
      <c r="G11">
        <v>3.9100000000000002E-4</v>
      </c>
      <c r="H11">
        <v>5.4169999999999999E-4</v>
      </c>
      <c r="J11" s="3">
        <v>5.4169999999999999E-4</v>
      </c>
      <c r="K11" s="3">
        <v>6.8050000000000001E-4</v>
      </c>
      <c r="S11">
        <v>33.75</v>
      </c>
      <c r="T11" s="3">
        <v>7.9305999999999995E-3</v>
      </c>
      <c r="U11" s="3">
        <v>7.8072999999999997E-3</v>
      </c>
    </row>
    <row r="12" spans="2:21" x14ac:dyDescent="0.2">
      <c r="B12">
        <v>42.75</v>
      </c>
      <c r="C12">
        <v>0</v>
      </c>
      <c r="D12">
        <v>0</v>
      </c>
      <c r="E12">
        <v>1.7650000000000001E-4</v>
      </c>
      <c r="F12">
        <v>0</v>
      </c>
      <c r="G12">
        <v>0</v>
      </c>
      <c r="H12">
        <v>3.5299999999999997E-5</v>
      </c>
      <c r="J12" s="3">
        <v>3.5299999999999997E-5</v>
      </c>
      <c r="K12" s="3">
        <v>0</v>
      </c>
      <c r="S12">
        <v>38.25</v>
      </c>
      <c r="T12" s="3">
        <v>5.4169999999999999E-4</v>
      </c>
      <c r="U12" s="3">
        <v>6.8050000000000001E-4</v>
      </c>
    </row>
    <row r="13" spans="2:21" x14ac:dyDescent="0.2">
      <c r="S13">
        <v>42.75</v>
      </c>
      <c r="T13" s="3">
        <v>3.5299999999999997E-5</v>
      </c>
      <c r="U13" s="3">
        <v>0</v>
      </c>
    </row>
    <row r="14" spans="2:21" x14ac:dyDescent="0.2">
      <c r="B14" t="s">
        <v>10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K14" s="3"/>
    </row>
    <row r="15" spans="2:21" x14ac:dyDescent="0.2">
      <c r="B15">
        <v>2.25</v>
      </c>
      <c r="C15">
        <v>0.120904</v>
      </c>
      <c r="D15">
        <v>7.4900999999999995E-2</v>
      </c>
      <c r="E15">
        <v>0.15848999999999999</v>
      </c>
      <c r="F15">
        <v>9.6209000000000003E-2</v>
      </c>
      <c r="G15">
        <v>0.14787400000000001</v>
      </c>
      <c r="H15">
        <v>0.11967559999999999</v>
      </c>
      <c r="K15" s="3"/>
    </row>
    <row r="16" spans="2:21" x14ac:dyDescent="0.2">
      <c r="B16">
        <v>6.75</v>
      </c>
      <c r="C16">
        <v>0.42332900000000001</v>
      </c>
      <c r="D16">
        <v>0.40088099999999999</v>
      </c>
      <c r="E16">
        <v>0.38696849999999999</v>
      </c>
      <c r="F16">
        <v>0.32904099999999997</v>
      </c>
      <c r="G16">
        <v>0.40460400000000002</v>
      </c>
      <c r="H16">
        <v>0.3889647</v>
      </c>
      <c r="K16" s="3"/>
      <c r="S16" t="s">
        <v>38</v>
      </c>
      <c r="T16" t="s">
        <v>35</v>
      </c>
      <c r="U16" t="s">
        <v>36</v>
      </c>
    </row>
    <row r="17" spans="2:21" x14ac:dyDescent="0.2">
      <c r="B17">
        <v>11.25</v>
      </c>
      <c r="C17">
        <v>0.223132</v>
      </c>
      <c r="D17">
        <v>0.233983</v>
      </c>
      <c r="E17">
        <v>0.17865149999999999</v>
      </c>
      <c r="F17">
        <v>0.22210299999999999</v>
      </c>
      <c r="G17">
        <v>0.19742499999999999</v>
      </c>
      <c r="H17">
        <v>0.21105889999999999</v>
      </c>
      <c r="K17" s="3"/>
      <c r="S17">
        <v>3.5</v>
      </c>
      <c r="T17" s="3">
        <v>0</v>
      </c>
      <c r="U17" s="3">
        <v>0</v>
      </c>
    </row>
    <row r="18" spans="2:21" x14ac:dyDescent="0.2">
      <c r="B18">
        <v>15.75</v>
      </c>
      <c r="C18">
        <v>9.9933999999999995E-2</v>
      </c>
      <c r="D18">
        <v>0.11304649999999999</v>
      </c>
      <c r="E18">
        <v>8.4790000000000004E-2</v>
      </c>
      <c r="F18">
        <v>0.113376</v>
      </c>
      <c r="G18">
        <v>9.8322000000000007E-2</v>
      </c>
      <c r="H18">
        <v>0.1018937</v>
      </c>
      <c r="K18" s="3"/>
      <c r="S18">
        <v>10.5</v>
      </c>
      <c r="T18" s="3">
        <v>1.6216399999999999E-2</v>
      </c>
      <c r="U18" s="3">
        <v>1.7641E-2</v>
      </c>
    </row>
    <row r="19" spans="2:21" x14ac:dyDescent="0.2">
      <c r="B19">
        <v>20.25</v>
      </c>
      <c r="C19">
        <v>6.5202999999999997E-2</v>
      </c>
      <c r="D19">
        <v>8.3644499999999997E-2</v>
      </c>
      <c r="E19">
        <v>7.6882500000000006E-2</v>
      </c>
      <c r="F19">
        <v>0.108011</v>
      </c>
      <c r="G19">
        <v>7.4132000000000003E-2</v>
      </c>
      <c r="H19">
        <v>8.1574599999999997E-2</v>
      </c>
      <c r="K19" s="3"/>
      <c r="S19">
        <v>17.5</v>
      </c>
      <c r="T19" s="3">
        <v>0.2754702</v>
      </c>
      <c r="U19" s="3">
        <v>0.27975040000000001</v>
      </c>
    </row>
    <row r="20" spans="2:21" x14ac:dyDescent="0.2">
      <c r="B20">
        <v>24.75</v>
      </c>
      <c r="C20">
        <v>4.3577999999999999E-2</v>
      </c>
      <c r="D20">
        <v>6.39435E-2</v>
      </c>
      <c r="E20">
        <v>6.2576000000000007E-2</v>
      </c>
      <c r="F20">
        <v>7.4749999999999997E-2</v>
      </c>
      <c r="G20">
        <v>5.3453000000000001E-2</v>
      </c>
      <c r="H20">
        <v>5.9660100000000001E-2</v>
      </c>
      <c r="K20" s="3"/>
      <c r="S20">
        <v>24.5</v>
      </c>
      <c r="T20" s="3">
        <v>0.28656710000000002</v>
      </c>
      <c r="U20" s="3">
        <v>0.28384999999999999</v>
      </c>
    </row>
    <row r="21" spans="2:21" x14ac:dyDescent="0.2">
      <c r="B21">
        <v>29.25</v>
      </c>
      <c r="C21">
        <v>1.9658999999999999E-2</v>
      </c>
      <c r="D21">
        <v>2.5030500000000001E-2</v>
      </c>
      <c r="E21">
        <v>3.6337500000000002E-2</v>
      </c>
      <c r="F21">
        <v>4.3276000000000002E-2</v>
      </c>
      <c r="G21">
        <v>1.9118E-2</v>
      </c>
      <c r="H21">
        <v>2.86842E-2</v>
      </c>
      <c r="K21" s="3"/>
      <c r="S21">
        <v>31.5</v>
      </c>
      <c r="T21" s="3">
        <v>0.1806691</v>
      </c>
      <c r="U21" s="3">
        <v>0.18014949999999999</v>
      </c>
    </row>
    <row r="22" spans="2:21" x14ac:dyDescent="0.2">
      <c r="B22">
        <v>33.75</v>
      </c>
      <c r="C22">
        <v>3.9319999999999997E-3</v>
      </c>
      <c r="D22">
        <v>4.3965000000000002E-3</v>
      </c>
      <c r="E22">
        <v>1.3117999999999999E-2</v>
      </c>
      <c r="F22">
        <v>1.2518E-2</v>
      </c>
      <c r="G22">
        <v>5.0720000000000001E-3</v>
      </c>
      <c r="H22">
        <v>7.8072999999999997E-3</v>
      </c>
      <c r="K22" s="3"/>
      <c r="S22">
        <v>38.5</v>
      </c>
      <c r="T22" s="3">
        <v>0.1777263</v>
      </c>
      <c r="U22" s="3">
        <v>0.17458370000000001</v>
      </c>
    </row>
    <row r="23" spans="2:21" x14ac:dyDescent="0.2">
      <c r="B23">
        <v>38.25</v>
      </c>
      <c r="C23">
        <v>3.28E-4</v>
      </c>
      <c r="D23">
        <v>1.73E-4</v>
      </c>
      <c r="E23">
        <v>2.1865000000000001E-3</v>
      </c>
      <c r="F23">
        <v>7.1500000000000003E-4</v>
      </c>
      <c r="G23">
        <v>0</v>
      </c>
      <c r="H23">
        <v>6.8050000000000001E-4</v>
      </c>
      <c r="K23" s="3"/>
      <c r="S23">
        <v>45.5</v>
      </c>
      <c r="T23" s="3">
        <v>5.8902999999999997E-2</v>
      </c>
      <c r="U23" s="3">
        <v>5.8824700000000001E-2</v>
      </c>
    </row>
    <row r="24" spans="2:21" x14ac:dyDescent="0.2">
      <c r="B24">
        <v>42.75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S24">
        <v>52.5</v>
      </c>
      <c r="T24" s="3">
        <v>4.2722000000000003E-3</v>
      </c>
      <c r="U24" s="3">
        <v>5.0682000000000001E-3</v>
      </c>
    </row>
    <row r="25" spans="2:21" x14ac:dyDescent="0.2">
      <c r="S25">
        <v>59.5</v>
      </c>
      <c r="T25" s="3">
        <v>1.7530000000000001E-4</v>
      </c>
      <c r="U25" s="3">
        <v>1.329E-4</v>
      </c>
    </row>
    <row r="26" spans="2:21" x14ac:dyDescent="0.2">
      <c r="S26">
        <v>66.5</v>
      </c>
      <c r="T26" s="3">
        <v>0</v>
      </c>
      <c r="U26" s="3">
        <v>0</v>
      </c>
    </row>
    <row r="29" spans="2:21" x14ac:dyDescent="0.2">
      <c r="B29" t="s">
        <v>11</v>
      </c>
      <c r="S29" t="s">
        <v>39</v>
      </c>
      <c r="T29" t="s">
        <v>35</v>
      </c>
      <c r="U29" t="s">
        <v>36</v>
      </c>
    </row>
    <row r="30" spans="2:21" x14ac:dyDescent="0.2"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  <c r="J30" t="s">
        <v>8</v>
      </c>
      <c r="K30" t="s">
        <v>9</v>
      </c>
      <c r="S30">
        <v>2.5</v>
      </c>
      <c r="T30">
        <v>1.1349999999999999E-4</v>
      </c>
      <c r="U30">
        <v>5.0199999999999995E-4</v>
      </c>
    </row>
    <row r="31" spans="2:21" x14ac:dyDescent="0.2">
      <c r="B31">
        <v>3.5</v>
      </c>
      <c r="C31">
        <v>0</v>
      </c>
      <c r="D31">
        <v>0</v>
      </c>
      <c r="E31">
        <v>0</v>
      </c>
      <c r="F31">
        <v>0</v>
      </c>
      <c r="G31">
        <v>0</v>
      </c>
      <c r="H31">
        <f t="shared" ref="H31:H40" si="0">AVERAGE(C31:G31)</f>
        <v>0</v>
      </c>
      <c r="J31" s="3">
        <v>0</v>
      </c>
      <c r="K31" s="3">
        <v>0</v>
      </c>
      <c r="S31">
        <v>7.5</v>
      </c>
      <c r="T31">
        <v>6.3598500000000002E-2</v>
      </c>
      <c r="U31">
        <v>6.0918899999999998E-2</v>
      </c>
    </row>
    <row r="32" spans="2:21" x14ac:dyDescent="0.2">
      <c r="B32">
        <v>10.5</v>
      </c>
      <c r="C32">
        <v>9.3100000000000006E-3</v>
      </c>
      <c r="D32">
        <v>4.7495000000000002E-3</v>
      </c>
      <c r="E32">
        <v>3.81395E-2</v>
      </c>
      <c r="F32">
        <v>4.6449999999999998E-3</v>
      </c>
      <c r="G32">
        <v>2.4237999999999999E-2</v>
      </c>
      <c r="H32">
        <f t="shared" si="0"/>
        <v>1.6216399999999999E-2</v>
      </c>
      <c r="J32" s="3">
        <v>1.6216399999999999E-2</v>
      </c>
      <c r="K32" s="3">
        <v>1.7641E-2</v>
      </c>
      <c r="S32">
        <v>12.5</v>
      </c>
      <c r="T32">
        <v>0.33572980000000002</v>
      </c>
      <c r="U32">
        <v>0.34057349999999997</v>
      </c>
    </row>
    <row r="33" spans="2:21" x14ac:dyDescent="0.2">
      <c r="B33">
        <v>17.5</v>
      </c>
      <c r="C33">
        <v>0.236207</v>
      </c>
      <c r="D33">
        <v>0.22334699999999999</v>
      </c>
      <c r="E33">
        <v>0.38202999999999998</v>
      </c>
      <c r="F33">
        <v>0.205431</v>
      </c>
      <c r="G33">
        <v>0.33033600000000002</v>
      </c>
      <c r="H33">
        <f t="shared" si="0"/>
        <v>0.2754702</v>
      </c>
      <c r="J33" s="3">
        <v>0.2754702</v>
      </c>
      <c r="K33" s="3">
        <v>0.27975040000000001</v>
      </c>
      <c r="S33">
        <v>17.5</v>
      </c>
      <c r="T33">
        <v>0.27113080000000001</v>
      </c>
      <c r="U33">
        <v>0.27392879999999997</v>
      </c>
    </row>
    <row r="34" spans="2:21" x14ac:dyDescent="0.2">
      <c r="B34">
        <v>24.5</v>
      </c>
      <c r="C34">
        <v>0.29172399999999998</v>
      </c>
      <c r="D34">
        <v>0.32857750000000002</v>
      </c>
      <c r="E34">
        <v>0.242007</v>
      </c>
      <c r="F34">
        <v>0.28045700000000001</v>
      </c>
      <c r="G34">
        <v>0.29006999999999999</v>
      </c>
      <c r="H34">
        <f t="shared" si="0"/>
        <v>0.28656710000000002</v>
      </c>
      <c r="J34" s="3">
        <v>0.28656710000000002</v>
      </c>
      <c r="K34" s="3">
        <v>0.28384999999999999</v>
      </c>
      <c r="S34">
        <v>22.5</v>
      </c>
      <c r="T34">
        <v>0.18180389999999999</v>
      </c>
      <c r="U34">
        <v>0.18025169999999999</v>
      </c>
    </row>
    <row r="35" spans="2:21" x14ac:dyDescent="0.2">
      <c r="B35">
        <v>31.5</v>
      </c>
      <c r="C35">
        <v>0.22206899999999999</v>
      </c>
      <c r="D35">
        <v>0.178899</v>
      </c>
      <c r="E35">
        <v>0.1318405</v>
      </c>
      <c r="F35">
        <v>0.20400099999999999</v>
      </c>
      <c r="G35">
        <v>0.16653599999999999</v>
      </c>
      <c r="H35">
        <f t="shared" si="0"/>
        <v>0.1806691</v>
      </c>
      <c r="J35" s="3">
        <v>0.1806691</v>
      </c>
      <c r="K35" s="3">
        <v>0.18014949999999999</v>
      </c>
      <c r="S35">
        <v>27.5</v>
      </c>
      <c r="T35">
        <v>0.11056009999999999</v>
      </c>
      <c r="U35">
        <v>0.1044577</v>
      </c>
    </row>
    <row r="36" spans="2:21" x14ac:dyDescent="0.2">
      <c r="B36">
        <v>38.5</v>
      </c>
      <c r="C36">
        <v>0.16655200000000001</v>
      </c>
      <c r="D36">
        <v>0.20765800000000001</v>
      </c>
      <c r="E36">
        <v>0.1348415</v>
      </c>
      <c r="F36">
        <v>0.24079999999999999</v>
      </c>
      <c r="G36">
        <v>0.13877999999999999</v>
      </c>
      <c r="H36">
        <f t="shared" si="0"/>
        <v>0.1777263</v>
      </c>
      <c r="J36" s="3">
        <v>0.1777263</v>
      </c>
      <c r="K36" s="3">
        <v>0.17458370000000001</v>
      </c>
      <c r="S36">
        <v>32.5</v>
      </c>
      <c r="T36">
        <v>3.0902800000000001E-2</v>
      </c>
      <c r="U36">
        <v>3.3258799999999998E-2</v>
      </c>
    </row>
    <row r="37" spans="2:21" x14ac:dyDescent="0.2">
      <c r="B37">
        <v>45.5</v>
      </c>
      <c r="C37">
        <v>6.6552E-2</v>
      </c>
      <c r="D37">
        <v>5.4198000000000003E-2</v>
      </c>
      <c r="E37">
        <v>6.3159000000000007E-2</v>
      </c>
      <c r="F37">
        <v>6.2521999999999994E-2</v>
      </c>
      <c r="G37">
        <v>4.8084000000000002E-2</v>
      </c>
      <c r="H37">
        <f t="shared" si="0"/>
        <v>5.8902999999999997E-2</v>
      </c>
      <c r="J37" s="3">
        <v>5.8902999999999997E-2</v>
      </c>
      <c r="K37" s="3">
        <v>5.8824700000000001E-2</v>
      </c>
      <c r="S37">
        <v>37.5</v>
      </c>
      <c r="T37">
        <v>5.2913999999999999E-3</v>
      </c>
      <c r="U37">
        <v>5.1583000000000002E-3</v>
      </c>
    </row>
    <row r="38" spans="2:21" x14ac:dyDescent="0.2">
      <c r="B38">
        <v>52.5</v>
      </c>
      <c r="C38">
        <v>7.241E-3</v>
      </c>
      <c r="D38">
        <v>2.5704999999999999E-3</v>
      </c>
      <c r="E38">
        <v>7.4504999999999997E-3</v>
      </c>
      <c r="F38">
        <v>2.1440000000000001E-3</v>
      </c>
      <c r="G38">
        <v>1.9550000000000001E-3</v>
      </c>
      <c r="H38">
        <f t="shared" si="0"/>
        <v>4.2721999999999994E-3</v>
      </c>
      <c r="J38" s="3">
        <v>4.2722000000000003E-3</v>
      </c>
      <c r="K38" s="3">
        <v>5.0682000000000001E-3</v>
      </c>
      <c r="S38">
        <v>42.5</v>
      </c>
      <c r="T38">
        <v>8.6890000000000003E-4</v>
      </c>
      <c r="U38">
        <v>8.8449999999999998E-4</v>
      </c>
    </row>
    <row r="39" spans="2:21" x14ac:dyDescent="0.2">
      <c r="B39">
        <v>59.5</v>
      </c>
      <c r="C39">
        <v>3.4499999999999998E-4</v>
      </c>
      <c r="D39">
        <v>0</v>
      </c>
      <c r="E39">
        <v>5.3149999999999996E-4</v>
      </c>
      <c r="F39">
        <v>0</v>
      </c>
      <c r="G39">
        <v>0</v>
      </c>
      <c r="H39">
        <f t="shared" si="0"/>
        <v>1.7529999999999998E-4</v>
      </c>
      <c r="J39" s="3">
        <v>1.7530000000000001E-4</v>
      </c>
      <c r="K39" s="3">
        <v>1.329E-4</v>
      </c>
      <c r="S39">
        <v>47.5</v>
      </c>
      <c r="T39">
        <v>0</v>
      </c>
      <c r="U39">
        <v>6.5599999999999995E-5</v>
      </c>
    </row>
    <row r="40" spans="2:21" x14ac:dyDescent="0.2">
      <c r="B40">
        <v>66.5</v>
      </c>
      <c r="C40">
        <v>0</v>
      </c>
      <c r="D40">
        <v>0</v>
      </c>
      <c r="E40">
        <v>0</v>
      </c>
      <c r="F40">
        <v>0</v>
      </c>
      <c r="G40">
        <v>0</v>
      </c>
      <c r="H40">
        <f t="shared" si="0"/>
        <v>0</v>
      </c>
      <c r="J40" s="3">
        <v>0</v>
      </c>
      <c r="K40" s="3">
        <v>0</v>
      </c>
    </row>
    <row r="42" spans="2:21" x14ac:dyDescent="0.2">
      <c r="B42" t="s">
        <v>10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H42" t="s">
        <v>7</v>
      </c>
      <c r="S42" t="s">
        <v>40</v>
      </c>
      <c r="T42" t="s">
        <v>35</v>
      </c>
      <c r="U42" t="s">
        <v>36</v>
      </c>
    </row>
    <row r="43" spans="2:21" x14ac:dyDescent="0.2">
      <c r="B43">
        <v>3.5</v>
      </c>
      <c r="C43">
        <v>0</v>
      </c>
      <c r="D43">
        <v>0</v>
      </c>
      <c r="E43">
        <v>0</v>
      </c>
      <c r="F43">
        <v>0</v>
      </c>
      <c r="G43">
        <v>0</v>
      </c>
      <c r="H43">
        <f t="shared" ref="H43:H52" si="1">AVERAGE(C43:G43)</f>
        <v>0</v>
      </c>
      <c r="K43" s="3"/>
      <c r="S43">
        <v>907</v>
      </c>
      <c r="T43">
        <v>3.8049999999999998E-4</v>
      </c>
      <c r="U43">
        <v>1.009E-4</v>
      </c>
    </row>
    <row r="44" spans="2:21" x14ac:dyDescent="0.2">
      <c r="B44">
        <v>10.5</v>
      </c>
      <c r="C44">
        <v>8.8470000000000007E-3</v>
      </c>
      <c r="D44">
        <v>4.4299999999999999E-3</v>
      </c>
      <c r="E44">
        <v>3.4154999999999998E-2</v>
      </c>
      <c r="F44">
        <v>6.4380000000000001E-3</v>
      </c>
      <c r="G44">
        <v>3.4334999999999997E-2</v>
      </c>
      <c r="H44">
        <f t="shared" si="1"/>
        <v>1.7641E-2</v>
      </c>
      <c r="K44" s="3"/>
      <c r="S44">
        <v>921</v>
      </c>
      <c r="T44">
        <v>2.3927000000000002E-3</v>
      </c>
      <c r="U44">
        <v>2.7845999999999999E-3</v>
      </c>
    </row>
    <row r="45" spans="2:21" x14ac:dyDescent="0.2">
      <c r="B45">
        <v>17.5</v>
      </c>
      <c r="C45">
        <v>0.24082600000000001</v>
      </c>
      <c r="D45">
        <v>0.22864300000000001</v>
      </c>
      <c r="E45">
        <v>0.37014000000000002</v>
      </c>
      <c r="F45">
        <v>0.21423500000000001</v>
      </c>
      <c r="G45">
        <v>0.34490799999999999</v>
      </c>
      <c r="H45">
        <f t="shared" si="1"/>
        <v>0.27975040000000001</v>
      </c>
      <c r="K45" s="3"/>
      <c r="S45">
        <v>935</v>
      </c>
      <c r="T45">
        <v>1.13545E-2</v>
      </c>
      <c r="U45">
        <v>1.3769399999999999E-2</v>
      </c>
    </row>
    <row r="46" spans="2:21" x14ac:dyDescent="0.2">
      <c r="B46">
        <v>24.5</v>
      </c>
      <c r="C46">
        <v>0.28833599999999998</v>
      </c>
      <c r="D46">
        <v>0.33966099999999999</v>
      </c>
      <c r="E46">
        <v>0.240921</v>
      </c>
      <c r="F46">
        <v>0.28111599999999998</v>
      </c>
      <c r="G46">
        <v>0.26921600000000001</v>
      </c>
      <c r="H46">
        <f t="shared" si="1"/>
        <v>0.28384999999999999</v>
      </c>
      <c r="K46" s="3"/>
      <c r="S46">
        <v>949</v>
      </c>
      <c r="T46">
        <v>3.4679300000000003E-2</v>
      </c>
      <c r="U46">
        <v>3.68864E-2</v>
      </c>
    </row>
    <row r="47" spans="2:21" x14ac:dyDescent="0.2">
      <c r="B47">
        <v>31.5</v>
      </c>
      <c r="C47">
        <v>0.224771</v>
      </c>
      <c r="D47">
        <v>0.17195299999999999</v>
      </c>
      <c r="E47">
        <v>0.13911950000000001</v>
      </c>
      <c r="F47">
        <v>0.19206000000000001</v>
      </c>
      <c r="G47">
        <v>0.172844</v>
      </c>
      <c r="H47">
        <f t="shared" si="1"/>
        <v>0.18014949999999999</v>
      </c>
      <c r="K47" s="3"/>
      <c r="S47">
        <v>963</v>
      </c>
      <c r="T47">
        <v>5.7829800000000001E-2</v>
      </c>
      <c r="U47">
        <v>5.1598199999999997E-2</v>
      </c>
    </row>
    <row r="48" spans="2:21" x14ac:dyDescent="0.2">
      <c r="B48">
        <v>38.5</v>
      </c>
      <c r="C48">
        <v>0.16284399999999999</v>
      </c>
      <c r="D48">
        <v>0.20762900000000001</v>
      </c>
      <c r="E48">
        <v>0.1433285</v>
      </c>
      <c r="F48">
        <v>0.221388</v>
      </c>
      <c r="G48">
        <v>0.13772899999999999</v>
      </c>
      <c r="H48">
        <f t="shared" si="1"/>
        <v>0.17458370000000001</v>
      </c>
      <c r="K48" s="3"/>
      <c r="S48">
        <v>977</v>
      </c>
      <c r="T48">
        <v>7.3501499999999997E-2</v>
      </c>
      <c r="U48">
        <v>6.8993299999999994E-2</v>
      </c>
    </row>
    <row r="49" spans="2:21" x14ac:dyDescent="0.2">
      <c r="B49">
        <v>45.5</v>
      </c>
      <c r="C49">
        <v>6.7497000000000001E-2</v>
      </c>
      <c r="D49">
        <v>4.5365500000000003E-2</v>
      </c>
      <c r="E49">
        <v>6.1740000000000003E-2</v>
      </c>
      <c r="F49">
        <v>8.0114000000000005E-2</v>
      </c>
      <c r="G49">
        <v>3.9406999999999998E-2</v>
      </c>
      <c r="H49">
        <f t="shared" si="1"/>
        <v>5.8824699999999994E-2</v>
      </c>
      <c r="K49" s="3"/>
      <c r="S49">
        <v>991</v>
      </c>
      <c r="T49">
        <v>0.16999900000000001</v>
      </c>
      <c r="U49">
        <v>0.17363790000000001</v>
      </c>
    </row>
    <row r="50" spans="2:21" x14ac:dyDescent="0.2">
      <c r="B50">
        <v>52.5</v>
      </c>
      <c r="C50">
        <v>6.5529999999999998E-3</v>
      </c>
      <c r="D50">
        <v>2.3184999999999998E-3</v>
      </c>
      <c r="E50">
        <v>1.02595E-2</v>
      </c>
      <c r="F50">
        <v>4.6490000000000004E-3</v>
      </c>
      <c r="G50">
        <v>1.5610000000000001E-3</v>
      </c>
      <c r="H50">
        <f t="shared" si="1"/>
        <v>5.0682000000000001E-3</v>
      </c>
      <c r="K50" s="3"/>
      <c r="S50">
        <v>1005</v>
      </c>
      <c r="T50">
        <v>0.5420007</v>
      </c>
      <c r="U50">
        <v>0.54050240000000005</v>
      </c>
    </row>
    <row r="51" spans="2:21" x14ac:dyDescent="0.2">
      <c r="B51">
        <v>59.5</v>
      </c>
      <c r="C51">
        <v>3.28E-4</v>
      </c>
      <c r="D51">
        <v>0</v>
      </c>
      <c r="E51">
        <v>3.3649999999999999E-4</v>
      </c>
      <c r="F51">
        <v>0</v>
      </c>
      <c r="G51">
        <v>0</v>
      </c>
      <c r="H51">
        <f t="shared" si="1"/>
        <v>1.3289999999999998E-4</v>
      </c>
      <c r="K51" s="3"/>
      <c r="S51">
        <v>1019</v>
      </c>
      <c r="T51">
        <v>0.1069145</v>
      </c>
      <c r="U51">
        <v>0.11097219999999999</v>
      </c>
    </row>
    <row r="52" spans="2:21" x14ac:dyDescent="0.2">
      <c r="B52">
        <v>66.5</v>
      </c>
      <c r="C52">
        <v>0</v>
      </c>
      <c r="D52">
        <v>0</v>
      </c>
      <c r="E52">
        <v>0</v>
      </c>
      <c r="F52">
        <v>0</v>
      </c>
      <c r="G52">
        <v>0</v>
      </c>
      <c r="H52">
        <f t="shared" si="1"/>
        <v>0</v>
      </c>
      <c r="K52" s="3"/>
      <c r="S52">
        <v>1033</v>
      </c>
      <c r="T52">
        <v>9.4740000000000004E-4</v>
      </c>
      <c r="U52">
        <v>7.5509999999999998E-4</v>
      </c>
    </row>
    <row r="56" spans="2:21" x14ac:dyDescent="0.2">
      <c r="B56" t="s">
        <v>12</v>
      </c>
    </row>
    <row r="57" spans="2:21" x14ac:dyDescent="0.2">
      <c r="B57" t="s">
        <v>1</v>
      </c>
      <c r="C57" t="s">
        <v>2</v>
      </c>
      <c r="D57" t="s">
        <v>3</v>
      </c>
      <c r="E57" t="s">
        <v>4</v>
      </c>
      <c r="F57" t="s">
        <v>5</v>
      </c>
      <c r="G57" t="s">
        <v>6</v>
      </c>
      <c r="H57" t="s">
        <v>7</v>
      </c>
      <c r="J57" t="s">
        <v>8</v>
      </c>
      <c r="K57" t="s">
        <v>9</v>
      </c>
    </row>
    <row r="58" spans="2:21" x14ac:dyDescent="0.2">
      <c r="B58">
        <v>2.5</v>
      </c>
      <c r="C58">
        <v>0</v>
      </c>
      <c r="D58">
        <v>0</v>
      </c>
      <c r="E58">
        <v>1.7650000000000001E-4</v>
      </c>
      <c r="F58">
        <v>0</v>
      </c>
      <c r="G58">
        <v>3.9100000000000002E-4</v>
      </c>
      <c r="H58">
        <f t="shared" ref="H58:H67" si="2">AVERAGE(C58:G58)</f>
        <v>1.1350000000000002E-4</v>
      </c>
      <c r="J58">
        <v>1.1349999999999999E-4</v>
      </c>
      <c r="K58">
        <v>5.0199999999999995E-4</v>
      </c>
    </row>
    <row r="59" spans="2:21" x14ac:dyDescent="0.2">
      <c r="B59">
        <v>7.5</v>
      </c>
      <c r="C59">
        <v>2.6897000000000001E-2</v>
      </c>
      <c r="D59">
        <v>4.1721500000000002E-2</v>
      </c>
      <c r="E59">
        <v>0.12155299999999999</v>
      </c>
      <c r="F59">
        <v>5.8235000000000002E-2</v>
      </c>
      <c r="G59">
        <v>6.9585999999999995E-2</v>
      </c>
      <c r="H59">
        <f t="shared" si="2"/>
        <v>6.3598500000000002E-2</v>
      </c>
      <c r="J59">
        <v>6.3598500000000002E-2</v>
      </c>
      <c r="K59">
        <v>6.0918899999999998E-2</v>
      </c>
    </row>
    <row r="60" spans="2:21" x14ac:dyDescent="0.2">
      <c r="B60">
        <v>12.5</v>
      </c>
      <c r="C60">
        <v>0.25413799999999998</v>
      </c>
      <c r="D60">
        <v>0.37258750000000002</v>
      </c>
      <c r="E60">
        <v>0.42617850000000002</v>
      </c>
      <c r="F60">
        <v>0.29188999999999998</v>
      </c>
      <c r="G60">
        <v>0.33385500000000001</v>
      </c>
      <c r="H60">
        <f t="shared" si="2"/>
        <v>0.33572980000000002</v>
      </c>
      <c r="J60">
        <v>0.33572980000000002</v>
      </c>
      <c r="K60">
        <v>0.34057349999999997</v>
      </c>
    </row>
    <row r="61" spans="2:21" x14ac:dyDescent="0.2">
      <c r="B61">
        <v>17.5</v>
      </c>
      <c r="C61">
        <v>0.27344800000000002</v>
      </c>
      <c r="D61">
        <v>0.31247900000000001</v>
      </c>
      <c r="E61">
        <v>0.19802700000000001</v>
      </c>
      <c r="F61">
        <v>0.28045700000000001</v>
      </c>
      <c r="G61">
        <v>0.29124299999999997</v>
      </c>
      <c r="H61">
        <f t="shared" si="2"/>
        <v>0.27113080000000001</v>
      </c>
      <c r="J61">
        <v>0.27113080000000001</v>
      </c>
      <c r="K61">
        <v>0.27392879999999997</v>
      </c>
    </row>
    <row r="62" spans="2:21" x14ac:dyDescent="0.2">
      <c r="B62">
        <v>22.5</v>
      </c>
      <c r="C62">
        <v>0.22586200000000001</v>
      </c>
      <c r="D62">
        <v>0.1734165</v>
      </c>
      <c r="E62">
        <v>0.12649099999999999</v>
      </c>
      <c r="F62">
        <v>0.20185800000000001</v>
      </c>
      <c r="G62">
        <v>0.181392</v>
      </c>
      <c r="H62">
        <f t="shared" si="2"/>
        <v>0.18180389999999999</v>
      </c>
      <c r="J62">
        <v>0.18180389999999999</v>
      </c>
      <c r="K62">
        <v>0.18025169999999999</v>
      </c>
    </row>
    <row r="63" spans="2:21" x14ac:dyDescent="0.2">
      <c r="B63">
        <v>27.5</v>
      </c>
      <c r="C63">
        <v>0.15310299999999999</v>
      </c>
      <c r="D63">
        <v>8.0379500000000006E-2</v>
      </c>
      <c r="E63">
        <v>9.5981999999999998E-2</v>
      </c>
      <c r="F63">
        <v>0.12325800000000001</v>
      </c>
      <c r="G63">
        <v>0.100078</v>
      </c>
      <c r="H63">
        <f t="shared" si="2"/>
        <v>0.11056010000000001</v>
      </c>
      <c r="J63">
        <v>0.11056009999999999</v>
      </c>
      <c r="K63">
        <v>0.1044577</v>
      </c>
    </row>
    <row r="64" spans="2:21" x14ac:dyDescent="0.2">
      <c r="B64">
        <v>32.5</v>
      </c>
      <c r="C64">
        <v>5.3793000000000001E-2</v>
      </c>
      <c r="D64">
        <v>1.6298E-2</v>
      </c>
      <c r="E64">
        <v>2.8402E-2</v>
      </c>
      <c r="F64">
        <v>3.6083999999999998E-2</v>
      </c>
      <c r="G64">
        <v>1.9937E-2</v>
      </c>
      <c r="H64">
        <f t="shared" si="2"/>
        <v>3.0902800000000001E-2</v>
      </c>
      <c r="J64">
        <v>3.0902800000000001E-2</v>
      </c>
      <c r="K64">
        <v>3.3258799999999998E-2</v>
      </c>
    </row>
    <row r="65" spans="2:11" x14ac:dyDescent="0.2">
      <c r="B65">
        <v>37.5</v>
      </c>
      <c r="C65">
        <v>9.3100000000000006E-3</v>
      </c>
      <c r="D65">
        <v>2.9364999999999999E-3</v>
      </c>
      <c r="E65">
        <v>3.1895000000000001E-3</v>
      </c>
      <c r="F65">
        <v>7.5030000000000001E-3</v>
      </c>
      <c r="G65">
        <v>3.5179999999999999E-3</v>
      </c>
      <c r="H65">
        <f t="shared" si="2"/>
        <v>5.2913999999999999E-3</v>
      </c>
      <c r="J65">
        <v>5.2913999999999999E-3</v>
      </c>
      <c r="K65">
        <v>5.1583000000000002E-3</v>
      </c>
    </row>
    <row r="66" spans="2:11" x14ac:dyDescent="0.2">
      <c r="B66">
        <v>42.5</v>
      </c>
      <c r="C66">
        <v>3.4480000000000001E-3</v>
      </c>
      <c r="D66">
        <v>1.8149999999999999E-4</v>
      </c>
      <c r="E66">
        <v>0</v>
      </c>
      <c r="F66">
        <v>7.1500000000000003E-4</v>
      </c>
      <c r="G66">
        <v>0</v>
      </c>
      <c r="H66">
        <f t="shared" si="2"/>
        <v>8.6890000000000003E-4</v>
      </c>
      <c r="J66">
        <v>8.6890000000000003E-4</v>
      </c>
      <c r="K66">
        <v>8.8449999999999998E-4</v>
      </c>
    </row>
    <row r="67" spans="2:11" x14ac:dyDescent="0.2">
      <c r="B67">
        <v>47.5</v>
      </c>
      <c r="C67">
        <v>0</v>
      </c>
      <c r="D67">
        <v>0</v>
      </c>
      <c r="E67">
        <v>0</v>
      </c>
      <c r="F67">
        <v>0</v>
      </c>
      <c r="G67">
        <v>0</v>
      </c>
      <c r="H67">
        <f t="shared" si="2"/>
        <v>0</v>
      </c>
      <c r="J67">
        <v>0</v>
      </c>
      <c r="K67">
        <v>6.5599999999999995E-5</v>
      </c>
    </row>
    <row r="69" spans="2:11" x14ac:dyDescent="0.2">
      <c r="B69" t="s">
        <v>10</v>
      </c>
      <c r="C69" t="s">
        <v>2</v>
      </c>
      <c r="D69" t="s">
        <v>3</v>
      </c>
      <c r="E69" t="s">
        <v>4</v>
      </c>
      <c r="F69" t="s">
        <v>5</v>
      </c>
      <c r="G69" t="s">
        <v>6</v>
      </c>
      <c r="H69" t="s">
        <v>7</v>
      </c>
    </row>
    <row r="70" spans="2:11" x14ac:dyDescent="0.2">
      <c r="B70">
        <v>2.5</v>
      </c>
      <c r="C70">
        <v>0</v>
      </c>
      <c r="D70">
        <v>0</v>
      </c>
      <c r="E70">
        <v>1.6899999999999999E-4</v>
      </c>
      <c r="F70">
        <v>0</v>
      </c>
      <c r="G70">
        <v>2.3410000000000002E-3</v>
      </c>
      <c r="H70">
        <f t="shared" ref="H70:H79" si="3">AVERAGE(C70:G70)</f>
        <v>5.0200000000000006E-4</v>
      </c>
      <c r="K70" s="3"/>
    </row>
    <row r="71" spans="2:11" x14ac:dyDescent="0.2">
      <c r="B71">
        <v>7.5</v>
      </c>
      <c r="C71">
        <v>2.1953E-2</v>
      </c>
      <c r="D71">
        <v>3.7652999999999999E-2</v>
      </c>
      <c r="E71">
        <v>0.1186065</v>
      </c>
      <c r="F71">
        <v>5.6152000000000001E-2</v>
      </c>
      <c r="G71">
        <v>7.0230000000000001E-2</v>
      </c>
      <c r="H71">
        <f t="shared" si="3"/>
        <v>6.0918899999999998E-2</v>
      </c>
      <c r="K71" s="3"/>
    </row>
    <row r="72" spans="2:11" x14ac:dyDescent="0.2">
      <c r="B72">
        <v>12.5</v>
      </c>
      <c r="C72">
        <v>0.253604</v>
      </c>
      <c r="D72">
        <v>0.38458550000000002</v>
      </c>
      <c r="E72">
        <v>0.41169899999999998</v>
      </c>
      <c r="F72">
        <v>0.29792600000000002</v>
      </c>
      <c r="G72">
        <v>0.35505300000000001</v>
      </c>
      <c r="H72">
        <f t="shared" si="3"/>
        <v>0.34057350000000003</v>
      </c>
      <c r="K72" s="3"/>
    </row>
    <row r="73" spans="2:11" x14ac:dyDescent="0.2">
      <c r="B73">
        <v>17.5</v>
      </c>
      <c r="C73">
        <v>0.27293600000000001</v>
      </c>
      <c r="D73">
        <v>0.32373550000000001</v>
      </c>
      <c r="E73">
        <v>0.20173450000000001</v>
      </c>
      <c r="F73">
        <v>0.28719600000000001</v>
      </c>
      <c r="G73">
        <v>0.28404200000000002</v>
      </c>
      <c r="H73">
        <f t="shared" si="3"/>
        <v>0.27392880000000003</v>
      </c>
      <c r="K73" s="3"/>
    </row>
    <row r="74" spans="2:11" x14ac:dyDescent="0.2">
      <c r="B74">
        <v>22.5</v>
      </c>
      <c r="C74">
        <v>0.23394499999999999</v>
      </c>
      <c r="D74">
        <v>0.1674455</v>
      </c>
      <c r="E74">
        <v>0.13506099999999999</v>
      </c>
      <c r="F74">
        <v>0.180258</v>
      </c>
      <c r="G74">
        <v>0.18454899999999999</v>
      </c>
      <c r="H74">
        <f t="shared" si="3"/>
        <v>0.18025169999999999</v>
      </c>
      <c r="K74" s="3"/>
    </row>
    <row r="75" spans="2:11" x14ac:dyDescent="0.2">
      <c r="B75">
        <v>27.5</v>
      </c>
      <c r="C75">
        <v>0.153997</v>
      </c>
      <c r="D75">
        <v>6.8150000000000002E-2</v>
      </c>
      <c r="E75">
        <v>9.7741499999999995E-2</v>
      </c>
      <c r="F75">
        <v>0.112661</v>
      </c>
      <c r="G75">
        <v>8.9738999999999999E-2</v>
      </c>
      <c r="H75">
        <f t="shared" si="3"/>
        <v>0.10445769999999999</v>
      </c>
      <c r="K75" s="3"/>
    </row>
    <row r="76" spans="2:11" x14ac:dyDescent="0.2">
      <c r="B76">
        <v>32.5</v>
      </c>
      <c r="C76">
        <v>5.0785999999999998E-2</v>
      </c>
      <c r="D76">
        <v>1.555E-2</v>
      </c>
      <c r="E76">
        <v>3.2295999999999998E-2</v>
      </c>
      <c r="F76">
        <v>5.4005999999999998E-2</v>
      </c>
      <c r="G76">
        <v>1.3656E-2</v>
      </c>
      <c r="H76">
        <f t="shared" si="3"/>
        <v>3.3258799999999998E-2</v>
      </c>
      <c r="K76" s="3"/>
    </row>
    <row r="77" spans="2:11" x14ac:dyDescent="0.2">
      <c r="B77">
        <v>37.5</v>
      </c>
      <c r="C77">
        <v>1.0156999999999999E-2</v>
      </c>
      <c r="D77">
        <v>2.7065000000000001E-3</v>
      </c>
      <c r="E77">
        <v>2.5240000000000002E-3</v>
      </c>
      <c r="F77">
        <v>1.0014E-2</v>
      </c>
      <c r="G77">
        <v>3.8999999999999999E-4</v>
      </c>
      <c r="H77">
        <f t="shared" si="3"/>
        <v>5.1583000000000002E-3</v>
      </c>
      <c r="K77" s="3"/>
    </row>
    <row r="78" spans="2:11" x14ac:dyDescent="0.2">
      <c r="B78">
        <v>42.5</v>
      </c>
      <c r="C78">
        <v>2.294E-3</v>
      </c>
      <c r="D78">
        <v>1.73E-4</v>
      </c>
      <c r="E78">
        <v>1.6750000000000001E-4</v>
      </c>
      <c r="F78">
        <v>1.7880000000000001E-3</v>
      </c>
      <c r="G78">
        <v>0</v>
      </c>
      <c r="H78">
        <f t="shared" si="3"/>
        <v>8.8450000000000009E-4</v>
      </c>
      <c r="K78" s="3"/>
    </row>
    <row r="79" spans="2:11" x14ac:dyDescent="0.2">
      <c r="B79">
        <v>47.5</v>
      </c>
      <c r="C79">
        <v>3.28E-4</v>
      </c>
      <c r="D79">
        <v>0</v>
      </c>
      <c r="E79">
        <v>0</v>
      </c>
      <c r="F79">
        <v>0</v>
      </c>
      <c r="G79">
        <v>0</v>
      </c>
      <c r="H79">
        <f t="shared" si="3"/>
        <v>6.5599999999999995E-5</v>
      </c>
      <c r="K79" s="3"/>
    </row>
    <row r="83" spans="2:11" x14ac:dyDescent="0.2">
      <c r="B83" t="s">
        <v>13</v>
      </c>
    </row>
    <row r="84" spans="2:11" x14ac:dyDescent="0.2">
      <c r="B84" t="s">
        <v>1</v>
      </c>
      <c r="C84" t="s">
        <v>2</v>
      </c>
      <c r="D84" t="s">
        <v>3</v>
      </c>
      <c r="E84" t="s">
        <v>4</v>
      </c>
      <c r="F84" t="s">
        <v>5</v>
      </c>
      <c r="G84" t="s">
        <v>6</v>
      </c>
      <c r="H84" t="s">
        <v>7</v>
      </c>
      <c r="J84" t="s">
        <v>8</v>
      </c>
      <c r="K84" t="s">
        <v>9</v>
      </c>
    </row>
    <row r="85" spans="2:11" x14ac:dyDescent="0.2">
      <c r="B85">
        <v>907</v>
      </c>
      <c r="C85">
        <v>1.7240000000000001E-3</v>
      </c>
      <c r="D85">
        <v>0</v>
      </c>
      <c r="E85">
        <v>1.785E-4</v>
      </c>
      <c r="F85">
        <v>0</v>
      </c>
      <c r="G85">
        <v>0</v>
      </c>
      <c r="H85">
        <f t="shared" ref="H85:H94" si="4">AVERAGE(C85:G85)</f>
        <v>3.8050000000000003E-4</v>
      </c>
      <c r="J85">
        <v>3.8049999999999998E-4</v>
      </c>
      <c r="K85">
        <v>1.009E-4</v>
      </c>
    </row>
    <row r="86" spans="2:11" x14ac:dyDescent="0.2">
      <c r="B86">
        <v>921</v>
      </c>
      <c r="C86">
        <v>4.483E-3</v>
      </c>
      <c r="D86">
        <v>1.8345E-3</v>
      </c>
      <c r="E86">
        <v>3.725E-3</v>
      </c>
      <c r="F86">
        <v>3.57E-4</v>
      </c>
      <c r="G86">
        <v>1.5640000000000001E-3</v>
      </c>
      <c r="H86">
        <f t="shared" si="4"/>
        <v>2.3926999999999998E-3</v>
      </c>
      <c r="J86">
        <v>2.3927000000000002E-3</v>
      </c>
      <c r="K86">
        <v>2.7845999999999999E-3</v>
      </c>
    </row>
    <row r="87" spans="2:11" x14ac:dyDescent="0.2">
      <c r="B87">
        <v>935</v>
      </c>
      <c r="C87">
        <v>1.3103E-2</v>
      </c>
      <c r="D87">
        <v>9.7134999999999999E-3</v>
      </c>
      <c r="E87">
        <v>1.6154000000000002E-2</v>
      </c>
      <c r="F87">
        <v>6.0740000000000004E-3</v>
      </c>
      <c r="G87">
        <v>1.1728000000000001E-2</v>
      </c>
      <c r="H87">
        <f t="shared" si="4"/>
        <v>1.1354500000000002E-2</v>
      </c>
      <c r="J87">
        <v>1.13545E-2</v>
      </c>
      <c r="K87">
        <v>1.3769399999999999E-2</v>
      </c>
    </row>
    <row r="88" spans="2:11" x14ac:dyDescent="0.2">
      <c r="B88">
        <v>949</v>
      </c>
      <c r="C88">
        <v>2.3793000000000002E-2</v>
      </c>
      <c r="D88">
        <v>4.0293000000000002E-2</v>
      </c>
      <c r="E88">
        <v>3.9202500000000001E-2</v>
      </c>
      <c r="F88">
        <v>3.1796999999999999E-2</v>
      </c>
      <c r="G88">
        <v>3.8310999999999998E-2</v>
      </c>
      <c r="H88">
        <f t="shared" si="4"/>
        <v>3.4679300000000003E-2</v>
      </c>
      <c r="J88">
        <v>3.4679300000000003E-2</v>
      </c>
      <c r="K88">
        <v>3.68864E-2</v>
      </c>
    </row>
    <row r="89" spans="2:11" x14ac:dyDescent="0.2">
      <c r="B89">
        <v>963</v>
      </c>
      <c r="C89">
        <v>3.5861999999999998E-2</v>
      </c>
      <c r="D89">
        <v>6.2435499999999998E-2</v>
      </c>
      <c r="E89">
        <v>5.5546499999999999E-2</v>
      </c>
      <c r="F89">
        <v>8.2529000000000005E-2</v>
      </c>
      <c r="G89">
        <v>5.2776000000000003E-2</v>
      </c>
      <c r="H89">
        <f t="shared" si="4"/>
        <v>5.7829800000000001E-2</v>
      </c>
      <c r="J89">
        <v>5.7829800000000001E-2</v>
      </c>
      <c r="K89">
        <v>5.1598199999999997E-2</v>
      </c>
    </row>
    <row r="90" spans="2:11" x14ac:dyDescent="0.2">
      <c r="B90">
        <v>977</v>
      </c>
      <c r="C90">
        <v>5.4482999999999997E-2</v>
      </c>
      <c r="D90">
        <v>8.0009499999999997E-2</v>
      </c>
      <c r="E90">
        <v>6.1892000000000003E-2</v>
      </c>
      <c r="F90">
        <v>8.8246000000000005E-2</v>
      </c>
      <c r="G90">
        <v>8.2877000000000006E-2</v>
      </c>
      <c r="H90">
        <f t="shared" si="4"/>
        <v>7.3501499999999997E-2</v>
      </c>
      <c r="J90">
        <v>7.3501499999999997E-2</v>
      </c>
      <c r="K90">
        <v>6.8993299999999994E-2</v>
      </c>
    </row>
    <row r="91" spans="2:11" x14ac:dyDescent="0.2">
      <c r="B91">
        <v>991</v>
      </c>
      <c r="C91">
        <v>9.7240999999999994E-2</v>
      </c>
      <c r="D91">
        <v>0.18546499999999999</v>
      </c>
      <c r="E91">
        <v>0.12562499999999999</v>
      </c>
      <c r="F91">
        <v>0.17935000000000001</v>
      </c>
      <c r="G91">
        <v>0.26231399999999999</v>
      </c>
      <c r="H91">
        <f t="shared" si="4"/>
        <v>0.16999900000000001</v>
      </c>
      <c r="J91">
        <v>0.16999900000000001</v>
      </c>
      <c r="K91">
        <v>0.17363790000000001</v>
      </c>
    </row>
    <row r="92" spans="2:11" x14ac:dyDescent="0.2">
      <c r="B92">
        <v>1005</v>
      </c>
      <c r="C92">
        <v>0.61344799999999999</v>
      </c>
      <c r="D92">
        <v>0.53805599999999998</v>
      </c>
      <c r="E92">
        <v>0.59600850000000005</v>
      </c>
      <c r="F92">
        <v>0.53090400000000004</v>
      </c>
      <c r="G92">
        <v>0.431587</v>
      </c>
      <c r="H92">
        <f t="shared" si="4"/>
        <v>0.5420007</v>
      </c>
      <c r="J92">
        <v>0.5420007</v>
      </c>
      <c r="K92">
        <v>0.54050240000000005</v>
      </c>
    </row>
    <row r="93" spans="2:11" x14ac:dyDescent="0.2">
      <c r="B93">
        <v>1019</v>
      </c>
      <c r="C93">
        <v>0.15448300000000001</v>
      </c>
      <c r="D93">
        <v>8.1644999999999995E-2</v>
      </c>
      <c r="E93">
        <v>0.1011365</v>
      </c>
      <c r="F93">
        <v>8.0029000000000003E-2</v>
      </c>
      <c r="G93">
        <v>0.11727899999999999</v>
      </c>
      <c r="H93">
        <f t="shared" si="4"/>
        <v>0.1069145</v>
      </c>
      <c r="J93">
        <v>0.1069145</v>
      </c>
      <c r="K93">
        <v>0.11097219999999999</v>
      </c>
    </row>
    <row r="94" spans="2:11" x14ac:dyDescent="0.2">
      <c r="B94">
        <v>1033</v>
      </c>
      <c r="C94">
        <v>1.379E-3</v>
      </c>
      <c r="D94">
        <v>5.4750000000000003E-4</v>
      </c>
      <c r="E94">
        <v>5.3149999999999996E-4</v>
      </c>
      <c r="F94">
        <v>7.1500000000000003E-4</v>
      </c>
      <c r="G94">
        <v>1.5640000000000001E-3</v>
      </c>
      <c r="H94">
        <f t="shared" si="4"/>
        <v>9.4739999999999993E-4</v>
      </c>
      <c r="J94">
        <v>9.4740000000000004E-4</v>
      </c>
      <c r="K94">
        <v>7.5509999999999998E-4</v>
      </c>
    </row>
    <row r="96" spans="2:11" x14ac:dyDescent="0.2">
      <c r="B96" t="s">
        <v>10</v>
      </c>
      <c r="C96" t="s">
        <v>2</v>
      </c>
      <c r="D96" t="s">
        <v>3</v>
      </c>
      <c r="E96" t="s">
        <v>4</v>
      </c>
      <c r="F96" t="s">
        <v>5</v>
      </c>
      <c r="G96" t="s">
        <v>6</v>
      </c>
      <c r="H96" t="s">
        <v>7</v>
      </c>
    </row>
    <row r="97" spans="2:8" x14ac:dyDescent="0.2">
      <c r="B97">
        <v>907</v>
      </c>
      <c r="C97">
        <v>0</v>
      </c>
      <c r="D97">
        <v>0</v>
      </c>
      <c r="E97">
        <v>5.0449999999999996E-4</v>
      </c>
      <c r="F97">
        <v>0</v>
      </c>
      <c r="G97">
        <v>0</v>
      </c>
      <c r="H97">
        <f t="shared" ref="H97:H106" si="5">AVERAGE(C97:G97)</f>
        <v>1.0089999999999999E-4</v>
      </c>
    </row>
    <row r="98" spans="2:8" x14ac:dyDescent="0.2">
      <c r="B98">
        <v>921</v>
      </c>
      <c r="C98">
        <v>6.881E-3</v>
      </c>
      <c r="D98">
        <v>1.2290000000000001E-3</v>
      </c>
      <c r="E98">
        <v>3.5370000000000002E-3</v>
      </c>
      <c r="F98">
        <v>7.1500000000000003E-4</v>
      </c>
      <c r="G98">
        <v>1.5610000000000001E-3</v>
      </c>
      <c r="H98">
        <f t="shared" si="5"/>
        <v>2.7845999999999999E-3</v>
      </c>
    </row>
    <row r="99" spans="2:8" x14ac:dyDescent="0.2">
      <c r="B99">
        <v>935</v>
      </c>
      <c r="C99">
        <v>1.2451E-2</v>
      </c>
      <c r="D99">
        <v>1.1343499999999999E-2</v>
      </c>
      <c r="E99">
        <v>1.6472500000000001E-2</v>
      </c>
      <c r="F99">
        <v>1.1802999999999999E-2</v>
      </c>
      <c r="G99">
        <v>1.6777E-2</v>
      </c>
      <c r="H99">
        <f t="shared" si="5"/>
        <v>1.3769399999999998E-2</v>
      </c>
    </row>
    <row r="100" spans="2:8" x14ac:dyDescent="0.2">
      <c r="B100">
        <v>949</v>
      </c>
      <c r="C100">
        <v>2.2608E-2</v>
      </c>
      <c r="D100">
        <v>3.9102999999999999E-2</v>
      </c>
      <c r="E100">
        <v>4.6086000000000002E-2</v>
      </c>
      <c r="F100">
        <v>4.113E-2</v>
      </c>
      <c r="G100">
        <v>3.5505000000000002E-2</v>
      </c>
      <c r="H100">
        <f t="shared" si="5"/>
        <v>3.68864E-2</v>
      </c>
    </row>
    <row r="101" spans="2:8" x14ac:dyDescent="0.2">
      <c r="B101">
        <v>963</v>
      </c>
      <c r="C101">
        <v>3.7352999999999997E-2</v>
      </c>
      <c r="D101">
        <v>5.3887499999999998E-2</v>
      </c>
      <c r="E101">
        <v>5.7210499999999997E-2</v>
      </c>
      <c r="F101">
        <v>6.5450999999999995E-2</v>
      </c>
      <c r="G101">
        <v>4.4089000000000003E-2</v>
      </c>
      <c r="H101">
        <f t="shared" si="5"/>
        <v>5.1598199999999997E-2</v>
      </c>
    </row>
    <row r="102" spans="2:8" x14ac:dyDescent="0.2">
      <c r="B102">
        <v>977</v>
      </c>
      <c r="C102">
        <v>5.5374E-2</v>
      </c>
      <c r="D102">
        <v>6.6122500000000001E-2</v>
      </c>
      <c r="E102">
        <v>5.9892000000000001E-2</v>
      </c>
      <c r="F102">
        <v>8.4764000000000006E-2</v>
      </c>
      <c r="G102">
        <v>7.8813999999999995E-2</v>
      </c>
      <c r="H102">
        <f t="shared" si="5"/>
        <v>6.8993300000000007E-2</v>
      </c>
    </row>
    <row r="103" spans="2:8" x14ac:dyDescent="0.2">
      <c r="B103">
        <v>991</v>
      </c>
      <c r="C103">
        <v>0.10681499999999999</v>
      </c>
      <c r="D103">
        <v>0.19011500000000001</v>
      </c>
      <c r="E103">
        <v>0.13238549999999999</v>
      </c>
      <c r="F103">
        <v>0.17238899999999999</v>
      </c>
      <c r="G103">
        <v>0.26648500000000003</v>
      </c>
      <c r="H103">
        <f t="shared" si="5"/>
        <v>0.17363789999999998</v>
      </c>
    </row>
    <row r="104" spans="2:8" x14ac:dyDescent="0.2">
      <c r="B104">
        <v>1005</v>
      </c>
      <c r="C104">
        <v>0.61566200000000004</v>
      </c>
      <c r="D104">
        <v>0.54427550000000002</v>
      </c>
      <c r="E104">
        <v>0.5809415</v>
      </c>
      <c r="F104">
        <v>0.53791100000000003</v>
      </c>
      <c r="G104">
        <v>0.42372199999999999</v>
      </c>
      <c r="H104">
        <f t="shared" si="5"/>
        <v>0.54050240000000005</v>
      </c>
    </row>
    <row r="105" spans="2:8" x14ac:dyDescent="0.2">
      <c r="B105">
        <v>1019</v>
      </c>
      <c r="C105">
        <v>0.14121900000000001</v>
      </c>
      <c r="D105">
        <v>9.3016000000000001E-2</v>
      </c>
      <c r="E105">
        <v>0.102132</v>
      </c>
      <c r="F105">
        <v>8.5836999999999997E-2</v>
      </c>
      <c r="G105">
        <v>0.132657</v>
      </c>
      <c r="H105">
        <f t="shared" si="5"/>
        <v>0.11097220000000001</v>
      </c>
    </row>
    <row r="106" spans="2:8" x14ac:dyDescent="0.2">
      <c r="B106">
        <v>1033</v>
      </c>
      <c r="C106">
        <v>1.6379999999999999E-3</v>
      </c>
      <c r="D106">
        <v>9.0799999999999995E-4</v>
      </c>
      <c r="E106">
        <v>8.3949999999999997E-4</v>
      </c>
      <c r="F106">
        <v>0</v>
      </c>
      <c r="G106">
        <v>3.8999999999999999E-4</v>
      </c>
      <c r="H106">
        <f t="shared" si="5"/>
        <v>7.5509999999999998E-4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85"/>
  <sheetViews>
    <sheetView tabSelected="1" topLeftCell="A55" zoomScaleNormal="100" workbookViewId="0">
      <selection activeCell="M73" sqref="M73"/>
    </sheetView>
  </sheetViews>
  <sheetFormatPr defaultRowHeight="12.75" x14ac:dyDescent="0.2"/>
  <cols>
    <col min="1" max="5" width="16.85546875" customWidth="1"/>
    <col min="6" max="6" width="22" customWidth="1"/>
    <col min="7" max="12" width="11.7109375" customWidth="1"/>
    <col min="13" max="13" width="21.42578125" customWidth="1"/>
    <col min="14" max="1025" width="16.85546875" customWidth="1"/>
  </cols>
  <sheetData>
    <row r="2" spans="1:11" x14ac:dyDescent="0.2">
      <c r="A2" t="s">
        <v>14</v>
      </c>
    </row>
    <row r="3" spans="1:11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41</v>
      </c>
      <c r="I3" t="s">
        <v>1</v>
      </c>
      <c r="J3" t="s">
        <v>10</v>
      </c>
      <c r="K3" t="s">
        <v>24</v>
      </c>
    </row>
    <row r="4" spans="1:11" x14ac:dyDescent="0.2">
      <c r="A4" t="s">
        <v>15</v>
      </c>
      <c r="B4">
        <v>788</v>
      </c>
      <c r="C4">
        <v>689</v>
      </c>
      <c r="D4">
        <v>705</v>
      </c>
      <c r="E4">
        <v>718</v>
      </c>
      <c r="F4">
        <v>688</v>
      </c>
      <c r="G4">
        <f>AVERAGE(B4:F4)</f>
        <v>717.6</v>
      </c>
      <c r="I4">
        <v>717.6</v>
      </c>
      <c r="J4">
        <v>731.6</v>
      </c>
      <c r="K4" s="5">
        <f>(J4-I4)/I4*100</f>
        <v>1.950947603121516</v>
      </c>
    </row>
    <row r="5" spans="1:11" x14ac:dyDescent="0.2">
      <c r="A5" t="s">
        <v>16</v>
      </c>
      <c r="B5">
        <v>687</v>
      </c>
      <c r="C5">
        <v>614</v>
      </c>
      <c r="D5">
        <v>691.5</v>
      </c>
      <c r="E5">
        <v>670</v>
      </c>
      <c r="F5">
        <v>614</v>
      </c>
      <c r="G5">
        <f t="shared" ref="G5:G7" si="0">AVERAGE(B5:F5)</f>
        <v>655.29999999999995</v>
      </c>
      <c r="I5">
        <v>655.29999999999995</v>
      </c>
      <c r="J5">
        <v>654</v>
      </c>
      <c r="K5" s="5">
        <f t="shared" ref="K5:K7" si="1">(J5-I5)/I5*100</f>
        <v>-0.19838242026552033</v>
      </c>
    </row>
    <row r="6" spans="1:11" x14ac:dyDescent="0.2">
      <c r="A6" t="s">
        <v>17</v>
      </c>
      <c r="B6">
        <v>761</v>
      </c>
      <c r="C6">
        <v>747</v>
      </c>
      <c r="D6">
        <v>779</v>
      </c>
      <c r="E6">
        <v>709</v>
      </c>
      <c r="F6">
        <v>665</v>
      </c>
      <c r="G6">
        <f t="shared" si="0"/>
        <v>732.2</v>
      </c>
      <c r="I6">
        <v>732.2</v>
      </c>
      <c r="J6">
        <v>750.8</v>
      </c>
      <c r="K6" s="5">
        <f t="shared" si="1"/>
        <v>2.5402895383774799</v>
      </c>
    </row>
    <row r="7" spans="1:11" x14ac:dyDescent="0.2">
      <c r="A7" t="s">
        <v>18</v>
      </c>
      <c r="B7">
        <v>684</v>
      </c>
      <c r="C7">
        <v>694.5</v>
      </c>
      <c r="D7">
        <v>652.5</v>
      </c>
      <c r="E7">
        <v>725</v>
      </c>
      <c r="F7">
        <v>617</v>
      </c>
      <c r="G7">
        <f t="shared" si="0"/>
        <v>674.6</v>
      </c>
      <c r="I7">
        <v>674.6</v>
      </c>
      <c r="J7">
        <v>711.4</v>
      </c>
      <c r="K7" s="5">
        <f t="shared" si="1"/>
        <v>5.4550844945152619</v>
      </c>
    </row>
    <row r="10" spans="1:11" x14ac:dyDescent="0.2">
      <c r="A10" t="s">
        <v>19</v>
      </c>
    </row>
    <row r="11" spans="1:11" x14ac:dyDescent="0.2">
      <c r="A11" t="s">
        <v>10</v>
      </c>
      <c r="B11" t="s">
        <v>2</v>
      </c>
      <c r="C11" t="s">
        <v>3</v>
      </c>
      <c r="D11" t="s">
        <v>4</v>
      </c>
      <c r="E11" t="s">
        <v>5</v>
      </c>
      <c r="F11" t="s">
        <v>6</v>
      </c>
      <c r="G11" t="s">
        <v>41</v>
      </c>
    </row>
    <row r="12" spans="1:11" x14ac:dyDescent="0.2">
      <c r="A12" t="s">
        <v>15</v>
      </c>
      <c r="B12">
        <v>829</v>
      </c>
      <c r="C12">
        <v>719</v>
      </c>
      <c r="D12">
        <v>744</v>
      </c>
      <c r="E12">
        <v>717</v>
      </c>
      <c r="F12">
        <v>649</v>
      </c>
      <c r="G12">
        <f>AVERAGE(B12:F12)</f>
        <v>731.6</v>
      </c>
    </row>
    <row r="13" spans="1:11" x14ac:dyDescent="0.2">
      <c r="A13" t="s">
        <v>16</v>
      </c>
      <c r="B13">
        <v>725</v>
      </c>
      <c r="C13">
        <v>609</v>
      </c>
      <c r="D13">
        <v>727</v>
      </c>
      <c r="E13">
        <v>620</v>
      </c>
      <c r="F13">
        <v>589</v>
      </c>
      <c r="G13">
        <f t="shared" ref="G13:G15" si="2">AVERAGE(B13:F13)</f>
        <v>654</v>
      </c>
    </row>
    <row r="14" spans="1:11" x14ac:dyDescent="0.2">
      <c r="A14" t="s">
        <v>17</v>
      </c>
      <c r="B14">
        <v>782</v>
      </c>
      <c r="C14">
        <v>769</v>
      </c>
      <c r="D14">
        <v>808</v>
      </c>
      <c r="E14">
        <v>726</v>
      </c>
      <c r="F14">
        <v>669</v>
      </c>
      <c r="G14">
        <f t="shared" si="2"/>
        <v>750.8</v>
      </c>
    </row>
    <row r="15" spans="1:11" x14ac:dyDescent="0.2">
      <c r="A15" t="s">
        <v>18</v>
      </c>
      <c r="B15">
        <v>719</v>
      </c>
      <c r="C15">
        <v>727.5</v>
      </c>
      <c r="D15">
        <v>698.5</v>
      </c>
      <c r="E15">
        <v>749</v>
      </c>
      <c r="F15">
        <v>663</v>
      </c>
      <c r="G15">
        <f t="shared" si="2"/>
        <v>711.4</v>
      </c>
    </row>
    <row r="20" spans="1:17" x14ac:dyDescent="0.2">
      <c r="A20" t="s">
        <v>20</v>
      </c>
      <c r="B20" s="2" t="s">
        <v>2</v>
      </c>
      <c r="C20" s="2"/>
      <c r="D20" s="2"/>
      <c r="F20" t="s">
        <v>21</v>
      </c>
      <c r="G20" s="2" t="s">
        <v>2</v>
      </c>
      <c r="H20" s="2"/>
      <c r="I20" s="2"/>
      <c r="N20" t="s">
        <v>1</v>
      </c>
      <c r="O20" t="s">
        <v>10</v>
      </c>
      <c r="P20" t="s">
        <v>22</v>
      </c>
      <c r="Q20" t="s">
        <v>23</v>
      </c>
    </row>
    <row r="21" spans="1:17" x14ac:dyDescent="0.2">
      <c r="B21" t="s">
        <v>1</v>
      </c>
      <c r="C21" t="s">
        <v>10</v>
      </c>
      <c r="D21" t="s">
        <v>22</v>
      </c>
      <c r="G21" t="s">
        <v>1</v>
      </c>
      <c r="H21" t="s">
        <v>10</v>
      </c>
      <c r="I21" t="s">
        <v>22</v>
      </c>
      <c r="J21" t="s">
        <v>24</v>
      </c>
      <c r="M21" s="4" t="s">
        <v>2</v>
      </c>
      <c r="N21">
        <v>2920</v>
      </c>
      <c r="O21">
        <v>2744.5</v>
      </c>
      <c r="P21">
        <f>O21-N21</f>
        <v>-175.5</v>
      </c>
      <c r="Q21" s="5">
        <f>P21/N21*100</f>
        <v>-6.0102739726027403</v>
      </c>
    </row>
    <row r="22" spans="1:17" x14ac:dyDescent="0.2">
      <c r="A22" t="s">
        <v>15</v>
      </c>
      <c r="B22">
        <v>788</v>
      </c>
      <c r="C22">
        <v>689</v>
      </c>
      <c r="D22">
        <f>C22-B22</f>
        <v>-99</v>
      </c>
      <c r="F22" t="s">
        <v>15</v>
      </c>
      <c r="G22" s="5">
        <v>26.266666666666701</v>
      </c>
      <c r="H22" s="5">
        <v>22.966666666666701</v>
      </c>
      <c r="I22" s="5">
        <v>-3.3</v>
      </c>
      <c r="J22" s="5">
        <f>(H22-G22)/G22*100</f>
        <v>-12.563451776649732</v>
      </c>
      <c r="K22" s="5"/>
      <c r="L22" s="5"/>
      <c r="M22" s="4" t="s">
        <v>3</v>
      </c>
      <c r="N22">
        <v>2744.5</v>
      </c>
      <c r="O22">
        <v>2824.5</v>
      </c>
      <c r="P22">
        <f>O22-N22</f>
        <v>80</v>
      </c>
      <c r="Q22" s="5">
        <f>P22/N22*100</f>
        <v>2.9149207505920933</v>
      </c>
    </row>
    <row r="23" spans="1:17" x14ac:dyDescent="0.2">
      <c r="A23" t="s">
        <v>16</v>
      </c>
      <c r="B23">
        <v>687</v>
      </c>
      <c r="C23">
        <v>614</v>
      </c>
      <c r="D23">
        <f>C23-B23</f>
        <v>-73</v>
      </c>
      <c r="F23" t="s">
        <v>16</v>
      </c>
      <c r="G23" s="5">
        <v>22.9</v>
      </c>
      <c r="H23" s="5">
        <v>20.466666666666701</v>
      </c>
      <c r="I23" s="5">
        <v>-2.43333333333333</v>
      </c>
      <c r="J23" s="5">
        <f>(H23-G23)/G23*100</f>
        <v>-10.625909752547154</v>
      </c>
      <c r="K23" s="5"/>
      <c r="L23" s="5"/>
      <c r="M23" s="4" t="s">
        <v>4</v>
      </c>
      <c r="N23">
        <v>2828</v>
      </c>
      <c r="O23">
        <v>2977.5</v>
      </c>
      <c r="P23">
        <f>O23-N23</f>
        <v>149.5</v>
      </c>
      <c r="Q23" s="5">
        <f>P23/N23*100</f>
        <v>5.2864214992927865</v>
      </c>
    </row>
    <row r="24" spans="1:17" x14ac:dyDescent="0.2">
      <c r="A24" t="s">
        <v>17</v>
      </c>
      <c r="B24">
        <v>761</v>
      </c>
      <c r="C24">
        <v>747</v>
      </c>
      <c r="D24">
        <f>C24-B24</f>
        <v>-14</v>
      </c>
      <c r="F24" t="s">
        <v>17</v>
      </c>
      <c r="G24" s="5">
        <v>25.366666666666699</v>
      </c>
      <c r="H24" s="5">
        <v>24.9</v>
      </c>
      <c r="I24" s="5">
        <v>-0.46666666666666701</v>
      </c>
      <c r="J24" s="5">
        <f>(H24-G24)/G24*100</f>
        <v>-1.8396846254929038</v>
      </c>
      <c r="K24" s="5"/>
      <c r="L24" s="5"/>
      <c r="M24" s="4" t="s">
        <v>5</v>
      </c>
      <c r="N24">
        <v>2822</v>
      </c>
      <c r="O24">
        <v>2812</v>
      </c>
      <c r="P24">
        <f>O24-N24</f>
        <v>-10</v>
      </c>
      <c r="Q24" s="5">
        <f>P24/N24*100</f>
        <v>-0.3543586109142452</v>
      </c>
    </row>
    <row r="25" spans="1:17" x14ac:dyDescent="0.2">
      <c r="A25" t="s">
        <v>18</v>
      </c>
      <c r="B25">
        <v>684</v>
      </c>
      <c r="C25">
        <v>694.5</v>
      </c>
      <c r="D25">
        <f>C25-B25</f>
        <v>10.5</v>
      </c>
      <c r="F25" t="s">
        <v>18</v>
      </c>
      <c r="G25" s="5">
        <v>22.8</v>
      </c>
      <c r="H25" s="5">
        <v>23.15</v>
      </c>
      <c r="I25" s="5">
        <v>0.35</v>
      </c>
      <c r="J25" s="5">
        <f>(H25-G25)/G25*100</f>
        <v>1.5350877192982362</v>
      </c>
      <c r="K25" s="5"/>
      <c r="L25" s="5"/>
      <c r="M25" s="4" t="s">
        <v>6</v>
      </c>
      <c r="N25">
        <v>2584</v>
      </c>
      <c r="O25">
        <v>2570</v>
      </c>
      <c r="P25">
        <f>O25-N25</f>
        <v>-14</v>
      </c>
      <c r="Q25" s="5">
        <f>P25/N25*100</f>
        <v>-0.54179566563467496</v>
      </c>
    </row>
    <row r="26" spans="1:17" x14ac:dyDescent="0.2">
      <c r="A26" t="s">
        <v>25</v>
      </c>
      <c r="B26">
        <f>SUM(B22:B25)</f>
        <v>2920</v>
      </c>
      <c r="C26">
        <f>SUM(C22:C25)</f>
        <v>2744.5</v>
      </c>
      <c r="D26">
        <f>C26-B26</f>
        <v>-175.5</v>
      </c>
      <c r="F26" t="s">
        <v>25</v>
      </c>
      <c r="G26" s="5">
        <v>97.3333333333333</v>
      </c>
      <c r="H26" s="5">
        <v>91.483333333333306</v>
      </c>
      <c r="I26" s="5">
        <v>-5.85</v>
      </c>
      <c r="J26" s="5">
        <f>(H26-G26)/G26*100</f>
        <v>-6.0102739726027359</v>
      </c>
      <c r="K26" s="5"/>
      <c r="L26" s="5"/>
    </row>
    <row r="27" spans="1:17" x14ac:dyDescent="0.2">
      <c r="G27" s="5"/>
      <c r="H27" s="5"/>
      <c r="I27" s="5"/>
      <c r="J27" s="5"/>
    </row>
    <row r="28" spans="1:17" x14ac:dyDescent="0.2">
      <c r="B28" s="2" t="s">
        <v>3</v>
      </c>
      <c r="C28" s="2"/>
      <c r="D28" s="2"/>
      <c r="G28" s="1" t="s">
        <v>3</v>
      </c>
      <c r="H28" s="1"/>
      <c r="I28" s="1"/>
      <c r="J28" s="5"/>
    </row>
    <row r="29" spans="1:17" x14ac:dyDescent="0.2">
      <c r="B29" t="s">
        <v>1</v>
      </c>
      <c r="C29" t="s">
        <v>10</v>
      </c>
      <c r="D29" t="s">
        <v>22</v>
      </c>
      <c r="G29" s="5" t="s">
        <v>1</v>
      </c>
      <c r="H29" s="5" t="s">
        <v>10</v>
      </c>
      <c r="I29" s="5" t="s">
        <v>22</v>
      </c>
      <c r="J29" s="5"/>
    </row>
    <row r="30" spans="1:17" x14ac:dyDescent="0.2">
      <c r="A30" t="s">
        <v>15</v>
      </c>
      <c r="B30">
        <v>689</v>
      </c>
      <c r="C30">
        <v>719</v>
      </c>
      <c r="D30">
        <f>C30-B30</f>
        <v>30</v>
      </c>
      <c r="F30" t="s">
        <v>15</v>
      </c>
      <c r="G30" s="5">
        <v>22.966666666666701</v>
      </c>
      <c r="H30" s="5">
        <v>23.966666666666701</v>
      </c>
      <c r="I30" s="5">
        <v>1</v>
      </c>
      <c r="J30" s="5">
        <f>(H30-G30)/G30*100</f>
        <v>4.3541364296081211</v>
      </c>
    </row>
    <row r="31" spans="1:17" x14ac:dyDescent="0.2">
      <c r="A31" t="s">
        <v>16</v>
      </c>
      <c r="B31">
        <v>614</v>
      </c>
      <c r="C31">
        <v>609</v>
      </c>
      <c r="D31">
        <f>C31-B31</f>
        <v>-5</v>
      </c>
      <c r="F31" t="s">
        <v>16</v>
      </c>
      <c r="G31" s="5">
        <v>20.466666666666701</v>
      </c>
      <c r="H31" s="5">
        <v>20.3</v>
      </c>
      <c r="I31" s="5">
        <v>-0.16666666666666699</v>
      </c>
      <c r="J31" s="5">
        <f>(H31-G31)/G31*100</f>
        <v>-0.81433224755716394</v>
      </c>
    </row>
    <row r="32" spans="1:17" x14ac:dyDescent="0.2">
      <c r="A32" t="s">
        <v>17</v>
      </c>
      <c r="B32">
        <v>747</v>
      </c>
      <c r="C32">
        <v>769</v>
      </c>
      <c r="D32">
        <f>C32-B32</f>
        <v>22</v>
      </c>
      <c r="F32" t="s">
        <v>17</v>
      </c>
      <c r="G32" s="5">
        <v>24.9</v>
      </c>
      <c r="H32" s="5">
        <v>25.633333333333301</v>
      </c>
      <c r="I32" s="5">
        <v>0.73333333333333295</v>
      </c>
      <c r="J32" s="5">
        <f>(H32-G32)/G32*100</f>
        <v>2.9451137884871583</v>
      </c>
    </row>
    <row r="33" spans="1:10" x14ac:dyDescent="0.2">
      <c r="A33" t="s">
        <v>18</v>
      </c>
      <c r="B33">
        <v>694.5</v>
      </c>
      <c r="C33">
        <v>727.5</v>
      </c>
      <c r="D33">
        <f>C33-B33</f>
        <v>33</v>
      </c>
      <c r="F33" t="s">
        <v>18</v>
      </c>
      <c r="G33" s="5">
        <v>23.15</v>
      </c>
      <c r="H33" s="5">
        <v>24.25</v>
      </c>
      <c r="I33" s="5">
        <v>1.1000000000000001</v>
      </c>
      <c r="J33" s="5">
        <f>(H33-G33)/G33*100</f>
        <v>4.7516198704103738</v>
      </c>
    </row>
    <row r="34" spans="1:10" x14ac:dyDescent="0.2">
      <c r="A34" t="s">
        <v>25</v>
      </c>
      <c r="B34">
        <f>SUM(B30:B33)</f>
        <v>2744.5</v>
      </c>
      <c r="C34">
        <f>SUM(C30:C33)</f>
        <v>2824.5</v>
      </c>
      <c r="D34">
        <f>SUM(D30:D33)</f>
        <v>80</v>
      </c>
      <c r="F34" t="s">
        <v>25</v>
      </c>
      <c r="G34" s="5">
        <v>91.483333333333306</v>
      </c>
      <c r="H34" s="5">
        <v>94.15</v>
      </c>
      <c r="I34" s="5">
        <v>2.6666666666666701</v>
      </c>
      <c r="J34" s="5">
        <f>(H34-G34)/G34*100</f>
        <v>2.9149207505921306</v>
      </c>
    </row>
    <row r="35" spans="1:10" x14ac:dyDescent="0.2">
      <c r="G35" s="5"/>
      <c r="H35" s="5"/>
      <c r="I35" s="5"/>
      <c r="J35" s="5"/>
    </row>
    <row r="36" spans="1:10" x14ac:dyDescent="0.2">
      <c r="B36" s="2" t="s">
        <v>4</v>
      </c>
      <c r="C36" s="2"/>
      <c r="D36" s="2"/>
      <c r="G36" s="1" t="s">
        <v>4</v>
      </c>
      <c r="H36" s="1"/>
      <c r="I36" s="1"/>
      <c r="J36" s="5"/>
    </row>
    <row r="37" spans="1:10" x14ac:dyDescent="0.2">
      <c r="B37" t="s">
        <v>1</v>
      </c>
      <c r="C37" t="s">
        <v>10</v>
      </c>
      <c r="D37" t="s">
        <v>22</v>
      </c>
      <c r="G37" s="5" t="s">
        <v>1</v>
      </c>
      <c r="H37" s="5" t="s">
        <v>10</v>
      </c>
      <c r="I37" s="5" t="s">
        <v>22</v>
      </c>
      <c r="J37" s="5"/>
    </row>
    <row r="38" spans="1:10" x14ac:dyDescent="0.2">
      <c r="A38" t="s">
        <v>15</v>
      </c>
      <c r="B38">
        <v>705</v>
      </c>
      <c r="C38">
        <v>744</v>
      </c>
      <c r="D38">
        <f>C38-B38</f>
        <v>39</v>
      </c>
      <c r="F38" t="s">
        <v>15</v>
      </c>
      <c r="G38" s="5">
        <v>23.5</v>
      </c>
      <c r="H38" s="5">
        <v>24.8</v>
      </c>
      <c r="I38" s="5">
        <v>1.3</v>
      </c>
      <c r="J38" s="5">
        <f>(H38-G38)/G38*100</f>
        <v>5.5319148936170244</v>
      </c>
    </row>
    <row r="39" spans="1:10" x14ac:dyDescent="0.2">
      <c r="A39" t="s">
        <v>16</v>
      </c>
      <c r="B39">
        <v>691.5</v>
      </c>
      <c r="C39">
        <v>727</v>
      </c>
      <c r="D39">
        <f>C39-B39</f>
        <v>35.5</v>
      </c>
      <c r="F39" t="s">
        <v>16</v>
      </c>
      <c r="G39" s="5">
        <v>23.05</v>
      </c>
      <c r="H39" s="5">
        <v>24.233333333333299</v>
      </c>
      <c r="I39" s="5">
        <v>1.18333333333333</v>
      </c>
      <c r="J39" s="5">
        <f>(H39-G39)/G39*100</f>
        <v>5.1337671728125729</v>
      </c>
    </row>
    <row r="40" spans="1:10" x14ac:dyDescent="0.2">
      <c r="A40" t="s">
        <v>17</v>
      </c>
      <c r="B40">
        <v>779</v>
      </c>
      <c r="C40">
        <v>808</v>
      </c>
      <c r="D40">
        <f>C40-B40</f>
        <v>29</v>
      </c>
      <c r="F40" t="s">
        <v>17</v>
      </c>
      <c r="G40" s="5">
        <v>25.966666666666701</v>
      </c>
      <c r="H40" s="5">
        <v>26.933333333333302</v>
      </c>
      <c r="I40" s="5">
        <v>0.96666666666666701</v>
      </c>
      <c r="J40" s="5">
        <f>(H40-G40)/G40*100</f>
        <v>3.7227214377404358</v>
      </c>
    </row>
    <row r="41" spans="1:10" x14ac:dyDescent="0.2">
      <c r="A41" t="s">
        <v>18</v>
      </c>
      <c r="B41">
        <v>652.5</v>
      </c>
      <c r="C41">
        <v>698.5</v>
      </c>
      <c r="D41">
        <f>C41-B41</f>
        <v>46</v>
      </c>
      <c r="F41" t="s">
        <v>18</v>
      </c>
      <c r="G41" s="5">
        <v>21.75</v>
      </c>
      <c r="H41" s="5">
        <v>23.283333333333299</v>
      </c>
      <c r="I41" s="5">
        <v>1.5333333333333301</v>
      </c>
      <c r="J41" s="5">
        <f>(H41-G41)/G41*100</f>
        <v>7.0498084291186185</v>
      </c>
    </row>
    <row r="42" spans="1:10" x14ac:dyDescent="0.2">
      <c r="A42" t="s">
        <v>25</v>
      </c>
      <c r="B42">
        <f>SUM(B38:B41)</f>
        <v>2828</v>
      </c>
      <c r="C42">
        <f>SUM(C38:C41)</f>
        <v>2977.5</v>
      </c>
      <c r="D42">
        <f>SUM(D38:D41)</f>
        <v>149.5</v>
      </c>
      <c r="F42" t="s">
        <v>25</v>
      </c>
      <c r="G42" s="5">
        <v>94.266666666666694</v>
      </c>
      <c r="H42" s="5">
        <v>99.25</v>
      </c>
      <c r="I42" s="5">
        <v>4.9833333333333298</v>
      </c>
      <c r="J42" s="5">
        <f>(H42-G42)/G42*100</f>
        <v>5.2864214992927563</v>
      </c>
    </row>
    <row r="43" spans="1:10" x14ac:dyDescent="0.2">
      <c r="G43" s="5"/>
      <c r="H43" s="5"/>
      <c r="I43" s="5"/>
      <c r="J43" s="5"/>
    </row>
    <row r="44" spans="1:10" x14ac:dyDescent="0.2">
      <c r="B44" s="2" t="s">
        <v>5</v>
      </c>
      <c r="C44" s="2"/>
      <c r="D44" s="2"/>
      <c r="G44" s="1" t="s">
        <v>5</v>
      </c>
      <c r="H44" s="1"/>
      <c r="I44" s="1"/>
      <c r="J44" s="5"/>
    </row>
    <row r="45" spans="1:10" x14ac:dyDescent="0.2">
      <c r="B45" t="s">
        <v>1</v>
      </c>
      <c r="C45" t="s">
        <v>10</v>
      </c>
      <c r="D45" t="s">
        <v>22</v>
      </c>
      <c r="G45" s="5" t="s">
        <v>1</v>
      </c>
      <c r="H45" s="5" t="s">
        <v>10</v>
      </c>
      <c r="I45" s="5" t="s">
        <v>22</v>
      </c>
      <c r="J45" s="5"/>
    </row>
    <row r="46" spans="1:10" x14ac:dyDescent="0.2">
      <c r="A46" t="s">
        <v>15</v>
      </c>
      <c r="B46">
        <v>718</v>
      </c>
      <c r="C46">
        <v>717</v>
      </c>
      <c r="D46">
        <f>C46-B46</f>
        <v>-1</v>
      </c>
      <c r="F46" t="s">
        <v>15</v>
      </c>
      <c r="G46" s="5">
        <v>23.933333333333302</v>
      </c>
      <c r="H46" s="5">
        <v>23.9</v>
      </c>
      <c r="I46" s="5">
        <v>-3.3333333333333298E-2</v>
      </c>
      <c r="J46" s="5">
        <f>(H46-G46)/G46*100</f>
        <v>-0.13927576601658662</v>
      </c>
    </row>
    <row r="47" spans="1:10" x14ac:dyDescent="0.2">
      <c r="A47" t="s">
        <v>16</v>
      </c>
      <c r="B47">
        <v>670</v>
      </c>
      <c r="C47">
        <v>620</v>
      </c>
      <c r="D47">
        <f>C47-B47</f>
        <v>-50</v>
      </c>
      <c r="F47" t="s">
        <v>16</v>
      </c>
      <c r="G47" s="5">
        <v>22.3333333333333</v>
      </c>
      <c r="H47" s="5">
        <v>20.6666666666667</v>
      </c>
      <c r="I47" s="5">
        <v>-1.6666666666666701</v>
      </c>
      <c r="J47" s="5">
        <f>(H47-G47)/G47*100</f>
        <v>-7.4626865671638924</v>
      </c>
    </row>
    <row r="48" spans="1:10" x14ac:dyDescent="0.2">
      <c r="A48" t="s">
        <v>17</v>
      </c>
      <c r="B48">
        <v>709</v>
      </c>
      <c r="C48">
        <v>726</v>
      </c>
      <c r="D48">
        <f>C48-B48</f>
        <v>17</v>
      </c>
      <c r="F48" t="s">
        <v>17</v>
      </c>
      <c r="G48" s="5">
        <v>23.633333333333301</v>
      </c>
      <c r="H48" s="5">
        <v>24.2</v>
      </c>
      <c r="I48" s="5">
        <v>0.56666666666666698</v>
      </c>
      <c r="J48" s="5">
        <f>(H48-G48)/G48*100</f>
        <v>2.3977433004232687</v>
      </c>
    </row>
    <row r="49" spans="1:10" x14ac:dyDescent="0.2">
      <c r="A49" t="s">
        <v>18</v>
      </c>
      <c r="B49">
        <v>725</v>
      </c>
      <c r="C49">
        <v>749</v>
      </c>
      <c r="D49">
        <f>C49-B49</f>
        <v>24</v>
      </c>
      <c r="F49" t="s">
        <v>18</v>
      </c>
      <c r="G49" s="5">
        <v>24.1666666666667</v>
      </c>
      <c r="H49" s="5">
        <v>24.966666666666701</v>
      </c>
      <c r="I49" s="5">
        <v>0.8</v>
      </c>
      <c r="J49" s="5">
        <f>(H49-G49)/G49*100</f>
        <v>3.3103448275862055</v>
      </c>
    </row>
    <row r="50" spans="1:10" x14ac:dyDescent="0.2">
      <c r="A50" t="s">
        <v>25</v>
      </c>
      <c r="B50">
        <f>SUM(B46:B49)</f>
        <v>2822</v>
      </c>
      <c r="C50">
        <f>SUM(C46:C49)</f>
        <v>2812</v>
      </c>
      <c r="D50">
        <f>SUM(D46:D49)</f>
        <v>-10</v>
      </c>
      <c r="F50" t="s">
        <v>25</v>
      </c>
      <c r="G50" s="5">
        <v>94.066666666666706</v>
      </c>
      <c r="H50" s="5">
        <v>93.733333333333306</v>
      </c>
      <c r="I50" s="5">
        <v>-0.33333333333333298</v>
      </c>
      <c r="J50" s="5">
        <f>(H50-G50)/G50*100</f>
        <v>-0.35435861091431553</v>
      </c>
    </row>
    <row r="51" spans="1:10" x14ac:dyDescent="0.2">
      <c r="G51" s="5"/>
      <c r="H51" s="5"/>
      <c r="I51" s="5"/>
      <c r="J51" s="5"/>
    </row>
    <row r="52" spans="1:10" x14ac:dyDescent="0.2">
      <c r="B52" s="2" t="s">
        <v>6</v>
      </c>
      <c r="C52" s="2"/>
      <c r="D52" s="2"/>
      <c r="G52" s="1" t="s">
        <v>6</v>
      </c>
      <c r="H52" s="1"/>
      <c r="I52" s="1"/>
      <c r="J52" s="5"/>
    </row>
    <row r="53" spans="1:10" x14ac:dyDescent="0.2">
      <c r="B53" t="s">
        <v>1</v>
      </c>
      <c r="C53" t="s">
        <v>10</v>
      </c>
      <c r="D53" t="s">
        <v>22</v>
      </c>
      <c r="G53" s="5" t="s">
        <v>1</v>
      </c>
      <c r="H53" s="5" t="s">
        <v>10</v>
      </c>
      <c r="I53" s="5" t="s">
        <v>22</v>
      </c>
      <c r="J53" s="5"/>
    </row>
    <row r="54" spans="1:10" x14ac:dyDescent="0.2">
      <c r="A54" t="s">
        <v>15</v>
      </c>
      <c r="B54">
        <v>688</v>
      </c>
      <c r="C54">
        <v>649</v>
      </c>
      <c r="D54">
        <f>C54-B54</f>
        <v>-39</v>
      </c>
      <c r="F54" t="s">
        <v>15</v>
      </c>
      <c r="G54" s="5">
        <v>22.933333333333302</v>
      </c>
      <c r="H54" s="5">
        <v>21.633333333333301</v>
      </c>
      <c r="I54" s="5">
        <v>-1.3</v>
      </c>
      <c r="J54" s="5">
        <f>(H54-G54)/G54*100</f>
        <v>-5.6686046511628012</v>
      </c>
    </row>
    <row r="55" spans="1:10" x14ac:dyDescent="0.2">
      <c r="A55" t="s">
        <v>16</v>
      </c>
      <c r="B55">
        <v>614</v>
      </c>
      <c r="C55">
        <v>589</v>
      </c>
      <c r="D55">
        <f>C55-B55</f>
        <v>-25</v>
      </c>
      <c r="F55" t="s">
        <v>16</v>
      </c>
      <c r="G55" s="5">
        <v>20.466666666666701</v>
      </c>
      <c r="H55" s="5">
        <v>19.633333333333301</v>
      </c>
      <c r="I55" s="5">
        <v>-0.83333333333333304</v>
      </c>
      <c r="J55" s="5">
        <f>(H55-G55)/G55*100</f>
        <v>-4.0716612377853334</v>
      </c>
    </row>
    <row r="56" spans="1:10" x14ac:dyDescent="0.2">
      <c r="A56" t="s">
        <v>17</v>
      </c>
      <c r="B56">
        <v>665</v>
      </c>
      <c r="C56">
        <v>669</v>
      </c>
      <c r="D56">
        <f>C56-B56</f>
        <v>4</v>
      </c>
      <c r="F56" t="s">
        <v>17</v>
      </c>
      <c r="G56" s="5">
        <v>22.1666666666667</v>
      </c>
      <c r="H56" s="5">
        <v>22.3</v>
      </c>
      <c r="I56" s="5">
        <v>0.133333333333333</v>
      </c>
      <c r="J56" s="5">
        <f>(H56-G56)/G56*100</f>
        <v>0.60150375939834899</v>
      </c>
    </row>
    <row r="57" spans="1:10" x14ac:dyDescent="0.2">
      <c r="A57" t="s">
        <v>18</v>
      </c>
      <c r="B57">
        <v>617</v>
      </c>
      <c r="C57">
        <v>663</v>
      </c>
      <c r="D57">
        <f>C57-B57</f>
        <v>46</v>
      </c>
      <c r="F57" t="s">
        <v>18</v>
      </c>
      <c r="G57" s="5">
        <v>20.566666666666698</v>
      </c>
      <c r="H57" s="5">
        <v>22.1</v>
      </c>
      <c r="I57" s="5">
        <v>1.5333333333333301</v>
      </c>
      <c r="J57" s="5">
        <f>(H57-G57)/G57*100</f>
        <v>7.4554294975687236</v>
      </c>
    </row>
    <row r="58" spans="1:10" x14ac:dyDescent="0.2">
      <c r="A58" t="s">
        <v>25</v>
      </c>
      <c r="B58">
        <f>SUM(B54:B57)</f>
        <v>2584</v>
      </c>
      <c r="C58">
        <f>SUM(C54:C57)</f>
        <v>2570</v>
      </c>
      <c r="D58">
        <f>SUM(D54:D57)</f>
        <v>-14</v>
      </c>
      <c r="F58" t="s">
        <v>25</v>
      </c>
      <c r="G58" s="5">
        <v>86.133333333333297</v>
      </c>
      <c r="H58" s="5">
        <v>85.6666666666667</v>
      </c>
      <c r="I58" s="5">
        <v>-0.46666666666666701</v>
      </c>
      <c r="J58" s="5">
        <f>(H58-G58)/G58*100</f>
        <v>-0.54179566563459491</v>
      </c>
    </row>
    <row r="67" spans="6:12" x14ac:dyDescent="0.2">
      <c r="G67" s="4" t="s">
        <v>2</v>
      </c>
      <c r="H67" s="4" t="s">
        <v>3</v>
      </c>
      <c r="I67" s="4" t="s">
        <v>4</v>
      </c>
      <c r="J67" s="4" t="s">
        <v>5</v>
      </c>
      <c r="K67" s="4" t="s">
        <v>6</v>
      </c>
      <c r="L67" s="4"/>
    </row>
    <row r="68" spans="6:12" x14ac:dyDescent="0.2">
      <c r="F68" t="s">
        <v>15</v>
      </c>
      <c r="G68" s="5">
        <v>-12.563451776649732</v>
      </c>
      <c r="H68" s="5">
        <v>4.3541364296081211</v>
      </c>
      <c r="I68" s="5">
        <v>5.5319148936170244</v>
      </c>
      <c r="J68" s="5">
        <v>-0.13927576601658662</v>
      </c>
      <c r="K68" s="5">
        <v>-5.6686046511628012</v>
      </c>
      <c r="L68" s="5"/>
    </row>
    <row r="69" spans="6:12" x14ac:dyDescent="0.2">
      <c r="F69" t="s">
        <v>16</v>
      </c>
      <c r="G69" s="5">
        <v>-10.625909752547154</v>
      </c>
      <c r="H69" s="5">
        <v>-0.81433224755716394</v>
      </c>
      <c r="I69" s="5">
        <v>5.1337671728125729</v>
      </c>
      <c r="J69" s="5">
        <v>-7.4626865671638924</v>
      </c>
      <c r="K69" s="5">
        <v>-4.0716612377853334</v>
      </c>
      <c r="L69" s="5"/>
    </row>
    <row r="70" spans="6:12" x14ac:dyDescent="0.2">
      <c r="F70" t="s">
        <v>17</v>
      </c>
      <c r="G70" s="5">
        <v>-1.8396846254929038</v>
      </c>
      <c r="H70" s="5">
        <v>2.9451137884871583</v>
      </c>
      <c r="I70" s="5">
        <v>3.7227214377404358</v>
      </c>
      <c r="J70" s="5">
        <v>2.3977433004232687</v>
      </c>
      <c r="K70" s="5">
        <v>0.60150375939834899</v>
      </c>
      <c r="L70" s="5"/>
    </row>
    <row r="71" spans="6:12" x14ac:dyDescent="0.2">
      <c r="F71" t="s">
        <v>18</v>
      </c>
      <c r="G71" s="5">
        <v>1.5350877192982362</v>
      </c>
      <c r="H71" s="5">
        <v>4.7516198704103738</v>
      </c>
      <c r="I71" s="5">
        <v>7.0498084291186185</v>
      </c>
      <c r="J71" s="5">
        <v>3.3103448275862055</v>
      </c>
      <c r="K71" s="5">
        <v>7.4554294975687236</v>
      </c>
      <c r="L71" s="5"/>
    </row>
    <row r="72" spans="6:12" x14ac:dyDescent="0.2">
      <c r="F72" t="s">
        <v>25</v>
      </c>
      <c r="G72" s="5">
        <v>-6.0102739726027359</v>
      </c>
      <c r="H72" s="5">
        <v>2.9149207505921306</v>
      </c>
      <c r="I72" s="5">
        <v>5.2864214992927563</v>
      </c>
      <c r="J72" s="5">
        <v>-0.35435861091431553</v>
      </c>
      <c r="K72" s="5">
        <v>-0.54179566563459491</v>
      </c>
      <c r="L72" s="5"/>
    </row>
    <row r="79" spans="6:12" ht="33.75" thickBot="1" x14ac:dyDescent="0.25">
      <c r="F79" s="7" t="s">
        <v>42</v>
      </c>
      <c r="G79" s="7" t="s">
        <v>48</v>
      </c>
      <c r="H79" s="7" t="s">
        <v>49</v>
      </c>
      <c r="I79" s="7" t="s">
        <v>50</v>
      </c>
      <c r="J79" s="7" t="s">
        <v>51</v>
      </c>
      <c r="K79" s="7" t="s">
        <v>52</v>
      </c>
      <c r="L79" s="7" t="s">
        <v>43</v>
      </c>
    </row>
    <row r="80" spans="6:12" ht="30" customHeight="1" thickBot="1" x14ac:dyDescent="0.25">
      <c r="F80" s="8" t="s">
        <v>2</v>
      </c>
      <c r="G80" s="9">
        <v>-12.6</v>
      </c>
      <c r="H80" s="9">
        <v>-10.6</v>
      </c>
      <c r="I80" s="9">
        <v>-1.8</v>
      </c>
      <c r="J80" s="9">
        <v>1.5</v>
      </c>
      <c r="K80" s="8">
        <v>-6</v>
      </c>
      <c r="L80" s="9" t="s">
        <v>44</v>
      </c>
    </row>
    <row r="81" spans="6:12" ht="30" customHeight="1" thickBot="1" x14ac:dyDescent="0.25">
      <c r="F81" s="8" t="s">
        <v>3</v>
      </c>
      <c r="G81" s="9">
        <v>4.4000000000000004</v>
      </c>
      <c r="H81" s="9">
        <v>-0.8</v>
      </c>
      <c r="I81" s="9">
        <v>2.9</v>
      </c>
      <c r="J81" s="9">
        <v>4.8</v>
      </c>
      <c r="K81" s="8">
        <v>2.9</v>
      </c>
      <c r="L81" s="9" t="s">
        <v>45</v>
      </c>
    </row>
    <row r="82" spans="6:12" ht="30" customHeight="1" thickBot="1" x14ac:dyDescent="0.25">
      <c r="F82" s="8" t="s">
        <v>4</v>
      </c>
      <c r="G82" s="9">
        <v>5.5</v>
      </c>
      <c r="H82" s="9">
        <v>5.0999999999999996</v>
      </c>
      <c r="I82" s="9">
        <v>3.7</v>
      </c>
      <c r="J82" s="9">
        <v>7</v>
      </c>
      <c r="K82" s="8">
        <v>5.3</v>
      </c>
      <c r="L82" s="9" t="s">
        <v>45</v>
      </c>
    </row>
    <row r="83" spans="6:12" ht="30" customHeight="1" thickBot="1" x14ac:dyDescent="0.25">
      <c r="F83" s="8" t="s">
        <v>5</v>
      </c>
      <c r="G83" s="9">
        <v>-0.1</v>
      </c>
      <c r="H83" s="9">
        <v>-7.5</v>
      </c>
      <c r="I83" s="9">
        <v>2.4</v>
      </c>
      <c r="J83" s="9">
        <v>3.3</v>
      </c>
      <c r="K83" s="8">
        <v>-0.4</v>
      </c>
      <c r="L83" s="9" t="s">
        <v>46</v>
      </c>
    </row>
    <row r="84" spans="6:12" ht="30" customHeight="1" thickBot="1" x14ac:dyDescent="0.25">
      <c r="F84" s="8" t="s">
        <v>6</v>
      </c>
      <c r="G84" s="9">
        <v>-5.7</v>
      </c>
      <c r="H84" s="9">
        <v>-4.0999999999999996</v>
      </c>
      <c r="I84" s="9">
        <v>0.6</v>
      </c>
      <c r="J84" s="9">
        <v>7.5</v>
      </c>
      <c r="K84" s="8">
        <v>-0.5</v>
      </c>
      <c r="L84" s="9" t="s">
        <v>46</v>
      </c>
    </row>
    <row r="85" spans="6:12" ht="30" customHeight="1" thickBot="1" x14ac:dyDescent="0.25">
      <c r="F85" s="8" t="s">
        <v>47</v>
      </c>
      <c r="G85" s="8">
        <v>-1.7</v>
      </c>
      <c r="H85" s="8">
        <v>-3.6</v>
      </c>
      <c r="I85" s="8">
        <v>1.6</v>
      </c>
      <c r="J85" s="8">
        <v>4.8</v>
      </c>
      <c r="K85" s="8">
        <v>0.3</v>
      </c>
      <c r="L85" s="8" t="s">
        <v>46</v>
      </c>
    </row>
  </sheetData>
  <mergeCells count="10">
    <mergeCell ref="B44:D44"/>
    <mergeCell ref="G44:I44"/>
    <mergeCell ref="B52:D52"/>
    <mergeCell ref="G52:I52"/>
    <mergeCell ref="B20:D20"/>
    <mergeCell ref="G20:I20"/>
    <mergeCell ref="B28:D28"/>
    <mergeCell ref="G28:I28"/>
    <mergeCell ref="B36:D36"/>
    <mergeCell ref="G36:I36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11"/>
  <sheetViews>
    <sheetView zoomScale="95" zoomScaleNormal="95" workbookViewId="0">
      <selection activeCell="G9" sqref="G9"/>
    </sheetView>
  </sheetViews>
  <sheetFormatPr defaultRowHeight="12.75" x14ac:dyDescent="0.2"/>
  <cols>
    <col min="1" max="1" width="11.5703125"/>
    <col min="2" max="2" width="21.28515625" customWidth="1"/>
    <col min="3" max="1025" width="11.5703125"/>
  </cols>
  <sheetData>
    <row r="2" spans="2:7" x14ac:dyDescent="0.2">
      <c r="B2" t="s">
        <v>26</v>
      </c>
    </row>
    <row r="3" spans="2:7" x14ac:dyDescent="0.2">
      <c r="D3" t="s">
        <v>8</v>
      </c>
      <c r="E3" t="s">
        <v>27</v>
      </c>
      <c r="F3" t="s">
        <v>28</v>
      </c>
    </row>
    <row r="4" spans="2:7" x14ac:dyDescent="0.2">
      <c r="B4" t="s">
        <v>2</v>
      </c>
      <c r="C4" t="s">
        <v>29</v>
      </c>
      <c r="D4">
        <v>290</v>
      </c>
      <c r="E4">
        <v>308</v>
      </c>
      <c r="F4" s="5">
        <f t="shared" ref="F4:F10" si="0">(E4-D4)/D4*100</f>
        <v>6.2068965517241379</v>
      </c>
      <c r="G4" s="5">
        <v>6.2068965517241397</v>
      </c>
    </row>
    <row r="5" spans="2:7" x14ac:dyDescent="0.2">
      <c r="B5" t="s">
        <v>3</v>
      </c>
      <c r="C5" t="s">
        <v>29</v>
      </c>
      <c r="D5">
        <v>276</v>
      </c>
      <c r="E5">
        <v>250</v>
      </c>
      <c r="F5" s="5">
        <f t="shared" si="0"/>
        <v>-9.4202898550724647</v>
      </c>
      <c r="G5" s="5">
        <f>(F5+F6)/2</f>
        <v>-12.858293075684381</v>
      </c>
    </row>
    <row r="6" spans="2:7" x14ac:dyDescent="0.2">
      <c r="B6" t="s">
        <v>3</v>
      </c>
      <c r="C6" t="s">
        <v>30</v>
      </c>
      <c r="D6">
        <v>270</v>
      </c>
      <c r="E6">
        <v>226</v>
      </c>
      <c r="F6" s="5">
        <f t="shared" si="0"/>
        <v>-16.296296296296298</v>
      </c>
      <c r="G6" s="5"/>
    </row>
    <row r="7" spans="2:7" x14ac:dyDescent="0.2">
      <c r="B7" t="s">
        <v>4</v>
      </c>
      <c r="C7" t="s">
        <v>31</v>
      </c>
      <c r="D7">
        <v>280</v>
      </c>
      <c r="E7">
        <v>305</v>
      </c>
      <c r="F7" s="5">
        <f t="shared" si="0"/>
        <v>8.9285714285714288</v>
      </c>
      <c r="G7" s="5">
        <f>(F7+F8)/2</f>
        <v>15.771706208985361</v>
      </c>
    </row>
    <row r="8" spans="2:7" x14ac:dyDescent="0.2">
      <c r="B8" t="s">
        <v>4</v>
      </c>
      <c r="C8" t="s">
        <v>32</v>
      </c>
      <c r="D8">
        <v>283</v>
      </c>
      <c r="E8">
        <v>347</v>
      </c>
      <c r="F8" s="5">
        <f t="shared" si="0"/>
        <v>22.614840989399294</v>
      </c>
      <c r="G8" s="5"/>
    </row>
    <row r="9" spans="2:7" x14ac:dyDescent="0.2">
      <c r="B9" t="s">
        <v>5</v>
      </c>
      <c r="C9" t="s">
        <v>33</v>
      </c>
      <c r="D9">
        <v>280</v>
      </c>
      <c r="E9">
        <v>318</v>
      </c>
      <c r="F9" s="5">
        <f t="shared" si="0"/>
        <v>13.571428571428571</v>
      </c>
      <c r="G9" s="5">
        <v>13.5714285714286</v>
      </c>
    </row>
    <row r="10" spans="2:7" x14ac:dyDescent="0.2">
      <c r="B10" t="s">
        <v>6</v>
      </c>
      <c r="C10" t="s">
        <v>29</v>
      </c>
      <c r="D10">
        <v>256</v>
      </c>
      <c r="E10">
        <v>255</v>
      </c>
      <c r="F10" s="5">
        <f t="shared" si="0"/>
        <v>-0.390625</v>
      </c>
      <c r="G10" s="5">
        <v>-0.390625</v>
      </c>
    </row>
    <row r="11" spans="2:7" x14ac:dyDescent="0.2">
      <c r="B11" t="s">
        <v>34</v>
      </c>
      <c r="G11" s="6">
        <f>AVERAGE(G4:G10)</f>
        <v>4.4602226512907439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106"/>
  <sheetViews>
    <sheetView topLeftCell="E19" zoomScale="95" zoomScaleNormal="95" workbookViewId="0">
      <selection activeCell="R7" sqref="R7:T56"/>
    </sheetView>
  </sheetViews>
  <sheetFormatPr defaultRowHeight="12.75" x14ac:dyDescent="0.2"/>
  <cols>
    <col min="1" max="1025" width="16.85546875" customWidth="1"/>
  </cols>
  <sheetData>
    <row r="1" spans="2:20" x14ac:dyDescent="0.2">
      <c r="B1" t="s">
        <v>0</v>
      </c>
    </row>
    <row r="2" spans="2:20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J2" t="s">
        <v>8</v>
      </c>
      <c r="K2" t="s">
        <v>9</v>
      </c>
    </row>
    <row r="3" spans="2:20" x14ac:dyDescent="0.2">
      <c r="B3">
        <v>2.25</v>
      </c>
      <c r="C3">
        <v>0</v>
      </c>
      <c r="D3">
        <v>0</v>
      </c>
      <c r="E3">
        <v>0</v>
      </c>
      <c r="F3">
        <v>0</v>
      </c>
      <c r="G3">
        <v>0</v>
      </c>
      <c r="H3">
        <f t="shared" ref="H3:H12" si="0">AVERAGE(C3:G3)</f>
        <v>0</v>
      </c>
      <c r="J3" s="3">
        <v>0</v>
      </c>
      <c r="K3" s="3">
        <v>0</v>
      </c>
    </row>
    <row r="4" spans="2:20" x14ac:dyDescent="0.2">
      <c r="B4">
        <v>6.75</v>
      </c>
      <c r="C4">
        <v>0</v>
      </c>
      <c r="D4">
        <v>0</v>
      </c>
      <c r="E4">
        <v>0</v>
      </c>
      <c r="F4">
        <v>0</v>
      </c>
      <c r="G4">
        <v>0</v>
      </c>
      <c r="H4">
        <f t="shared" si="0"/>
        <v>0</v>
      </c>
      <c r="J4" s="3">
        <v>0</v>
      </c>
      <c r="K4" s="3">
        <v>0</v>
      </c>
    </row>
    <row r="5" spans="2:20" x14ac:dyDescent="0.2">
      <c r="B5">
        <v>11.25</v>
      </c>
      <c r="C5">
        <v>0</v>
      </c>
      <c r="D5">
        <v>0</v>
      </c>
      <c r="E5">
        <v>0</v>
      </c>
      <c r="F5">
        <v>0</v>
      </c>
      <c r="G5">
        <v>0</v>
      </c>
      <c r="H5">
        <f t="shared" si="0"/>
        <v>0</v>
      </c>
      <c r="J5" s="3">
        <v>0</v>
      </c>
      <c r="K5" s="3">
        <v>0</v>
      </c>
    </row>
    <row r="6" spans="2:20" x14ac:dyDescent="0.2">
      <c r="B6">
        <v>15.75</v>
      </c>
      <c r="C6">
        <v>2.7585999999999999E-2</v>
      </c>
      <c r="D6">
        <v>1.8519999999999999E-3</v>
      </c>
      <c r="E6">
        <v>0</v>
      </c>
      <c r="F6">
        <v>3.571E-3</v>
      </c>
      <c r="G6">
        <v>0</v>
      </c>
      <c r="H6">
        <f t="shared" si="0"/>
        <v>6.6017999999999997E-3</v>
      </c>
      <c r="J6" s="3">
        <v>6.6017999999999997E-3</v>
      </c>
      <c r="K6" s="3">
        <v>1.05351E-2</v>
      </c>
    </row>
    <row r="7" spans="2:20" x14ac:dyDescent="0.2">
      <c r="B7">
        <v>20.25</v>
      </c>
      <c r="C7">
        <v>0.38275900000000002</v>
      </c>
      <c r="D7">
        <v>0.107971</v>
      </c>
      <c r="E7">
        <v>7.8155000000000002E-2</v>
      </c>
      <c r="F7">
        <v>0.103571</v>
      </c>
      <c r="G7">
        <v>0.17578099999999999</v>
      </c>
      <c r="H7">
        <f t="shared" si="0"/>
        <v>0.16964739999999998</v>
      </c>
      <c r="J7" s="3">
        <v>0.1696474</v>
      </c>
      <c r="K7" s="3">
        <v>0.1746673</v>
      </c>
      <c r="R7" t="s">
        <v>37</v>
      </c>
      <c r="S7" t="s">
        <v>35</v>
      </c>
      <c r="T7" t="s">
        <v>36</v>
      </c>
    </row>
    <row r="8" spans="2:20" x14ac:dyDescent="0.2">
      <c r="B8">
        <v>24.75</v>
      </c>
      <c r="C8">
        <v>0.36206899999999997</v>
      </c>
      <c r="D8">
        <v>0.55684400000000001</v>
      </c>
      <c r="E8">
        <v>0.44936300000000001</v>
      </c>
      <c r="F8">
        <v>0.49642900000000001</v>
      </c>
      <c r="G8">
        <v>0.51171900000000003</v>
      </c>
      <c r="H8">
        <f t="shared" si="0"/>
        <v>0.47528480000000001</v>
      </c>
      <c r="J8" s="3">
        <v>0.47528480000000001</v>
      </c>
      <c r="K8" s="3">
        <v>0.44588440000000001</v>
      </c>
      <c r="R8">
        <v>2.25</v>
      </c>
      <c r="S8" s="3">
        <v>0</v>
      </c>
      <c r="T8" s="3">
        <v>0</v>
      </c>
    </row>
    <row r="9" spans="2:20" x14ac:dyDescent="0.2">
      <c r="B9">
        <v>29.25</v>
      </c>
      <c r="C9">
        <v>0.16896600000000001</v>
      </c>
      <c r="D9">
        <v>0.26380799999999999</v>
      </c>
      <c r="E9">
        <v>0.33577750000000001</v>
      </c>
      <c r="F9">
        <v>0.317857</v>
      </c>
      <c r="G9">
        <v>0.23046900000000001</v>
      </c>
      <c r="H9">
        <f t="shared" si="0"/>
        <v>0.26337550000000004</v>
      </c>
      <c r="J9" s="3">
        <v>0.26337549999999998</v>
      </c>
      <c r="K9" s="3">
        <v>0.28403630000000002</v>
      </c>
      <c r="R9">
        <v>6.75</v>
      </c>
      <c r="S9" s="3">
        <v>0</v>
      </c>
      <c r="T9" s="3">
        <v>0</v>
      </c>
    </row>
    <row r="10" spans="2:20" x14ac:dyDescent="0.2">
      <c r="B10">
        <v>33.75</v>
      </c>
      <c r="C10">
        <v>5.8620999999999999E-2</v>
      </c>
      <c r="D10">
        <v>6.7672999999999997E-2</v>
      </c>
      <c r="E10">
        <v>0.12074699999999999</v>
      </c>
      <c r="F10">
        <v>7.1429000000000006E-2</v>
      </c>
      <c r="G10">
        <v>7.8125E-2</v>
      </c>
      <c r="H10">
        <f t="shared" si="0"/>
        <v>7.9319000000000001E-2</v>
      </c>
      <c r="J10" s="3">
        <v>7.9319000000000001E-2</v>
      </c>
      <c r="K10" s="3">
        <v>7.8070299999999995E-2</v>
      </c>
      <c r="R10">
        <v>11.25</v>
      </c>
      <c r="S10" s="3">
        <v>0</v>
      </c>
      <c r="T10" s="3">
        <v>0</v>
      </c>
    </row>
    <row r="11" spans="2:20" x14ac:dyDescent="0.2">
      <c r="B11">
        <v>38.25</v>
      </c>
      <c r="C11">
        <v>0</v>
      </c>
      <c r="D11">
        <v>1.8519999999999999E-3</v>
      </c>
      <c r="E11">
        <v>1.4191E-2</v>
      </c>
      <c r="F11">
        <v>7.143E-3</v>
      </c>
      <c r="G11">
        <v>3.9060000000000002E-3</v>
      </c>
      <c r="H11">
        <f t="shared" si="0"/>
        <v>5.4184000000000003E-3</v>
      </c>
      <c r="J11" s="3">
        <v>5.4184000000000003E-3</v>
      </c>
      <c r="K11" s="3">
        <v>6.8063999999999998E-3</v>
      </c>
      <c r="R11">
        <v>15.75</v>
      </c>
      <c r="S11" s="3">
        <v>6.6017999999999997E-3</v>
      </c>
      <c r="T11" s="3">
        <v>1.05351E-2</v>
      </c>
    </row>
    <row r="12" spans="2:20" x14ac:dyDescent="0.2">
      <c r="B12">
        <v>42.75</v>
      </c>
      <c r="C12">
        <v>0</v>
      </c>
      <c r="D12">
        <v>0</v>
      </c>
      <c r="E12">
        <v>1.7669999999999999E-3</v>
      </c>
      <c r="F12">
        <v>0</v>
      </c>
      <c r="G12">
        <v>0</v>
      </c>
      <c r="H12">
        <f t="shared" si="0"/>
        <v>3.5339999999999997E-4</v>
      </c>
      <c r="J12" s="3">
        <v>3.5340000000000002E-4</v>
      </c>
      <c r="K12" s="3">
        <v>0</v>
      </c>
      <c r="R12">
        <v>20.25</v>
      </c>
      <c r="S12" s="3">
        <v>0.1696474</v>
      </c>
      <c r="T12" s="3">
        <v>0.1746673</v>
      </c>
    </row>
    <row r="13" spans="2:20" x14ac:dyDescent="0.2">
      <c r="R13">
        <v>24.75</v>
      </c>
      <c r="S13" s="3">
        <v>0.47528480000000001</v>
      </c>
      <c r="T13" s="3">
        <v>0.44588440000000001</v>
      </c>
    </row>
    <row r="14" spans="2:20" x14ac:dyDescent="0.2">
      <c r="B14" t="s">
        <v>10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R14">
        <v>29.25</v>
      </c>
      <c r="S14" s="3">
        <v>0.26337549999999998</v>
      </c>
      <c r="T14" s="3">
        <v>0.28403630000000002</v>
      </c>
    </row>
    <row r="15" spans="2:20" x14ac:dyDescent="0.2">
      <c r="B15">
        <v>2.25</v>
      </c>
      <c r="C15">
        <v>0</v>
      </c>
      <c r="D15">
        <v>0</v>
      </c>
      <c r="E15">
        <v>0</v>
      </c>
      <c r="F15">
        <v>0</v>
      </c>
      <c r="G15">
        <v>0</v>
      </c>
      <c r="H15">
        <f t="shared" ref="H15:H24" si="1">AVERAGE(C15:G15)</f>
        <v>0</v>
      </c>
      <c r="K15" s="3"/>
      <c r="R15">
        <v>33.75</v>
      </c>
      <c r="S15" s="3">
        <v>7.9319000000000001E-2</v>
      </c>
      <c r="T15" s="3">
        <v>7.8070299999999995E-2</v>
      </c>
    </row>
    <row r="16" spans="2:20" x14ac:dyDescent="0.2">
      <c r="B16">
        <v>6.75</v>
      </c>
      <c r="C16">
        <v>0</v>
      </c>
      <c r="D16">
        <v>0</v>
      </c>
      <c r="E16">
        <v>0</v>
      </c>
      <c r="F16">
        <v>0</v>
      </c>
      <c r="G16">
        <v>0</v>
      </c>
      <c r="H16">
        <f t="shared" si="1"/>
        <v>0</v>
      </c>
      <c r="K16" s="3"/>
      <c r="R16">
        <v>38.25</v>
      </c>
      <c r="S16" s="3">
        <v>5.4184000000000003E-3</v>
      </c>
      <c r="T16" s="3">
        <v>6.8063999999999998E-3</v>
      </c>
    </row>
    <row r="17" spans="2:20" x14ac:dyDescent="0.2">
      <c r="B17">
        <v>11.25</v>
      </c>
      <c r="C17">
        <v>0</v>
      </c>
      <c r="D17">
        <v>0</v>
      </c>
      <c r="E17">
        <v>0</v>
      </c>
      <c r="F17">
        <v>0</v>
      </c>
      <c r="G17">
        <v>0</v>
      </c>
      <c r="H17">
        <f t="shared" si="1"/>
        <v>0</v>
      </c>
      <c r="K17" s="3"/>
      <c r="R17">
        <v>42.75</v>
      </c>
      <c r="S17" s="3">
        <v>3.5340000000000002E-4</v>
      </c>
      <c r="T17" s="3">
        <v>0</v>
      </c>
    </row>
    <row r="18" spans="2:20" x14ac:dyDescent="0.2">
      <c r="B18">
        <v>15.75</v>
      </c>
      <c r="C18">
        <v>2.9508E-2</v>
      </c>
      <c r="D18">
        <v>3.6365E-3</v>
      </c>
      <c r="E18">
        <v>0</v>
      </c>
      <c r="F18">
        <v>0</v>
      </c>
      <c r="G18">
        <v>1.9531E-2</v>
      </c>
      <c r="H18">
        <f t="shared" si="1"/>
        <v>1.05351E-2</v>
      </c>
      <c r="K18" s="3"/>
    </row>
    <row r="19" spans="2:20" x14ac:dyDescent="0.2">
      <c r="B19">
        <v>20.25</v>
      </c>
      <c r="C19">
        <v>0.311475</v>
      </c>
      <c r="D19">
        <v>0.18060999999999999</v>
      </c>
      <c r="E19">
        <v>7.4108499999999994E-2</v>
      </c>
      <c r="F19">
        <v>5.7142999999999999E-2</v>
      </c>
      <c r="G19">
        <v>0.25</v>
      </c>
      <c r="H19">
        <f t="shared" si="1"/>
        <v>0.1746673</v>
      </c>
      <c r="K19" s="3"/>
    </row>
    <row r="20" spans="2:20" x14ac:dyDescent="0.2">
      <c r="B20">
        <v>24.75</v>
      </c>
      <c r="C20">
        <v>0.41967199999999999</v>
      </c>
      <c r="D20">
        <v>0.51969200000000004</v>
      </c>
      <c r="E20">
        <v>0.412491</v>
      </c>
      <c r="F20">
        <v>0.38928600000000002</v>
      </c>
      <c r="G20">
        <v>0.48828100000000002</v>
      </c>
      <c r="H20">
        <f t="shared" si="1"/>
        <v>0.44588440000000001</v>
      </c>
      <c r="K20" s="3"/>
      <c r="R20" t="s">
        <v>38</v>
      </c>
      <c r="S20" t="s">
        <v>35</v>
      </c>
      <c r="T20" t="s">
        <v>36</v>
      </c>
    </row>
    <row r="21" spans="2:20" x14ac:dyDescent="0.2">
      <c r="B21">
        <v>29.25</v>
      </c>
      <c r="C21">
        <v>0.19672100000000001</v>
      </c>
      <c r="D21">
        <v>0.2503745</v>
      </c>
      <c r="E21">
        <v>0.36025099999999999</v>
      </c>
      <c r="F21">
        <v>0.421429</v>
      </c>
      <c r="G21">
        <v>0.19140599999999999</v>
      </c>
      <c r="H21">
        <f t="shared" si="1"/>
        <v>0.28403630000000002</v>
      </c>
      <c r="K21" s="3"/>
      <c r="R21">
        <v>3.5</v>
      </c>
      <c r="S21" s="3">
        <v>0</v>
      </c>
      <c r="T21" s="3">
        <v>0</v>
      </c>
    </row>
    <row r="22" spans="2:20" x14ac:dyDescent="0.2">
      <c r="B22">
        <v>33.75</v>
      </c>
      <c r="C22">
        <v>3.9343999999999997E-2</v>
      </c>
      <c r="D22">
        <v>4.3957499999999997E-2</v>
      </c>
      <c r="E22">
        <v>0.131269</v>
      </c>
      <c r="F22">
        <v>0.125</v>
      </c>
      <c r="G22">
        <v>5.0781E-2</v>
      </c>
      <c r="H22">
        <f t="shared" si="1"/>
        <v>7.8070300000000009E-2</v>
      </c>
      <c r="K22" s="3"/>
      <c r="R22">
        <v>10.5</v>
      </c>
      <c r="S22" s="3">
        <v>0</v>
      </c>
      <c r="T22" s="3">
        <v>0</v>
      </c>
    </row>
    <row r="23" spans="2:20" x14ac:dyDescent="0.2">
      <c r="B23">
        <v>38.25</v>
      </c>
      <c r="C23">
        <v>3.2789999999999998E-3</v>
      </c>
      <c r="D23">
        <v>1.73E-3</v>
      </c>
      <c r="E23">
        <v>2.188E-2</v>
      </c>
      <c r="F23">
        <v>7.143E-3</v>
      </c>
      <c r="G23">
        <v>0</v>
      </c>
      <c r="H23">
        <f t="shared" si="1"/>
        <v>6.8063999999999998E-3</v>
      </c>
      <c r="K23" s="3"/>
      <c r="R23">
        <v>17.5</v>
      </c>
      <c r="S23" s="3">
        <v>0</v>
      </c>
      <c r="T23" s="3">
        <v>0</v>
      </c>
    </row>
    <row r="24" spans="2:20" x14ac:dyDescent="0.2">
      <c r="B24">
        <v>42.75</v>
      </c>
      <c r="C24">
        <v>0</v>
      </c>
      <c r="D24">
        <v>0</v>
      </c>
      <c r="E24">
        <v>0</v>
      </c>
      <c r="F24">
        <v>0</v>
      </c>
      <c r="G24">
        <v>0</v>
      </c>
      <c r="H24">
        <f t="shared" si="1"/>
        <v>0</v>
      </c>
      <c r="K24" s="3"/>
      <c r="R24">
        <v>24.5</v>
      </c>
      <c r="S24" s="3">
        <v>0</v>
      </c>
      <c r="T24" s="3">
        <v>0</v>
      </c>
    </row>
    <row r="25" spans="2:20" x14ac:dyDescent="0.2">
      <c r="R25">
        <v>31.5</v>
      </c>
      <c r="S25" s="3">
        <v>4.3969399999999999E-2</v>
      </c>
      <c r="T25" s="3">
        <v>4.8534300000000002E-2</v>
      </c>
    </row>
    <row r="26" spans="2:20" x14ac:dyDescent="0.2">
      <c r="R26">
        <v>38.5</v>
      </c>
      <c r="S26" s="3">
        <v>0.53453070000000003</v>
      </c>
      <c r="T26" s="3">
        <v>0.529636</v>
      </c>
    </row>
    <row r="27" spans="2:20" x14ac:dyDescent="0.2">
      <c r="R27">
        <v>45.5</v>
      </c>
      <c r="S27" s="3">
        <v>0.3854882</v>
      </c>
      <c r="T27" s="3">
        <v>0.37733119999999998</v>
      </c>
    </row>
    <row r="28" spans="2:20" x14ac:dyDescent="0.2">
      <c r="R28">
        <v>52.5</v>
      </c>
      <c r="S28" s="3">
        <v>3.4611700000000002E-2</v>
      </c>
      <c r="T28" s="3">
        <v>4.3825099999999999E-2</v>
      </c>
    </row>
    <row r="29" spans="2:20" x14ac:dyDescent="0.2">
      <c r="B29" t="s">
        <v>11</v>
      </c>
      <c r="R29">
        <v>59.5</v>
      </c>
      <c r="S29" s="3">
        <v>1.4001E-3</v>
      </c>
      <c r="T29" s="3">
        <v>6.734E-4</v>
      </c>
    </row>
    <row r="30" spans="2:20" x14ac:dyDescent="0.2"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  <c r="J30" t="s">
        <v>8</v>
      </c>
      <c r="K30" t="s">
        <v>9</v>
      </c>
      <c r="R30">
        <v>66.5</v>
      </c>
      <c r="S30" s="3">
        <v>0</v>
      </c>
      <c r="T30" s="3">
        <v>0</v>
      </c>
    </row>
    <row r="31" spans="2:20" x14ac:dyDescent="0.2">
      <c r="B31">
        <v>3.5</v>
      </c>
      <c r="C31">
        <v>0</v>
      </c>
      <c r="D31">
        <v>0</v>
      </c>
      <c r="E31">
        <v>0</v>
      </c>
      <c r="F31">
        <v>0</v>
      </c>
      <c r="G31">
        <v>0</v>
      </c>
      <c r="H31">
        <f t="shared" ref="H31:H40" si="2">AVERAGE(C31:G31)</f>
        <v>0</v>
      </c>
      <c r="J31" s="3">
        <v>0</v>
      </c>
      <c r="K31" s="3">
        <v>0</v>
      </c>
    </row>
    <row r="32" spans="2:20" x14ac:dyDescent="0.2">
      <c r="B32">
        <v>10.5</v>
      </c>
      <c r="C32">
        <v>0</v>
      </c>
      <c r="D32">
        <v>0</v>
      </c>
      <c r="E32">
        <v>0</v>
      </c>
      <c r="F32">
        <v>0</v>
      </c>
      <c r="G32">
        <v>0</v>
      </c>
      <c r="H32">
        <f t="shared" si="2"/>
        <v>0</v>
      </c>
      <c r="J32" s="3">
        <v>0</v>
      </c>
      <c r="K32" s="3">
        <v>0</v>
      </c>
    </row>
    <row r="33" spans="2:20" x14ac:dyDescent="0.2">
      <c r="B33">
        <v>17.5</v>
      </c>
      <c r="C33">
        <v>0</v>
      </c>
      <c r="D33">
        <v>0</v>
      </c>
      <c r="E33">
        <v>0</v>
      </c>
      <c r="F33">
        <v>0</v>
      </c>
      <c r="G33">
        <v>0</v>
      </c>
      <c r="H33">
        <f t="shared" si="2"/>
        <v>0</v>
      </c>
      <c r="J33" s="3">
        <v>0</v>
      </c>
      <c r="K33" s="3">
        <v>0</v>
      </c>
      <c r="R33" t="s">
        <v>39</v>
      </c>
      <c r="S33" t="s">
        <v>35</v>
      </c>
      <c r="T33" t="s">
        <v>36</v>
      </c>
    </row>
    <row r="34" spans="2:20" x14ac:dyDescent="0.2">
      <c r="B34">
        <v>24.5</v>
      </c>
      <c r="C34">
        <v>0</v>
      </c>
      <c r="D34">
        <v>0</v>
      </c>
      <c r="E34">
        <v>0</v>
      </c>
      <c r="F34">
        <v>0</v>
      </c>
      <c r="G34">
        <v>0</v>
      </c>
      <c r="H34">
        <f t="shared" si="2"/>
        <v>0</v>
      </c>
      <c r="J34" s="3">
        <v>0</v>
      </c>
      <c r="K34" s="3">
        <v>0</v>
      </c>
      <c r="R34">
        <v>2.5</v>
      </c>
      <c r="S34" s="3">
        <v>0</v>
      </c>
      <c r="T34" s="3">
        <v>0</v>
      </c>
    </row>
    <row r="35" spans="2:20" x14ac:dyDescent="0.2">
      <c r="B35">
        <v>31.5</v>
      </c>
      <c r="C35">
        <v>6.8966E-2</v>
      </c>
      <c r="D35">
        <v>3.0998499999999998E-2</v>
      </c>
      <c r="E35">
        <v>1.7762500000000001E-2</v>
      </c>
      <c r="F35">
        <v>3.5714000000000003E-2</v>
      </c>
      <c r="G35">
        <v>6.6406000000000007E-2</v>
      </c>
      <c r="H35">
        <f t="shared" si="2"/>
        <v>4.3969400000000006E-2</v>
      </c>
      <c r="J35" s="3">
        <v>4.3969399999999999E-2</v>
      </c>
      <c r="K35" s="3">
        <v>4.8534300000000002E-2</v>
      </c>
      <c r="R35">
        <v>7.5</v>
      </c>
      <c r="S35" s="3">
        <v>0</v>
      </c>
      <c r="T35" s="3">
        <v>0</v>
      </c>
    </row>
    <row r="36" spans="2:20" x14ac:dyDescent="0.2">
      <c r="B36">
        <v>38.5</v>
      </c>
      <c r="C36">
        <v>0.47586200000000001</v>
      </c>
      <c r="D36">
        <v>0.58619149999999998</v>
      </c>
      <c r="E36">
        <v>0.417296</v>
      </c>
      <c r="F36">
        <v>0.64642900000000003</v>
      </c>
      <c r="G36">
        <v>0.546875</v>
      </c>
      <c r="H36">
        <f t="shared" si="2"/>
        <v>0.53453070000000003</v>
      </c>
      <c r="J36" s="3">
        <v>0.53453070000000003</v>
      </c>
      <c r="K36" s="3">
        <v>0.529636</v>
      </c>
      <c r="R36">
        <v>12.5</v>
      </c>
      <c r="S36" s="3">
        <v>0</v>
      </c>
      <c r="T36" s="3">
        <v>0</v>
      </c>
    </row>
    <row r="37" spans="2:20" x14ac:dyDescent="0.2">
      <c r="B37">
        <v>45.5</v>
      </c>
      <c r="C37">
        <v>0.39655200000000002</v>
      </c>
      <c r="D37">
        <v>0.36445250000000001</v>
      </c>
      <c r="E37">
        <v>0.49567749999999999</v>
      </c>
      <c r="F37">
        <v>0.30357099999999998</v>
      </c>
      <c r="G37">
        <v>0.36718800000000001</v>
      </c>
      <c r="H37">
        <f t="shared" si="2"/>
        <v>0.38548820000000006</v>
      </c>
      <c r="J37" s="3">
        <v>0.3854882</v>
      </c>
      <c r="K37" s="3">
        <v>0.37733119999999998</v>
      </c>
      <c r="R37">
        <v>17.5</v>
      </c>
      <c r="S37" s="3">
        <v>3.5340000000000002E-4</v>
      </c>
      <c r="T37" s="3">
        <v>3.8238999999999999E-3</v>
      </c>
    </row>
    <row r="38" spans="2:20" x14ac:dyDescent="0.2">
      <c r="B38">
        <v>52.5</v>
      </c>
      <c r="C38">
        <v>5.5171999999999999E-2</v>
      </c>
      <c r="D38">
        <v>1.8357499999999999E-2</v>
      </c>
      <c r="E38">
        <v>6.5712000000000007E-2</v>
      </c>
      <c r="F38">
        <v>1.4286E-2</v>
      </c>
      <c r="G38">
        <v>1.9531E-2</v>
      </c>
      <c r="H38">
        <f t="shared" si="2"/>
        <v>3.4611700000000002E-2</v>
      </c>
      <c r="J38" s="3">
        <v>3.4611700000000002E-2</v>
      </c>
      <c r="K38" s="3">
        <v>4.3825099999999999E-2</v>
      </c>
      <c r="R38">
        <v>22.5</v>
      </c>
      <c r="S38" s="3">
        <v>0.1675924</v>
      </c>
      <c r="T38" s="3">
        <v>0.19020210000000001</v>
      </c>
    </row>
    <row r="39" spans="2:20" x14ac:dyDescent="0.2">
      <c r="B39">
        <v>59.5</v>
      </c>
      <c r="C39">
        <v>3.4480000000000001E-3</v>
      </c>
      <c r="D39">
        <v>0</v>
      </c>
      <c r="E39">
        <v>3.5525000000000001E-3</v>
      </c>
      <c r="F39">
        <v>0</v>
      </c>
      <c r="G39">
        <v>0</v>
      </c>
      <c r="H39">
        <f t="shared" si="2"/>
        <v>1.4001E-3</v>
      </c>
      <c r="J39" s="3">
        <v>1.4001E-3</v>
      </c>
      <c r="K39" s="3">
        <v>6.734E-4</v>
      </c>
      <c r="R39">
        <v>27.5</v>
      </c>
      <c r="S39" s="3">
        <v>0.56467199999999995</v>
      </c>
      <c r="T39" s="3">
        <v>0.51203569999999998</v>
      </c>
    </row>
    <row r="40" spans="2:20" x14ac:dyDescent="0.2">
      <c r="B40">
        <v>66.5</v>
      </c>
      <c r="C40">
        <v>0</v>
      </c>
      <c r="D40">
        <v>0</v>
      </c>
      <c r="E40">
        <v>0</v>
      </c>
      <c r="F40">
        <v>0</v>
      </c>
      <c r="G40">
        <v>0</v>
      </c>
      <c r="H40">
        <f t="shared" si="2"/>
        <v>0</v>
      </c>
      <c r="J40" s="3">
        <v>0</v>
      </c>
      <c r="K40" s="3">
        <v>0</v>
      </c>
      <c r="R40">
        <v>32.5</v>
      </c>
      <c r="S40" s="3">
        <v>0.22013150000000001</v>
      </c>
      <c r="T40" s="3">
        <v>0.24599660000000001</v>
      </c>
    </row>
    <row r="41" spans="2:20" x14ac:dyDescent="0.2">
      <c r="R41">
        <v>37.5</v>
      </c>
      <c r="S41" s="3">
        <v>4.09951E-2</v>
      </c>
      <c r="T41" s="3">
        <v>3.9099000000000002E-2</v>
      </c>
    </row>
    <row r="42" spans="2:20" x14ac:dyDescent="0.2">
      <c r="B42" t="s">
        <v>10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H42" t="s">
        <v>7</v>
      </c>
      <c r="R42">
        <v>42.5</v>
      </c>
      <c r="S42" s="3">
        <v>6.2562E-3</v>
      </c>
      <c r="T42" s="3">
        <v>8.8432000000000007E-3</v>
      </c>
    </row>
    <row r="43" spans="2:20" x14ac:dyDescent="0.2">
      <c r="B43">
        <v>3.5</v>
      </c>
      <c r="C43">
        <v>0</v>
      </c>
      <c r="D43">
        <v>0</v>
      </c>
      <c r="E43">
        <v>0</v>
      </c>
      <c r="F43">
        <v>0</v>
      </c>
      <c r="G43">
        <v>0</v>
      </c>
      <c r="H43">
        <f t="shared" ref="H43:H52" si="3">AVERAGE(C43:G43)</f>
        <v>0</v>
      </c>
      <c r="K43" s="3"/>
      <c r="R43">
        <v>47.5</v>
      </c>
      <c r="S43" s="3">
        <v>0</v>
      </c>
      <c r="T43" s="3">
        <v>0</v>
      </c>
    </row>
    <row r="44" spans="2:20" x14ac:dyDescent="0.2">
      <c r="B44">
        <v>10.5</v>
      </c>
      <c r="C44">
        <v>0</v>
      </c>
      <c r="D44">
        <v>0</v>
      </c>
      <c r="E44">
        <v>0</v>
      </c>
      <c r="F44">
        <v>0</v>
      </c>
      <c r="G44">
        <v>0</v>
      </c>
      <c r="H44">
        <f t="shared" si="3"/>
        <v>0</v>
      </c>
      <c r="K44" s="3"/>
    </row>
    <row r="45" spans="2:20" x14ac:dyDescent="0.2">
      <c r="B45">
        <v>17.5</v>
      </c>
      <c r="C45">
        <v>0</v>
      </c>
      <c r="D45">
        <v>0</v>
      </c>
      <c r="E45">
        <v>0</v>
      </c>
      <c r="F45">
        <v>0</v>
      </c>
      <c r="G45">
        <v>0</v>
      </c>
      <c r="H45">
        <f t="shared" si="3"/>
        <v>0</v>
      </c>
      <c r="K45" s="3"/>
    </row>
    <row r="46" spans="2:20" x14ac:dyDescent="0.2">
      <c r="B46">
        <v>24.5</v>
      </c>
      <c r="C46">
        <v>0</v>
      </c>
      <c r="D46">
        <v>0</v>
      </c>
      <c r="E46">
        <v>0</v>
      </c>
      <c r="F46">
        <v>0</v>
      </c>
      <c r="G46">
        <v>0</v>
      </c>
      <c r="H46">
        <f t="shared" si="3"/>
        <v>0</v>
      </c>
      <c r="K46" s="3"/>
      <c r="R46" t="s">
        <v>40</v>
      </c>
      <c r="S46" t="s">
        <v>35</v>
      </c>
      <c r="T46" t="s">
        <v>36</v>
      </c>
    </row>
    <row r="47" spans="2:20" x14ac:dyDescent="0.2">
      <c r="B47">
        <v>31.5</v>
      </c>
      <c r="C47">
        <v>7.2131000000000001E-2</v>
      </c>
      <c r="D47">
        <v>2.3283999999999999E-2</v>
      </c>
      <c r="E47">
        <v>2.52695E-2</v>
      </c>
      <c r="F47">
        <v>3.2142999999999998E-2</v>
      </c>
      <c r="G47">
        <v>8.9843999999999993E-2</v>
      </c>
      <c r="H47">
        <f t="shared" si="3"/>
        <v>4.8534299999999996E-2</v>
      </c>
      <c r="K47" s="3"/>
      <c r="R47">
        <v>907</v>
      </c>
      <c r="S47" s="3">
        <v>3.8053000000000002E-3</v>
      </c>
      <c r="T47" s="3">
        <v>1.0089000000000001E-3</v>
      </c>
    </row>
    <row r="48" spans="2:20" x14ac:dyDescent="0.2">
      <c r="B48">
        <v>38.5</v>
      </c>
      <c r="C48">
        <v>0.49508200000000002</v>
      </c>
      <c r="D48">
        <v>0.65754650000000003</v>
      </c>
      <c r="E48">
        <v>0.39398949999999999</v>
      </c>
      <c r="F48">
        <v>0.5</v>
      </c>
      <c r="G48">
        <v>0.60156200000000004</v>
      </c>
      <c r="H48">
        <f t="shared" si="3"/>
        <v>0.529636</v>
      </c>
      <c r="K48" s="3"/>
      <c r="R48">
        <v>921</v>
      </c>
      <c r="S48" s="3">
        <v>2.3577500000000001E-2</v>
      </c>
      <c r="T48" s="3">
        <v>2.5839000000000001E-2</v>
      </c>
    </row>
    <row r="49" spans="2:20" x14ac:dyDescent="0.2">
      <c r="B49">
        <v>45.5</v>
      </c>
      <c r="C49">
        <v>0.37377100000000002</v>
      </c>
      <c r="D49">
        <v>0.30315799999999998</v>
      </c>
      <c r="E49">
        <v>0.48818699999999998</v>
      </c>
      <c r="F49">
        <v>0.42857099999999998</v>
      </c>
      <c r="G49">
        <v>0.29296899999999998</v>
      </c>
      <c r="H49">
        <f t="shared" si="3"/>
        <v>0.37733120000000003</v>
      </c>
      <c r="K49" s="3"/>
      <c r="R49">
        <v>935</v>
      </c>
      <c r="S49" s="3">
        <v>8.7397600000000006E-2</v>
      </c>
      <c r="T49" s="3">
        <v>0.11088190000000001</v>
      </c>
    </row>
    <row r="50" spans="2:20" x14ac:dyDescent="0.2">
      <c r="B50">
        <v>52.5</v>
      </c>
      <c r="C50">
        <v>5.9015999999999999E-2</v>
      </c>
      <c r="D50">
        <v>1.6011500000000001E-2</v>
      </c>
      <c r="E50">
        <v>8.9187000000000002E-2</v>
      </c>
      <c r="F50">
        <v>3.9286000000000001E-2</v>
      </c>
      <c r="G50">
        <v>1.5625E-2</v>
      </c>
      <c r="H50">
        <f t="shared" si="3"/>
        <v>4.3825099999999992E-2</v>
      </c>
      <c r="K50" s="3"/>
      <c r="R50">
        <v>949</v>
      </c>
      <c r="S50" s="3">
        <v>0.23464750000000001</v>
      </c>
      <c r="T50" s="3">
        <v>0.2493281</v>
      </c>
    </row>
    <row r="51" spans="2:20" x14ac:dyDescent="0.2">
      <c r="B51">
        <v>59.5</v>
      </c>
      <c r="C51">
        <v>0</v>
      </c>
      <c r="D51">
        <v>0</v>
      </c>
      <c r="E51">
        <v>3.3670000000000002E-3</v>
      </c>
      <c r="F51">
        <v>0</v>
      </c>
      <c r="G51">
        <v>0</v>
      </c>
      <c r="H51">
        <f t="shared" si="3"/>
        <v>6.734E-4</v>
      </c>
      <c r="K51" s="3"/>
      <c r="R51">
        <v>963</v>
      </c>
      <c r="S51" s="3">
        <v>0.2928422</v>
      </c>
      <c r="T51" s="3">
        <v>0.26383190000000001</v>
      </c>
    </row>
    <row r="52" spans="2:20" x14ac:dyDescent="0.2">
      <c r="B52">
        <v>66.5</v>
      </c>
      <c r="C52">
        <v>0</v>
      </c>
      <c r="D52">
        <v>0</v>
      </c>
      <c r="E52">
        <v>0</v>
      </c>
      <c r="F52">
        <v>0</v>
      </c>
      <c r="G52">
        <v>0</v>
      </c>
      <c r="H52">
        <f t="shared" si="3"/>
        <v>0</v>
      </c>
      <c r="K52" s="3"/>
      <c r="R52">
        <v>977</v>
      </c>
      <c r="S52" s="3">
        <v>0.2422802</v>
      </c>
      <c r="T52" s="3">
        <v>0.22767670000000001</v>
      </c>
    </row>
    <row r="53" spans="2:20" x14ac:dyDescent="0.2">
      <c r="R53">
        <v>991</v>
      </c>
      <c r="S53" s="3">
        <v>0.1049744</v>
      </c>
      <c r="T53" s="3">
        <v>0.112</v>
      </c>
    </row>
    <row r="54" spans="2:20" x14ac:dyDescent="0.2">
      <c r="R54">
        <v>1005</v>
      </c>
      <c r="S54" s="3">
        <v>1.04753E-2</v>
      </c>
      <c r="T54" s="3">
        <v>9.4330000000000004E-3</v>
      </c>
    </row>
    <row r="55" spans="2:20" x14ac:dyDescent="0.2">
      <c r="R55">
        <v>1019</v>
      </c>
      <c r="S55" s="3">
        <v>0</v>
      </c>
      <c r="T55" s="3">
        <v>0</v>
      </c>
    </row>
    <row r="56" spans="2:20" x14ac:dyDescent="0.2">
      <c r="B56" t="s">
        <v>12</v>
      </c>
      <c r="R56">
        <v>1033</v>
      </c>
      <c r="S56" s="3">
        <v>0</v>
      </c>
      <c r="T56" s="3">
        <v>0</v>
      </c>
    </row>
    <row r="57" spans="2:20" x14ac:dyDescent="0.2">
      <c r="B57" t="s">
        <v>1</v>
      </c>
      <c r="C57" t="s">
        <v>2</v>
      </c>
      <c r="D57" t="s">
        <v>3</v>
      </c>
      <c r="E57" t="s">
        <v>4</v>
      </c>
      <c r="F57" t="s">
        <v>5</v>
      </c>
      <c r="G57" t="s">
        <v>6</v>
      </c>
      <c r="H57" t="s">
        <v>7</v>
      </c>
      <c r="J57" t="s">
        <v>8</v>
      </c>
      <c r="K57" t="s">
        <v>9</v>
      </c>
    </row>
    <row r="58" spans="2:20" x14ac:dyDescent="0.2">
      <c r="B58">
        <v>2.5</v>
      </c>
      <c r="C58">
        <v>0</v>
      </c>
      <c r="D58">
        <v>0</v>
      </c>
      <c r="E58">
        <v>0</v>
      </c>
      <c r="F58">
        <v>0</v>
      </c>
      <c r="G58">
        <v>0</v>
      </c>
      <c r="H58">
        <f t="shared" ref="H58:H67" si="4">AVERAGE(C58:G58)</f>
        <v>0</v>
      </c>
      <c r="J58" s="3">
        <v>0</v>
      </c>
      <c r="K58" s="3">
        <v>0</v>
      </c>
    </row>
    <row r="59" spans="2:20" x14ac:dyDescent="0.2">
      <c r="B59">
        <v>7.5</v>
      </c>
      <c r="C59">
        <v>0</v>
      </c>
      <c r="D59">
        <v>0</v>
      </c>
      <c r="E59">
        <v>0</v>
      </c>
      <c r="F59">
        <v>0</v>
      </c>
      <c r="G59">
        <v>0</v>
      </c>
      <c r="H59">
        <f t="shared" si="4"/>
        <v>0</v>
      </c>
      <c r="J59" s="3">
        <v>0</v>
      </c>
      <c r="K59" s="3">
        <v>0</v>
      </c>
    </row>
    <row r="60" spans="2:20" x14ac:dyDescent="0.2">
      <c r="B60">
        <v>12.5</v>
      </c>
      <c r="C60">
        <v>0</v>
      </c>
      <c r="D60">
        <v>0</v>
      </c>
      <c r="E60">
        <v>0</v>
      </c>
      <c r="F60">
        <v>0</v>
      </c>
      <c r="G60">
        <v>0</v>
      </c>
      <c r="H60">
        <f t="shared" si="4"/>
        <v>0</v>
      </c>
      <c r="J60" s="3">
        <v>0</v>
      </c>
      <c r="K60" s="3">
        <v>0</v>
      </c>
    </row>
    <row r="61" spans="2:20" x14ac:dyDescent="0.2">
      <c r="B61">
        <v>17.5</v>
      </c>
      <c r="C61">
        <v>0</v>
      </c>
      <c r="D61">
        <v>0</v>
      </c>
      <c r="E61">
        <v>1.7669999999999999E-3</v>
      </c>
      <c r="F61">
        <v>0</v>
      </c>
      <c r="G61">
        <v>0</v>
      </c>
      <c r="H61">
        <f t="shared" si="4"/>
        <v>3.5339999999999997E-4</v>
      </c>
      <c r="J61" s="3">
        <v>3.5340000000000002E-4</v>
      </c>
      <c r="K61" s="3">
        <v>3.8238999999999999E-3</v>
      </c>
    </row>
    <row r="62" spans="2:20" x14ac:dyDescent="0.2">
      <c r="B62">
        <v>22.5</v>
      </c>
      <c r="C62">
        <v>0.15862100000000001</v>
      </c>
      <c r="D62">
        <v>0.2690825</v>
      </c>
      <c r="E62">
        <v>9.7646499999999997E-2</v>
      </c>
      <c r="F62">
        <v>8.2142999999999994E-2</v>
      </c>
      <c r="G62">
        <v>0.23046900000000001</v>
      </c>
      <c r="H62">
        <f t="shared" si="4"/>
        <v>0.1675924</v>
      </c>
      <c r="J62" s="3">
        <v>0.1675924</v>
      </c>
      <c r="K62" s="3">
        <v>0.19020210000000001</v>
      </c>
    </row>
    <row r="63" spans="2:20" x14ac:dyDescent="0.2">
      <c r="B63">
        <v>27.5</v>
      </c>
      <c r="C63">
        <v>0.472414</v>
      </c>
      <c r="D63">
        <v>0.58063600000000004</v>
      </c>
      <c r="E63">
        <v>0.61807800000000002</v>
      </c>
      <c r="F63">
        <v>0.54285700000000003</v>
      </c>
      <c r="G63">
        <v>0.609375</v>
      </c>
      <c r="H63">
        <f t="shared" si="4"/>
        <v>0.56467200000000006</v>
      </c>
      <c r="J63" s="3">
        <v>0.56467199999999995</v>
      </c>
      <c r="K63" s="3">
        <v>0.51203569999999998</v>
      </c>
    </row>
    <row r="64" spans="2:20" x14ac:dyDescent="0.2">
      <c r="B64">
        <v>32.5</v>
      </c>
      <c r="C64">
        <v>0.28275899999999998</v>
      </c>
      <c r="D64">
        <v>0.1245975</v>
      </c>
      <c r="E64">
        <v>0.25234099999999998</v>
      </c>
      <c r="F64">
        <v>0.296429</v>
      </c>
      <c r="G64">
        <v>0.14453099999999999</v>
      </c>
      <c r="H64">
        <f t="shared" si="4"/>
        <v>0.22013150000000001</v>
      </c>
      <c r="J64" s="3">
        <v>0.22013150000000001</v>
      </c>
      <c r="K64" s="3">
        <v>0.24599660000000001</v>
      </c>
    </row>
    <row r="65" spans="2:11" x14ac:dyDescent="0.2">
      <c r="B65">
        <v>37.5</v>
      </c>
      <c r="C65">
        <v>6.2068999999999999E-2</v>
      </c>
      <c r="D65">
        <v>2.5684499999999999E-2</v>
      </c>
      <c r="E65">
        <v>3.0168E-2</v>
      </c>
      <c r="F65">
        <v>7.1429000000000006E-2</v>
      </c>
      <c r="G65">
        <v>1.5625E-2</v>
      </c>
      <c r="H65">
        <f t="shared" si="4"/>
        <v>4.09951E-2</v>
      </c>
      <c r="J65" s="3">
        <v>4.09951E-2</v>
      </c>
      <c r="K65" s="3">
        <v>3.9099000000000002E-2</v>
      </c>
    </row>
    <row r="66" spans="2:11" x14ac:dyDescent="0.2">
      <c r="B66">
        <v>42.5</v>
      </c>
      <c r="C66">
        <v>2.4138E-2</v>
      </c>
      <c r="D66">
        <v>0</v>
      </c>
      <c r="E66">
        <v>0</v>
      </c>
      <c r="F66">
        <v>7.143E-3</v>
      </c>
      <c r="G66">
        <v>0</v>
      </c>
      <c r="H66">
        <f t="shared" si="4"/>
        <v>6.2562000000000008E-3</v>
      </c>
      <c r="J66" s="3">
        <v>6.2562E-3</v>
      </c>
      <c r="K66" s="3">
        <v>8.8432000000000007E-3</v>
      </c>
    </row>
    <row r="67" spans="2:11" x14ac:dyDescent="0.2">
      <c r="B67">
        <v>47.5</v>
      </c>
      <c r="C67">
        <v>0</v>
      </c>
      <c r="D67">
        <v>0</v>
      </c>
      <c r="E67">
        <v>0</v>
      </c>
      <c r="F67">
        <v>0</v>
      </c>
      <c r="G67">
        <v>0</v>
      </c>
      <c r="H67">
        <f t="shared" si="4"/>
        <v>0</v>
      </c>
      <c r="J67" s="3">
        <v>0</v>
      </c>
      <c r="K67" s="3">
        <v>0</v>
      </c>
    </row>
    <row r="68" spans="2:11" x14ac:dyDescent="0.2">
      <c r="J68" s="3"/>
      <c r="K68" s="3"/>
    </row>
    <row r="69" spans="2:11" x14ac:dyDescent="0.2">
      <c r="B69" t="s">
        <v>10</v>
      </c>
      <c r="C69" t="s">
        <v>2</v>
      </c>
      <c r="D69" t="s">
        <v>3</v>
      </c>
      <c r="E69" t="s">
        <v>4</v>
      </c>
      <c r="F69" t="s">
        <v>5</v>
      </c>
      <c r="G69" t="s">
        <v>6</v>
      </c>
      <c r="H69" t="s">
        <v>7</v>
      </c>
    </row>
    <row r="70" spans="2:11" x14ac:dyDescent="0.2">
      <c r="B70">
        <v>2.5</v>
      </c>
      <c r="C70">
        <v>0</v>
      </c>
      <c r="D70">
        <v>0</v>
      </c>
      <c r="E70">
        <v>0</v>
      </c>
      <c r="F70">
        <v>0</v>
      </c>
      <c r="G70">
        <v>0</v>
      </c>
      <c r="H70">
        <f t="shared" ref="H70:H79" si="5">AVERAGE(C70:G70)</f>
        <v>0</v>
      </c>
      <c r="K70" s="3"/>
    </row>
    <row r="71" spans="2:11" x14ac:dyDescent="0.2">
      <c r="B71">
        <v>7.5</v>
      </c>
      <c r="C71">
        <v>0</v>
      </c>
      <c r="D71">
        <v>0</v>
      </c>
      <c r="E71">
        <v>0</v>
      </c>
      <c r="F71">
        <v>0</v>
      </c>
      <c r="G71">
        <v>0</v>
      </c>
      <c r="H71">
        <f t="shared" si="5"/>
        <v>0</v>
      </c>
      <c r="K71" s="3"/>
    </row>
    <row r="72" spans="2:11" x14ac:dyDescent="0.2">
      <c r="B72">
        <v>12.5</v>
      </c>
      <c r="C72">
        <v>0</v>
      </c>
      <c r="D72">
        <v>0</v>
      </c>
      <c r="E72">
        <v>0</v>
      </c>
      <c r="F72">
        <v>0</v>
      </c>
      <c r="G72">
        <v>0</v>
      </c>
      <c r="H72">
        <f t="shared" si="5"/>
        <v>0</v>
      </c>
      <c r="K72" s="3"/>
    </row>
    <row r="73" spans="2:11" x14ac:dyDescent="0.2">
      <c r="B73">
        <v>17.5</v>
      </c>
      <c r="C73">
        <v>3.2789999999999998E-3</v>
      </c>
      <c r="D73">
        <v>7.0085E-3</v>
      </c>
      <c r="E73">
        <v>1.689E-3</v>
      </c>
      <c r="F73">
        <v>7.143E-3</v>
      </c>
      <c r="G73">
        <v>0</v>
      </c>
      <c r="H73">
        <f t="shared" si="5"/>
        <v>3.8238999999999994E-3</v>
      </c>
      <c r="K73" s="3"/>
    </row>
    <row r="74" spans="2:11" x14ac:dyDescent="0.2">
      <c r="B74">
        <v>22.5</v>
      </c>
      <c r="C74">
        <v>0.170492</v>
      </c>
      <c r="D74">
        <v>0.30905300000000002</v>
      </c>
      <c r="E74">
        <v>0.1043895</v>
      </c>
      <c r="F74">
        <v>4.2856999999999999E-2</v>
      </c>
      <c r="G74">
        <v>0.32421899999999998</v>
      </c>
      <c r="H74">
        <f t="shared" si="5"/>
        <v>0.19020209999999999</v>
      </c>
      <c r="K74" s="3"/>
    </row>
    <row r="75" spans="2:11" x14ac:dyDescent="0.2">
      <c r="B75">
        <v>27.5</v>
      </c>
      <c r="C75">
        <v>0.49180299999999999</v>
      </c>
      <c r="D75">
        <v>0.54426549999999996</v>
      </c>
      <c r="E75">
        <v>0.56908700000000001</v>
      </c>
      <c r="F75">
        <v>0.39642899999999998</v>
      </c>
      <c r="G75">
        <v>0.55859400000000003</v>
      </c>
      <c r="H75">
        <f t="shared" si="5"/>
        <v>0.51203569999999998</v>
      </c>
      <c r="K75" s="3"/>
    </row>
    <row r="76" spans="2:11" x14ac:dyDescent="0.2">
      <c r="B76">
        <v>32.5</v>
      </c>
      <c r="C76">
        <v>0.25573800000000002</v>
      </c>
      <c r="D76">
        <v>0.1217555</v>
      </c>
      <c r="E76">
        <v>0.29958750000000001</v>
      </c>
      <c r="F76">
        <v>0.43571399999999999</v>
      </c>
      <c r="G76">
        <v>0.117188</v>
      </c>
      <c r="H76">
        <f t="shared" si="5"/>
        <v>0.24599660000000001</v>
      </c>
      <c r="K76" s="3"/>
    </row>
    <row r="77" spans="2:11" x14ac:dyDescent="0.2">
      <c r="B77">
        <v>37.5</v>
      </c>
      <c r="C77">
        <v>5.5738000000000003E-2</v>
      </c>
      <c r="D77">
        <v>1.61875E-2</v>
      </c>
      <c r="E77">
        <v>2.35695E-2</v>
      </c>
      <c r="F77">
        <v>0.1</v>
      </c>
      <c r="G77">
        <v>0</v>
      </c>
      <c r="H77">
        <f t="shared" si="5"/>
        <v>3.9099000000000002E-2</v>
      </c>
      <c r="K77" s="3"/>
    </row>
    <row r="78" spans="2:11" x14ac:dyDescent="0.2">
      <c r="B78">
        <v>42.5</v>
      </c>
      <c r="C78">
        <v>2.2950999999999999E-2</v>
      </c>
      <c r="D78">
        <v>1.73E-3</v>
      </c>
      <c r="E78">
        <v>1.678E-3</v>
      </c>
      <c r="F78">
        <v>1.7857000000000001E-2</v>
      </c>
      <c r="G78">
        <v>0</v>
      </c>
      <c r="H78">
        <f t="shared" si="5"/>
        <v>8.843199999999999E-3</v>
      </c>
      <c r="K78" s="3"/>
    </row>
    <row r="79" spans="2:11" x14ac:dyDescent="0.2">
      <c r="B79">
        <v>47.5</v>
      </c>
      <c r="C79">
        <v>0</v>
      </c>
      <c r="D79">
        <v>0</v>
      </c>
      <c r="E79">
        <v>0</v>
      </c>
      <c r="F79">
        <v>0</v>
      </c>
      <c r="G79">
        <v>0</v>
      </c>
      <c r="H79">
        <f t="shared" si="5"/>
        <v>0</v>
      </c>
      <c r="K79" s="3"/>
    </row>
    <row r="83" spans="2:11" x14ac:dyDescent="0.2">
      <c r="B83" t="s">
        <v>13</v>
      </c>
    </row>
    <row r="84" spans="2:11" x14ac:dyDescent="0.2">
      <c r="B84" t="s">
        <v>1</v>
      </c>
      <c r="C84" t="s">
        <v>2</v>
      </c>
      <c r="D84" t="s">
        <v>3</v>
      </c>
      <c r="E84" t="s">
        <v>4</v>
      </c>
      <c r="F84" t="s">
        <v>5</v>
      </c>
      <c r="G84" t="s">
        <v>6</v>
      </c>
      <c r="H84" t="s">
        <v>7</v>
      </c>
      <c r="J84" t="s">
        <v>8</v>
      </c>
      <c r="K84" t="s">
        <v>9</v>
      </c>
    </row>
    <row r="85" spans="2:11" x14ac:dyDescent="0.2">
      <c r="B85">
        <v>907</v>
      </c>
      <c r="C85">
        <v>1.7240999999999999E-2</v>
      </c>
      <c r="D85">
        <v>0</v>
      </c>
      <c r="E85">
        <v>1.7855E-3</v>
      </c>
      <c r="F85">
        <v>0</v>
      </c>
      <c r="G85">
        <v>0</v>
      </c>
      <c r="H85">
        <f t="shared" ref="H85:H94" si="6">AVERAGE(C85:G85)</f>
        <v>3.8052999999999997E-3</v>
      </c>
      <c r="J85" s="3">
        <v>3.8053000000000002E-3</v>
      </c>
      <c r="K85" s="3">
        <v>1.0089000000000001E-3</v>
      </c>
    </row>
    <row r="86" spans="2:11" x14ac:dyDescent="0.2">
      <c r="B86">
        <v>921</v>
      </c>
      <c r="C86">
        <v>4.4828E-2</v>
      </c>
      <c r="D86">
        <v>1.8357499999999999E-2</v>
      </c>
      <c r="E86">
        <v>3.5506000000000003E-2</v>
      </c>
      <c r="F86">
        <v>3.571E-3</v>
      </c>
      <c r="G86">
        <v>1.5625E-2</v>
      </c>
      <c r="H86">
        <f t="shared" si="6"/>
        <v>2.3577500000000005E-2</v>
      </c>
      <c r="J86" s="3">
        <v>2.3577500000000001E-2</v>
      </c>
      <c r="K86" s="3">
        <v>2.5839000000000001E-2</v>
      </c>
    </row>
    <row r="87" spans="2:11" x14ac:dyDescent="0.2">
      <c r="B87">
        <v>935</v>
      </c>
      <c r="C87">
        <v>0.103448</v>
      </c>
      <c r="D87">
        <v>8.2528500000000005E-2</v>
      </c>
      <c r="E87">
        <v>0.12969449999999999</v>
      </c>
      <c r="F87">
        <v>3.9286000000000001E-2</v>
      </c>
      <c r="G87">
        <v>8.2031000000000007E-2</v>
      </c>
      <c r="H87">
        <f t="shared" si="6"/>
        <v>8.7397599999999992E-2</v>
      </c>
      <c r="J87" s="3">
        <v>8.7397600000000006E-2</v>
      </c>
      <c r="K87" s="3">
        <v>0.11088190000000001</v>
      </c>
    </row>
    <row r="88" spans="2:11" x14ac:dyDescent="0.2">
      <c r="B88">
        <v>949</v>
      </c>
      <c r="C88">
        <v>0.193103</v>
      </c>
      <c r="D88">
        <v>0.26553949999999998</v>
      </c>
      <c r="E88">
        <v>0.25745200000000001</v>
      </c>
      <c r="F88">
        <v>0.20714299999999999</v>
      </c>
      <c r="G88">
        <v>0.25</v>
      </c>
      <c r="H88">
        <f t="shared" si="6"/>
        <v>0.23464749999999998</v>
      </c>
      <c r="J88" s="3">
        <v>0.23464750000000001</v>
      </c>
      <c r="K88" s="3">
        <v>0.2493281</v>
      </c>
    </row>
    <row r="89" spans="2:11" x14ac:dyDescent="0.2">
      <c r="B89">
        <v>963</v>
      </c>
      <c r="C89">
        <v>0.224138</v>
      </c>
      <c r="D89">
        <v>0.304066</v>
      </c>
      <c r="E89">
        <v>0.295047</v>
      </c>
      <c r="F89">
        <v>0.37142900000000001</v>
      </c>
      <c r="G89">
        <v>0.26953100000000002</v>
      </c>
      <c r="H89">
        <f t="shared" si="6"/>
        <v>0.2928422</v>
      </c>
      <c r="J89" s="3">
        <v>0.2928422</v>
      </c>
      <c r="K89" s="3">
        <v>0.26383190000000001</v>
      </c>
    </row>
    <row r="90" spans="2:11" x14ac:dyDescent="0.2">
      <c r="B90">
        <v>977</v>
      </c>
      <c r="C90">
        <v>0.251724</v>
      </c>
      <c r="D90">
        <v>0.23438000000000001</v>
      </c>
      <c r="E90">
        <v>0.20777399999999999</v>
      </c>
      <c r="F90">
        <v>0.27142899999999998</v>
      </c>
      <c r="G90">
        <v>0.24609400000000001</v>
      </c>
      <c r="H90">
        <f t="shared" si="6"/>
        <v>0.2422802</v>
      </c>
      <c r="J90" s="3">
        <v>0.2422802</v>
      </c>
      <c r="K90" s="3">
        <v>0.22767670000000001</v>
      </c>
    </row>
    <row r="91" spans="2:11" x14ac:dyDescent="0.2">
      <c r="B91">
        <v>991</v>
      </c>
      <c r="C91">
        <v>0.13448299999999999</v>
      </c>
      <c r="D91">
        <v>9.3316999999999997E-2</v>
      </c>
      <c r="E91">
        <v>7.2741E-2</v>
      </c>
      <c r="F91">
        <v>0.107143</v>
      </c>
      <c r="G91">
        <v>0.117188</v>
      </c>
      <c r="H91">
        <f t="shared" si="6"/>
        <v>0.1049744</v>
      </c>
      <c r="J91" s="3">
        <v>0.1049744</v>
      </c>
      <c r="K91" s="3">
        <v>0.112</v>
      </c>
    </row>
    <row r="92" spans="2:11" x14ac:dyDescent="0.2">
      <c r="B92">
        <v>1005</v>
      </c>
      <c r="C92">
        <v>3.1033999999999999E-2</v>
      </c>
      <c r="D92">
        <v>1.8115E-3</v>
      </c>
      <c r="E92">
        <v>0</v>
      </c>
      <c r="F92">
        <v>0</v>
      </c>
      <c r="G92">
        <v>1.9531E-2</v>
      </c>
      <c r="H92">
        <f t="shared" si="6"/>
        <v>1.04753E-2</v>
      </c>
      <c r="J92" s="3">
        <v>1.04753E-2</v>
      </c>
      <c r="K92" s="3">
        <v>9.4330000000000004E-3</v>
      </c>
    </row>
    <row r="93" spans="2:11" x14ac:dyDescent="0.2">
      <c r="B93">
        <v>1019</v>
      </c>
      <c r="C93">
        <v>0</v>
      </c>
      <c r="D93">
        <v>0</v>
      </c>
      <c r="E93">
        <v>0</v>
      </c>
      <c r="F93">
        <v>0</v>
      </c>
      <c r="G93">
        <v>0</v>
      </c>
      <c r="H93">
        <f t="shared" si="6"/>
        <v>0</v>
      </c>
      <c r="J93" s="3">
        <v>0</v>
      </c>
      <c r="K93" s="3">
        <v>0</v>
      </c>
    </row>
    <row r="94" spans="2:11" x14ac:dyDescent="0.2">
      <c r="B94">
        <v>1033</v>
      </c>
      <c r="C94">
        <v>0</v>
      </c>
      <c r="D94">
        <v>0</v>
      </c>
      <c r="E94">
        <v>0</v>
      </c>
      <c r="F94">
        <v>0</v>
      </c>
      <c r="G94">
        <v>0</v>
      </c>
      <c r="H94">
        <f t="shared" si="6"/>
        <v>0</v>
      </c>
      <c r="J94" s="3">
        <v>0</v>
      </c>
      <c r="K94" s="3">
        <v>0</v>
      </c>
    </row>
    <row r="96" spans="2:11" x14ac:dyDescent="0.2">
      <c r="B96" t="s">
        <v>10</v>
      </c>
      <c r="C96" t="s">
        <v>2</v>
      </c>
      <c r="D96" t="s">
        <v>3</v>
      </c>
      <c r="E96" t="s">
        <v>4</v>
      </c>
      <c r="F96" t="s">
        <v>5</v>
      </c>
      <c r="G96" t="s">
        <v>6</v>
      </c>
      <c r="H96" t="s">
        <v>7</v>
      </c>
    </row>
    <row r="97" spans="2:11" x14ac:dyDescent="0.2">
      <c r="B97">
        <v>907</v>
      </c>
      <c r="C97">
        <v>0</v>
      </c>
      <c r="D97">
        <v>0</v>
      </c>
      <c r="E97">
        <v>5.0445000000000004E-3</v>
      </c>
      <c r="F97">
        <v>0</v>
      </c>
      <c r="G97">
        <v>0</v>
      </c>
      <c r="H97">
        <f t="shared" ref="H97:H106" si="7">AVERAGE(C97:G97)</f>
        <v>1.0089000000000001E-3</v>
      </c>
      <c r="K97" s="3"/>
    </row>
    <row r="98" spans="2:11" x14ac:dyDescent="0.2">
      <c r="B98">
        <v>921</v>
      </c>
      <c r="C98">
        <v>6.2295000000000003E-2</v>
      </c>
      <c r="D98">
        <v>8.7384999999999997E-3</v>
      </c>
      <c r="E98">
        <v>3.5393500000000001E-2</v>
      </c>
      <c r="F98">
        <v>7.143E-3</v>
      </c>
      <c r="G98">
        <v>1.5625E-2</v>
      </c>
      <c r="H98">
        <f t="shared" si="7"/>
        <v>2.5839000000000001E-2</v>
      </c>
      <c r="K98" s="3"/>
    </row>
    <row r="99" spans="2:11" x14ac:dyDescent="0.2">
      <c r="B99">
        <v>935</v>
      </c>
      <c r="C99">
        <v>0.11475399999999999</v>
      </c>
      <c r="D99">
        <v>9.2167499999999999E-2</v>
      </c>
      <c r="E99">
        <v>0.13286800000000001</v>
      </c>
      <c r="F99">
        <v>8.5713999999999999E-2</v>
      </c>
      <c r="G99">
        <v>0.12890599999999999</v>
      </c>
      <c r="H99">
        <f t="shared" si="7"/>
        <v>0.11088190000000001</v>
      </c>
      <c r="K99" s="3"/>
    </row>
    <row r="100" spans="2:11" x14ac:dyDescent="0.2">
      <c r="B100">
        <v>949</v>
      </c>
      <c r="C100">
        <v>0.16065599999999999</v>
      </c>
      <c r="D100">
        <v>0.2618685</v>
      </c>
      <c r="E100">
        <v>0.31306699999999998</v>
      </c>
      <c r="F100">
        <v>0.25714300000000001</v>
      </c>
      <c r="G100">
        <v>0.25390600000000002</v>
      </c>
      <c r="H100">
        <f t="shared" si="7"/>
        <v>0.2493281</v>
      </c>
      <c r="K100" s="3"/>
    </row>
    <row r="101" spans="2:11" x14ac:dyDescent="0.2">
      <c r="B101">
        <v>963</v>
      </c>
      <c r="C101">
        <v>0.236066</v>
      </c>
      <c r="D101">
        <v>0.27192850000000002</v>
      </c>
      <c r="E101">
        <v>0.26607599999999998</v>
      </c>
      <c r="F101">
        <v>0.31071399999999999</v>
      </c>
      <c r="G101">
        <v>0.234375</v>
      </c>
      <c r="H101">
        <f t="shared" si="7"/>
        <v>0.26383190000000001</v>
      </c>
      <c r="K101" s="3"/>
    </row>
    <row r="102" spans="2:11" x14ac:dyDescent="0.2">
      <c r="B102">
        <v>977</v>
      </c>
      <c r="C102">
        <v>0.239344</v>
      </c>
      <c r="D102">
        <v>0.23937700000000001</v>
      </c>
      <c r="E102">
        <v>0.19024350000000001</v>
      </c>
      <c r="F102">
        <v>0.24285699999999999</v>
      </c>
      <c r="G102">
        <v>0.22656200000000001</v>
      </c>
      <c r="H102">
        <f t="shared" si="7"/>
        <v>0.22767670000000001</v>
      </c>
      <c r="K102" s="3"/>
    </row>
    <row r="103" spans="2:11" x14ac:dyDescent="0.2">
      <c r="B103">
        <v>991</v>
      </c>
      <c r="C103">
        <v>0.170492</v>
      </c>
      <c r="D103">
        <v>0.11536349999999999</v>
      </c>
      <c r="E103">
        <v>5.5618500000000001E-2</v>
      </c>
      <c r="F103">
        <v>8.5713999999999999E-2</v>
      </c>
      <c r="G103">
        <v>0.13281200000000001</v>
      </c>
      <c r="H103">
        <f t="shared" si="7"/>
        <v>0.11200000000000002</v>
      </c>
      <c r="K103" s="3"/>
    </row>
    <row r="104" spans="2:11" x14ac:dyDescent="0.2">
      <c r="B104">
        <v>1005</v>
      </c>
      <c r="C104">
        <v>1.6393000000000001E-2</v>
      </c>
      <c r="D104">
        <v>1.0557E-2</v>
      </c>
      <c r="E104">
        <v>1.689E-3</v>
      </c>
      <c r="F104">
        <v>1.0714E-2</v>
      </c>
      <c r="G104">
        <v>7.8120000000000004E-3</v>
      </c>
      <c r="H104">
        <f t="shared" si="7"/>
        <v>9.4330000000000004E-3</v>
      </c>
      <c r="K104" s="3"/>
    </row>
    <row r="105" spans="2:11" x14ac:dyDescent="0.2">
      <c r="B105">
        <v>1019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f t="shared" si="7"/>
        <v>0</v>
      </c>
      <c r="K105" s="3"/>
    </row>
    <row r="106" spans="2:11" x14ac:dyDescent="0.2">
      <c r="B106">
        <v>1033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f t="shared" si="7"/>
        <v>0</v>
      </c>
      <c r="K106" s="3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freq_dist</vt:lpstr>
      <vt:lpstr>number_seas</vt:lpstr>
      <vt:lpstr>perc90</vt:lpstr>
      <vt:lpstr>freq_dist_90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Henri Pinheiro</dc:creator>
  <dc:description/>
  <cp:lastModifiedBy>Henri Pinheiro</cp:lastModifiedBy>
  <cp:revision>77</cp:revision>
  <dcterms:created xsi:type="dcterms:W3CDTF">2025-04-23T14:39:54Z</dcterms:created>
  <dcterms:modified xsi:type="dcterms:W3CDTF">2025-05-13T21:34:54Z</dcterms:modified>
  <dc:language>en-US</dc:language>
</cp:coreProperties>
</file>