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MAMP/htdocs/kalijagav2.0/"/>
    </mc:Choice>
  </mc:AlternateContent>
  <bookViews>
    <workbookView xWindow="0" yWindow="0" windowWidth="28800" windowHeight="18000" tabRatio="500" activeTab="1"/>
  </bookViews>
  <sheets>
    <sheet name="CAWU 1" sheetId="1" r:id="rId1"/>
    <sheet name="CAWU 2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D22" i="3"/>
  <c r="H22" i="3"/>
  <c r="H23" i="3"/>
  <c r="L7" i="3"/>
  <c r="L18" i="3"/>
  <c r="P18" i="3"/>
  <c r="P19" i="3"/>
  <c r="T7" i="3"/>
  <c r="T28" i="3"/>
  <c r="AF23" i="3"/>
  <c r="X28" i="3"/>
  <c r="X29" i="3"/>
  <c r="AB7" i="3"/>
  <c r="AB23" i="3"/>
  <c r="AF24" i="3"/>
  <c r="AF25" i="3"/>
  <c r="P20" i="3"/>
  <c r="H24" i="3"/>
  <c r="X30" i="3"/>
  <c r="AF24" i="1"/>
  <c r="D20" i="1"/>
  <c r="H20" i="1"/>
  <c r="H21" i="1"/>
  <c r="L7" i="1"/>
  <c r="L21" i="1"/>
  <c r="P21" i="1"/>
  <c r="P22" i="1"/>
  <c r="T7" i="1"/>
  <c r="T16" i="1"/>
  <c r="X16" i="1"/>
  <c r="X17" i="1"/>
  <c r="AB7" i="1"/>
  <c r="AB24" i="1"/>
  <c r="AF25" i="1"/>
  <c r="AF26" i="1"/>
  <c r="X18" i="1"/>
  <c r="H22" i="1"/>
  <c r="P23" i="1"/>
</calcChain>
</file>

<file path=xl/sharedStrings.xml><?xml version="1.0" encoding="utf-8"?>
<sst xmlns="http://schemas.openxmlformats.org/spreadsheetml/2006/main" count="314" uniqueCount="115">
  <si>
    <t>LAPORAN REKAPITULASI KEUANGAN</t>
  </si>
  <si>
    <t>KELOMPOK KALIJAGA</t>
  </si>
  <si>
    <t>NO</t>
  </si>
  <si>
    <t>TANGGAL</t>
  </si>
  <si>
    <t>URAIAN</t>
  </si>
  <si>
    <t>PEMASUKAN</t>
  </si>
  <si>
    <t>PENGELUARAN</t>
  </si>
  <si>
    <t xml:space="preserve">SALDO </t>
  </si>
  <si>
    <t>JUMLAH</t>
  </si>
  <si>
    <t>LEMPARAN</t>
  </si>
  <si>
    <t>INFAQ KESRA MT KLP</t>
  </si>
  <si>
    <t>INFAQ ASAD</t>
  </si>
  <si>
    <t>INFAQ KEBUTUHAN KLP</t>
  </si>
  <si>
    <t>SALDO DES 2018</t>
  </si>
  <si>
    <t>KESRA MAS FUAD</t>
  </si>
  <si>
    <t>KESRA MAS EWA</t>
  </si>
  <si>
    <t>KESRA PAK ANANG</t>
  </si>
  <si>
    <t>JENGUK BU PAR</t>
  </si>
  <si>
    <t>SNACK ASAD</t>
  </si>
  <si>
    <t>SNACK TEROBOSAN DESA</t>
  </si>
  <si>
    <t>SERVICE JOK KHARISMA</t>
  </si>
  <si>
    <t>AQUA GELAS</t>
  </si>
  <si>
    <t>BENSIN CABE RAWIT</t>
  </si>
  <si>
    <t>FOTOKOPI DALIL</t>
  </si>
  <si>
    <t>SNACK ASAD CABERAWIT</t>
  </si>
  <si>
    <t>NOMBOKI SETORAN DESA</t>
  </si>
  <si>
    <t>BENSIN SENKOM</t>
  </si>
  <si>
    <t>SNACK PENEROBOS DESA</t>
  </si>
  <si>
    <t>GANTI BAN MOTOR SABIL</t>
  </si>
  <si>
    <t>JENGUK P.RIZKI</t>
  </si>
  <si>
    <t>BAJU PRAMUKA MAS FUAD</t>
  </si>
  <si>
    <t>GANTI BAN SUPRA</t>
  </si>
  <si>
    <t>TEH BOTOL MUSYAWAROH</t>
  </si>
  <si>
    <t>BED COVER</t>
  </si>
  <si>
    <t>SALDO JAN 2019</t>
  </si>
  <si>
    <t>INFAQ KEB KLP</t>
  </si>
  <si>
    <t>CATUR WULAN I TAHUN 2019</t>
  </si>
  <si>
    <t>BULAN JANUARI 2019</t>
  </si>
  <si>
    <t>BULAN FEBRUARI 2019</t>
  </si>
  <si>
    <t>BULAN MARET 2019</t>
  </si>
  <si>
    <t>SALDO FEB 2019</t>
  </si>
  <si>
    <t>JENGUK BILQIS</t>
  </si>
  <si>
    <t>TEH BOTOL</t>
  </si>
  <si>
    <t>GANTI BAN DALAM</t>
  </si>
  <si>
    <t>BULAN APRIL 2019</t>
  </si>
  <si>
    <t>SALDO MARET 2019</t>
  </si>
  <si>
    <t>SISA SETORAN</t>
  </si>
  <si>
    <t>LAMPU</t>
  </si>
  <si>
    <t>ASAD</t>
  </si>
  <si>
    <t>NALANGI JIMPITAN</t>
  </si>
  <si>
    <t>NOMBOKI SETORAN</t>
  </si>
  <si>
    <t>UKHRO MT KLP</t>
  </si>
  <si>
    <t>JAGA MASJID DESA</t>
  </si>
  <si>
    <t>JENGUK JAMAAH</t>
  </si>
  <si>
    <t>POTOKOPI</t>
  </si>
  <si>
    <t>SERVICE MOTOR</t>
  </si>
  <si>
    <t>KONSUMSI SAMBUNG KLP</t>
  </si>
  <si>
    <t>SERVICE AC</t>
  </si>
  <si>
    <t>ASAD CABERAWIT</t>
  </si>
  <si>
    <t>NOMBOKI CAT</t>
  </si>
  <si>
    <t>CATUR WULAN II TAHUN 2019</t>
  </si>
  <si>
    <t>BULAN MEI 2019</t>
  </si>
  <si>
    <t>BULAN JUNI 2019</t>
  </si>
  <si>
    <t>BULAN JULI 2019</t>
  </si>
  <si>
    <t>BULAN AGUSTUS 2019</t>
  </si>
  <si>
    <t>SALDO APRIL 2019</t>
  </si>
  <si>
    <t>SALDO MEI 2019</t>
  </si>
  <si>
    <t>SALDO JUNI 2019</t>
  </si>
  <si>
    <t>SALDO JULI 2019</t>
  </si>
  <si>
    <t>SISA BUKBER</t>
  </si>
  <si>
    <t>KEMBALIAN KONGGUAN</t>
  </si>
  <si>
    <t>KEMBALIAN LAMPU</t>
  </si>
  <si>
    <t>KEMBALIAN SERVICE MTR</t>
  </si>
  <si>
    <t>GANTI BAN</t>
  </si>
  <si>
    <t>NALANGI BUKBER</t>
  </si>
  <si>
    <t>NALANGI NUANSA</t>
  </si>
  <si>
    <t>AQUA &amp; KONGGUAN</t>
  </si>
  <si>
    <t>UHR DAERAH</t>
  </si>
  <si>
    <t>JIMPITAN</t>
  </si>
  <si>
    <t>DOMPET STRUK</t>
  </si>
  <si>
    <t>UHR MT</t>
  </si>
  <si>
    <t>UHR PUSAT</t>
  </si>
  <si>
    <t>POTOKOPI CR</t>
  </si>
  <si>
    <t>POTOKOPI MUSY</t>
  </si>
  <si>
    <t>NALANGI ZAKAT</t>
  </si>
  <si>
    <t>SHODAQOH ROMADHON</t>
  </si>
  <si>
    <t>PENGEMBALIAN ZAKAT</t>
  </si>
  <si>
    <t>PENGEMBALIAN MPG</t>
  </si>
  <si>
    <t>NOMBOKI ZAKAT</t>
  </si>
  <si>
    <t>NOMBOKI JUAL ZAKAT</t>
  </si>
  <si>
    <t>MPG</t>
  </si>
  <si>
    <t>FC CABERAWIT</t>
  </si>
  <si>
    <t>SNACK CABERAWIT</t>
  </si>
  <si>
    <t>FC DALIL</t>
  </si>
  <si>
    <t>SNACK PENEROBOSAN</t>
  </si>
  <si>
    <t>PENGEMBALIAN JUAL ZAKAT</t>
  </si>
  <si>
    <t>SISA INFAQ SUSULAN</t>
  </si>
  <si>
    <t>UJIAN CABERAWIT</t>
  </si>
  <si>
    <t>CABERAWIT</t>
  </si>
  <si>
    <t>KIRIMAN CAI</t>
  </si>
  <si>
    <t>KESJA MT KLP</t>
  </si>
  <si>
    <t>ENGSEL</t>
  </si>
  <si>
    <t>GRENDEL</t>
  </si>
  <si>
    <t>PAJAK MOTOR</t>
  </si>
  <si>
    <t>ABSEN CABERAWIT</t>
  </si>
  <si>
    <t>BELI AMPLOP</t>
  </si>
  <si>
    <t>MT SELESAI TUGAS</t>
  </si>
  <si>
    <t>BELANJA QURBAN</t>
  </si>
  <si>
    <t>MUSY QURBAN</t>
  </si>
  <si>
    <t>BUMBU QURBAN</t>
  </si>
  <si>
    <t>AQUA</t>
  </si>
  <si>
    <t>TUJUH BELASAN</t>
  </si>
  <si>
    <t>PENGEMBALIAN INFAQ</t>
  </si>
  <si>
    <t>DIPINJAM U/ NUTUP INFAQ</t>
  </si>
  <si>
    <t>BUKU MATERI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</si>
</sst>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3" fontId="0" fillId="0" borderId="2" xfId="0" applyNumberFormat="1" applyFont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2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opLeftCell="Q1" workbookViewId="0">
      <selection activeCell="AE13" sqref="AE13"/>
    </sheetView>
  </sheetViews>
  <sheetFormatPr baseColWidth="10" defaultRowHeight="16" x14ac:dyDescent="0.2"/>
  <cols>
    <col min="1" max="1" width="3.6640625" bestFit="1" customWidth="1"/>
    <col min="2" max="2" width="9" style="9" bestFit="1" customWidth="1"/>
    <col min="3" max="3" width="20.5" bestFit="1" customWidth="1"/>
    <col min="4" max="4" width="11.6640625" bestFit="1" customWidth="1"/>
    <col min="5" max="5" width="3.6640625" bestFit="1" customWidth="1"/>
    <col min="6" max="6" width="9" style="9" bestFit="1" customWidth="1"/>
    <col min="7" max="7" width="23.5" bestFit="1" customWidth="1"/>
    <col min="8" max="8" width="13.5" bestFit="1" customWidth="1"/>
    <col min="9" max="9" width="3.6640625" bestFit="1" customWidth="1"/>
    <col min="10" max="10" width="9" bestFit="1" customWidth="1"/>
    <col min="11" max="11" width="20.5" bestFit="1" customWidth="1"/>
    <col min="12" max="12" width="11.6640625" bestFit="1" customWidth="1"/>
    <col min="13" max="13" width="3.6640625" bestFit="1" customWidth="1"/>
    <col min="14" max="14" width="9" bestFit="1" customWidth="1"/>
    <col min="15" max="15" width="23.5" bestFit="1" customWidth="1"/>
    <col min="16" max="16" width="13.5" bestFit="1" customWidth="1"/>
    <col min="17" max="17" width="3.6640625" bestFit="1" customWidth="1"/>
    <col min="18" max="18" width="9" bestFit="1" customWidth="1"/>
    <col min="19" max="19" width="20.5" bestFit="1" customWidth="1"/>
    <col min="20" max="20" width="11.6640625" bestFit="1" customWidth="1"/>
    <col min="21" max="21" width="3.6640625" bestFit="1" customWidth="1"/>
    <col min="22" max="22" width="9" bestFit="1" customWidth="1"/>
    <col min="23" max="23" width="23.5" bestFit="1" customWidth="1"/>
    <col min="24" max="24" width="13.5" bestFit="1" customWidth="1"/>
    <col min="25" max="25" width="3.6640625" bestFit="1" customWidth="1"/>
    <col min="26" max="26" width="9" bestFit="1" customWidth="1"/>
    <col min="27" max="27" width="20.5" bestFit="1" customWidth="1"/>
    <col min="28" max="28" width="11.6640625" bestFit="1" customWidth="1"/>
    <col min="29" max="29" width="3.6640625" bestFit="1" customWidth="1"/>
    <col min="30" max="30" width="9" bestFit="1" customWidth="1"/>
    <col min="31" max="31" width="23.5" bestFit="1" customWidth="1"/>
    <col min="32" max="32" width="13.5" bestFit="1" customWidth="1"/>
  </cols>
  <sheetData>
    <row r="1" spans="1:32" x14ac:dyDescent="0.2">
      <c r="A1" s="5" t="s">
        <v>0</v>
      </c>
      <c r="B1" s="5"/>
      <c r="C1" s="5"/>
      <c r="D1" s="5"/>
      <c r="E1" s="5"/>
      <c r="F1" s="5"/>
      <c r="G1" s="5"/>
      <c r="H1" s="5"/>
      <c r="I1" s="5" t="s">
        <v>0</v>
      </c>
      <c r="J1" s="5"/>
      <c r="K1" s="5"/>
      <c r="L1" s="5"/>
      <c r="M1" s="5"/>
      <c r="N1" s="5"/>
      <c r="O1" s="5"/>
      <c r="P1" s="5"/>
      <c r="Q1" s="5" t="s">
        <v>0</v>
      </c>
      <c r="R1" s="5"/>
      <c r="S1" s="5"/>
      <c r="T1" s="5"/>
      <c r="U1" s="5"/>
      <c r="V1" s="5"/>
      <c r="W1" s="5"/>
      <c r="X1" s="5"/>
      <c r="Y1" s="5" t="s">
        <v>0</v>
      </c>
      <c r="Z1" s="5"/>
      <c r="AA1" s="5"/>
      <c r="AB1" s="5"/>
      <c r="AC1" s="5"/>
      <c r="AD1" s="5"/>
      <c r="AE1" s="5"/>
      <c r="AF1" s="5"/>
    </row>
    <row r="2" spans="1:32" x14ac:dyDescent="0.2">
      <c r="A2" s="5" t="s">
        <v>36</v>
      </c>
      <c r="B2" s="5"/>
      <c r="C2" s="5"/>
      <c r="D2" s="5"/>
      <c r="E2" s="5"/>
      <c r="F2" s="5"/>
      <c r="G2" s="5"/>
      <c r="H2" s="5"/>
      <c r="I2" s="5" t="s">
        <v>36</v>
      </c>
      <c r="J2" s="5"/>
      <c r="K2" s="5"/>
      <c r="L2" s="5"/>
      <c r="M2" s="5"/>
      <c r="N2" s="5"/>
      <c r="O2" s="5"/>
      <c r="P2" s="5"/>
      <c r="Q2" s="5" t="s">
        <v>36</v>
      </c>
      <c r="R2" s="5"/>
      <c r="S2" s="5"/>
      <c r="T2" s="5"/>
      <c r="U2" s="5"/>
      <c r="V2" s="5"/>
      <c r="W2" s="5"/>
      <c r="X2" s="5"/>
      <c r="Y2" s="5" t="s">
        <v>36</v>
      </c>
      <c r="Z2" s="5"/>
      <c r="AA2" s="5"/>
      <c r="AB2" s="5"/>
      <c r="AC2" s="5"/>
      <c r="AD2" s="5"/>
      <c r="AE2" s="5"/>
      <c r="AF2" s="5"/>
    </row>
    <row r="3" spans="1:32" x14ac:dyDescent="0.2">
      <c r="A3" s="5" t="s">
        <v>1</v>
      </c>
      <c r="B3" s="5"/>
      <c r="C3" s="5"/>
      <c r="D3" s="5"/>
      <c r="E3" s="5"/>
      <c r="F3" s="5"/>
      <c r="G3" s="5"/>
      <c r="H3" s="5"/>
      <c r="I3" s="5" t="s">
        <v>1</v>
      </c>
      <c r="J3" s="5"/>
      <c r="K3" s="5"/>
      <c r="L3" s="5"/>
      <c r="M3" s="5"/>
      <c r="N3" s="5"/>
      <c r="O3" s="5"/>
      <c r="P3" s="5"/>
      <c r="Q3" s="5" t="s">
        <v>1</v>
      </c>
      <c r="R3" s="5"/>
      <c r="S3" s="5"/>
      <c r="T3" s="5"/>
      <c r="U3" s="5"/>
      <c r="V3" s="5"/>
      <c r="W3" s="5"/>
      <c r="X3" s="5"/>
      <c r="Y3" s="5" t="s">
        <v>1</v>
      </c>
      <c r="Z3" s="5"/>
      <c r="AA3" s="5"/>
      <c r="AB3" s="5"/>
      <c r="AC3" s="5"/>
      <c r="AD3" s="5"/>
      <c r="AE3" s="5"/>
      <c r="AF3" s="5"/>
    </row>
    <row r="4" spans="1:32" x14ac:dyDescent="0.2">
      <c r="B4" s="7"/>
      <c r="C4" s="1"/>
      <c r="D4" s="1"/>
      <c r="J4" s="7"/>
      <c r="K4" s="1"/>
      <c r="L4" s="1"/>
      <c r="N4" s="9"/>
      <c r="R4" s="7"/>
      <c r="S4" s="1"/>
      <c r="T4" s="1"/>
      <c r="V4" s="9"/>
      <c r="Z4" s="7"/>
      <c r="AA4" s="1"/>
      <c r="AB4" s="1"/>
      <c r="AD4" s="9"/>
    </row>
    <row r="5" spans="1:32" x14ac:dyDescent="0.2">
      <c r="A5" s="6" t="s">
        <v>37</v>
      </c>
      <c r="B5" s="6"/>
      <c r="C5" s="6"/>
      <c r="D5" s="6"/>
      <c r="E5" s="6"/>
      <c r="F5" s="6"/>
      <c r="G5" s="6"/>
      <c r="H5" s="6"/>
      <c r="I5" s="6" t="s">
        <v>38</v>
      </c>
      <c r="J5" s="6"/>
      <c r="K5" s="6"/>
      <c r="L5" s="6"/>
      <c r="M5" s="6"/>
      <c r="N5" s="6"/>
      <c r="O5" s="6"/>
      <c r="P5" s="6"/>
      <c r="Q5" s="6" t="s">
        <v>39</v>
      </c>
      <c r="R5" s="6"/>
      <c r="S5" s="6"/>
      <c r="T5" s="6"/>
      <c r="U5" s="6"/>
      <c r="V5" s="6"/>
      <c r="W5" s="6"/>
      <c r="X5" s="6"/>
      <c r="Y5" s="6" t="s">
        <v>44</v>
      </c>
      <c r="Z5" s="6"/>
      <c r="AA5" s="6"/>
      <c r="AB5" s="6"/>
      <c r="AC5" s="6"/>
      <c r="AD5" s="6"/>
      <c r="AE5" s="6"/>
      <c r="AF5" s="6"/>
    </row>
    <row r="6" spans="1:32" x14ac:dyDescent="0.2">
      <c r="A6" s="2" t="s">
        <v>2</v>
      </c>
      <c r="B6" s="8" t="s">
        <v>3</v>
      </c>
      <c r="C6" s="2" t="s">
        <v>4</v>
      </c>
      <c r="D6" s="2" t="s">
        <v>5</v>
      </c>
      <c r="E6" s="2" t="s">
        <v>2</v>
      </c>
      <c r="F6" s="8" t="s">
        <v>3</v>
      </c>
      <c r="G6" s="2" t="s">
        <v>4</v>
      </c>
      <c r="H6" s="2" t="s">
        <v>6</v>
      </c>
      <c r="I6" s="2" t="s">
        <v>2</v>
      </c>
      <c r="J6" s="8" t="s">
        <v>3</v>
      </c>
      <c r="K6" s="2" t="s">
        <v>4</v>
      </c>
      <c r="L6" s="2" t="s">
        <v>5</v>
      </c>
      <c r="M6" s="2" t="s">
        <v>2</v>
      </c>
      <c r="N6" s="8" t="s">
        <v>3</v>
      </c>
      <c r="O6" s="2" t="s">
        <v>4</v>
      </c>
      <c r="P6" s="2" t="s">
        <v>6</v>
      </c>
      <c r="Q6" s="2" t="s">
        <v>2</v>
      </c>
      <c r="R6" s="8" t="s">
        <v>3</v>
      </c>
      <c r="S6" s="2" t="s">
        <v>4</v>
      </c>
      <c r="T6" s="2" t="s">
        <v>5</v>
      </c>
      <c r="U6" s="2" t="s">
        <v>2</v>
      </c>
      <c r="V6" s="8" t="s">
        <v>3</v>
      </c>
      <c r="W6" s="2" t="s">
        <v>4</v>
      </c>
      <c r="X6" s="2" t="s">
        <v>6</v>
      </c>
      <c r="Y6" s="2" t="s">
        <v>2</v>
      </c>
      <c r="Z6" s="8" t="s">
        <v>3</v>
      </c>
      <c r="AA6" s="2" t="s">
        <v>4</v>
      </c>
      <c r="AB6" s="2" t="s">
        <v>5</v>
      </c>
      <c r="AC6" s="2" t="s">
        <v>2</v>
      </c>
      <c r="AD6" s="8" t="s">
        <v>3</v>
      </c>
      <c r="AE6" s="2" t="s">
        <v>4</v>
      </c>
      <c r="AF6" s="2" t="s">
        <v>6</v>
      </c>
    </row>
    <row r="7" spans="1:32" x14ac:dyDescent="0.2">
      <c r="A7" s="2">
        <v>1</v>
      </c>
      <c r="B7" s="8">
        <v>43466</v>
      </c>
      <c r="C7" s="2" t="s">
        <v>13</v>
      </c>
      <c r="D7" s="3">
        <v>-1420000</v>
      </c>
      <c r="E7" s="2">
        <v>1</v>
      </c>
      <c r="F7" s="8">
        <v>43466</v>
      </c>
      <c r="G7" s="2" t="s">
        <v>14</v>
      </c>
      <c r="H7" s="3">
        <v>900000</v>
      </c>
      <c r="I7" s="2">
        <v>1</v>
      </c>
      <c r="J7" s="8">
        <v>43497</v>
      </c>
      <c r="K7" s="2" t="s">
        <v>34</v>
      </c>
      <c r="L7" s="3">
        <f>H21</f>
        <v>53500</v>
      </c>
      <c r="M7" s="2">
        <v>1</v>
      </c>
      <c r="N7" s="8">
        <v>43497</v>
      </c>
      <c r="O7" s="2" t="s">
        <v>26</v>
      </c>
      <c r="P7" s="3">
        <v>25000</v>
      </c>
      <c r="Q7" s="2">
        <v>1</v>
      </c>
      <c r="R7" s="8">
        <v>43525</v>
      </c>
      <c r="S7" s="2" t="s">
        <v>40</v>
      </c>
      <c r="T7" s="3">
        <f>P22</f>
        <v>847500</v>
      </c>
      <c r="U7" s="2">
        <v>1</v>
      </c>
      <c r="V7" s="8">
        <v>43525</v>
      </c>
      <c r="W7" s="2" t="s">
        <v>41</v>
      </c>
      <c r="X7" s="3">
        <v>150000</v>
      </c>
      <c r="Y7" s="2">
        <v>1</v>
      </c>
      <c r="Z7" s="8">
        <v>43525</v>
      </c>
      <c r="AA7" s="2" t="s">
        <v>45</v>
      </c>
      <c r="AB7" s="3">
        <f>X17</f>
        <v>-157600</v>
      </c>
      <c r="AC7" s="2">
        <v>1</v>
      </c>
      <c r="AD7" s="8">
        <v>43556</v>
      </c>
      <c r="AE7" s="2" t="s">
        <v>47</v>
      </c>
      <c r="AF7" s="3">
        <v>46000</v>
      </c>
    </row>
    <row r="8" spans="1:32" x14ac:dyDescent="0.2">
      <c r="A8" s="2">
        <v>2</v>
      </c>
      <c r="B8" s="8">
        <v>43466</v>
      </c>
      <c r="C8" s="2" t="s">
        <v>10</v>
      </c>
      <c r="D8" s="3">
        <v>3312000</v>
      </c>
      <c r="E8" s="2">
        <v>2</v>
      </c>
      <c r="F8" s="8">
        <v>43466</v>
      </c>
      <c r="G8" s="2" t="s">
        <v>15</v>
      </c>
      <c r="H8" s="3">
        <v>800000</v>
      </c>
      <c r="I8" s="2">
        <v>2</v>
      </c>
      <c r="J8" s="8">
        <v>43497</v>
      </c>
      <c r="K8" s="2" t="s">
        <v>9</v>
      </c>
      <c r="L8" s="3">
        <v>112000</v>
      </c>
      <c r="M8" s="2">
        <v>2</v>
      </c>
      <c r="N8" s="8">
        <v>43497</v>
      </c>
      <c r="O8" s="2" t="s">
        <v>25</v>
      </c>
      <c r="P8" s="3">
        <v>340000</v>
      </c>
      <c r="Q8" s="2">
        <v>2</v>
      </c>
      <c r="R8" s="8">
        <v>43525</v>
      </c>
      <c r="S8" s="2" t="s">
        <v>9</v>
      </c>
      <c r="T8" s="3">
        <v>79000</v>
      </c>
      <c r="U8" s="2">
        <v>2</v>
      </c>
      <c r="V8" s="8">
        <v>43525</v>
      </c>
      <c r="W8" s="2" t="s">
        <v>24</v>
      </c>
      <c r="X8" s="3">
        <v>32000</v>
      </c>
      <c r="Y8" s="2">
        <v>2</v>
      </c>
      <c r="Z8" s="8">
        <v>43556</v>
      </c>
      <c r="AA8" s="2" t="s">
        <v>9</v>
      </c>
      <c r="AB8" s="3">
        <v>36000</v>
      </c>
      <c r="AC8" s="2">
        <v>2</v>
      </c>
      <c r="AD8" s="8">
        <v>43556</v>
      </c>
      <c r="AE8" s="2" t="s">
        <v>48</v>
      </c>
      <c r="AF8" s="3">
        <v>53500</v>
      </c>
    </row>
    <row r="9" spans="1:32" x14ac:dyDescent="0.2">
      <c r="A9" s="2">
        <v>3</v>
      </c>
      <c r="B9" s="8">
        <v>43466</v>
      </c>
      <c r="C9" s="2" t="s">
        <v>11</v>
      </c>
      <c r="D9" s="3">
        <v>176000</v>
      </c>
      <c r="E9" s="2">
        <v>3</v>
      </c>
      <c r="F9" s="8">
        <v>43466</v>
      </c>
      <c r="G9" s="2" t="s">
        <v>16</v>
      </c>
      <c r="H9" s="3">
        <v>700000</v>
      </c>
      <c r="I9" s="2">
        <v>3</v>
      </c>
      <c r="J9" s="8">
        <v>43497</v>
      </c>
      <c r="K9" s="2" t="s">
        <v>10</v>
      </c>
      <c r="L9" s="3">
        <v>2456000</v>
      </c>
      <c r="M9" s="2">
        <v>3</v>
      </c>
      <c r="N9" s="8">
        <v>43501</v>
      </c>
      <c r="O9" s="2" t="s">
        <v>14</v>
      </c>
      <c r="P9" s="3">
        <v>900000</v>
      </c>
      <c r="Q9" s="2">
        <v>3</v>
      </c>
      <c r="R9" s="8">
        <v>43525</v>
      </c>
      <c r="S9" s="2" t="s">
        <v>10</v>
      </c>
      <c r="T9" s="3">
        <v>1223500</v>
      </c>
      <c r="U9" s="2">
        <v>3</v>
      </c>
      <c r="V9" s="8">
        <v>43525</v>
      </c>
      <c r="W9" s="2" t="s">
        <v>42</v>
      </c>
      <c r="X9" s="3">
        <v>15600</v>
      </c>
      <c r="Y9" s="2">
        <v>3</v>
      </c>
      <c r="Z9" s="8">
        <v>43556</v>
      </c>
      <c r="AA9" s="2" t="s">
        <v>9</v>
      </c>
      <c r="AB9" s="3">
        <v>65100</v>
      </c>
      <c r="AC9" s="2">
        <v>3</v>
      </c>
      <c r="AD9" s="8">
        <v>43556</v>
      </c>
      <c r="AE9" s="2" t="s">
        <v>49</v>
      </c>
      <c r="AF9" s="3">
        <v>170000</v>
      </c>
    </row>
    <row r="10" spans="1:32" x14ac:dyDescent="0.2">
      <c r="A10" s="2">
        <v>4</v>
      </c>
      <c r="B10" s="8">
        <v>43466</v>
      </c>
      <c r="C10" s="2" t="s">
        <v>35</v>
      </c>
      <c r="D10" s="3">
        <v>1212000</v>
      </c>
      <c r="E10" s="2">
        <v>4</v>
      </c>
      <c r="F10" s="8">
        <v>43466</v>
      </c>
      <c r="G10" s="2" t="s">
        <v>25</v>
      </c>
      <c r="H10" s="3">
        <v>250000</v>
      </c>
      <c r="I10" s="2">
        <v>4</v>
      </c>
      <c r="J10" s="8">
        <v>43497</v>
      </c>
      <c r="K10" s="2" t="s">
        <v>11</v>
      </c>
      <c r="L10" s="3">
        <v>96000</v>
      </c>
      <c r="M10" s="2">
        <v>4</v>
      </c>
      <c r="N10" s="8">
        <v>43501</v>
      </c>
      <c r="O10" s="2" t="s">
        <v>15</v>
      </c>
      <c r="P10" s="3">
        <v>800000</v>
      </c>
      <c r="Q10" s="2">
        <v>4</v>
      </c>
      <c r="R10" s="8">
        <v>43525</v>
      </c>
      <c r="S10" s="2" t="s">
        <v>11</v>
      </c>
      <c r="T10" s="3">
        <v>97000</v>
      </c>
      <c r="U10" s="2">
        <v>4</v>
      </c>
      <c r="V10" s="8">
        <v>43525</v>
      </c>
      <c r="W10" s="2" t="s">
        <v>25</v>
      </c>
      <c r="X10" s="3">
        <v>350000</v>
      </c>
      <c r="Y10" s="2">
        <v>4</v>
      </c>
      <c r="Z10" s="8">
        <v>43560</v>
      </c>
      <c r="AA10" s="2" t="s">
        <v>9</v>
      </c>
      <c r="AB10" s="3">
        <v>117000</v>
      </c>
      <c r="AC10" s="2">
        <v>4</v>
      </c>
      <c r="AD10" s="8">
        <v>43563</v>
      </c>
      <c r="AE10" s="2" t="s">
        <v>113</v>
      </c>
      <c r="AF10" s="3">
        <v>78000</v>
      </c>
    </row>
    <row r="11" spans="1:32" x14ac:dyDescent="0.2">
      <c r="A11" s="2">
        <v>5</v>
      </c>
      <c r="B11" s="8">
        <v>43469</v>
      </c>
      <c r="C11" s="2" t="s">
        <v>9</v>
      </c>
      <c r="D11" s="3">
        <v>11000</v>
      </c>
      <c r="E11" s="2">
        <v>5</v>
      </c>
      <c r="F11" s="8">
        <v>43469</v>
      </c>
      <c r="G11" s="2" t="s">
        <v>17</v>
      </c>
      <c r="H11" s="3">
        <v>100000</v>
      </c>
      <c r="I11" s="2">
        <v>5</v>
      </c>
      <c r="J11" s="8">
        <v>43497</v>
      </c>
      <c r="K11" s="2" t="s">
        <v>12</v>
      </c>
      <c r="L11" s="3">
        <v>1302000</v>
      </c>
      <c r="M11" s="2">
        <v>5</v>
      </c>
      <c r="N11" s="8">
        <v>43501</v>
      </c>
      <c r="O11" s="2" t="s">
        <v>16</v>
      </c>
      <c r="P11" s="3">
        <v>700000</v>
      </c>
      <c r="Q11" s="2">
        <v>5</v>
      </c>
      <c r="R11" s="8">
        <v>43525</v>
      </c>
      <c r="S11" s="2" t="s">
        <v>12</v>
      </c>
      <c r="T11" s="3">
        <v>588000</v>
      </c>
      <c r="U11" s="2">
        <v>5</v>
      </c>
      <c r="V11" s="8">
        <v>43525</v>
      </c>
      <c r="W11" s="2" t="s">
        <v>14</v>
      </c>
      <c r="X11" s="3">
        <v>900000</v>
      </c>
      <c r="Y11" s="2">
        <v>5</v>
      </c>
      <c r="Z11" s="8">
        <v>43565</v>
      </c>
      <c r="AA11" s="2" t="s">
        <v>46</v>
      </c>
      <c r="AB11" s="3">
        <v>979000</v>
      </c>
      <c r="AC11" s="2">
        <v>5</v>
      </c>
      <c r="AD11" s="8">
        <v>43563</v>
      </c>
      <c r="AE11" s="2" t="s">
        <v>18</v>
      </c>
      <c r="AF11" s="3">
        <v>33000</v>
      </c>
    </row>
    <row r="12" spans="1:32" x14ac:dyDescent="0.2">
      <c r="A12" s="2">
        <v>6</v>
      </c>
      <c r="B12" s="8">
        <v>43474</v>
      </c>
      <c r="C12" s="2" t="s">
        <v>9</v>
      </c>
      <c r="D12" s="3">
        <v>86500</v>
      </c>
      <c r="E12" s="2">
        <v>6</v>
      </c>
      <c r="F12" s="8">
        <v>43469</v>
      </c>
      <c r="G12" s="2" t="s">
        <v>18</v>
      </c>
      <c r="H12" s="3">
        <v>30000</v>
      </c>
      <c r="I12" s="2">
        <v>6</v>
      </c>
      <c r="J12" s="8">
        <v>43500</v>
      </c>
      <c r="K12" s="2" t="s">
        <v>9</v>
      </c>
      <c r="L12" s="3">
        <v>83000</v>
      </c>
      <c r="M12" s="2">
        <v>6</v>
      </c>
      <c r="N12" s="8">
        <v>43503</v>
      </c>
      <c r="O12" s="2" t="s">
        <v>27</v>
      </c>
      <c r="P12" s="3">
        <v>55000</v>
      </c>
      <c r="Q12" s="2"/>
      <c r="R12" s="8"/>
      <c r="S12" s="2"/>
      <c r="T12" s="3"/>
      <c r="U12" s="2">
        <v>6</v>
      </c>
      <c r="V12" s="8">
        <v>43525</v>
      </c>
      <c r="W12" s="2" t="s">
        <v>15</v>
      </c>
      <c r="X12" s="3">
        <v>800000</v>
      </c>
      <c r="Y12" s="2">
        <v>6</v>
      </c>
      <c r="Z12" s="8">
        <v>43565</v>
      </c>
      <c r="AA12" s="2" t="s">
        <v>9</v>
      </c>
      <c r="AB12" s="3">
        <v>90000</v>
      </c>
      <c r="AC12" s="2">
        <v>6</v>
      </c>
      <c r="AD12" s="8">
        <v>43564</v>
      </c>
      <c r="AE12" s="2" t="s">
        <v>50</v>
      </c>
      <c r="AF12" s="3">
        <v>402000</v>
      </c>
    </row>
    <row r="13" spans="1:32" x14ac:dyDescent="0.2">
      <c r="A13" s="2">
        <v>7</v>
      </c>
      <c r="B13" s="8">
        <v>43483</v>
      </c>
      <c r="C13" s="2" t="s">
        <v>9</v>
      </c>
      <c r="D13" s="3">
        <v>50000</v>
      </c>
      <c r="E13" s="2">
        <v>7</v>
      </c>
      <c r="F13" s="8">
        <v>43474</v>
      </c>
      <c r="G13" s="2" t="s">
        <v>19</v>
      </c>
      <c r="H13" s="3">
        <v>70000</v>
      </c>
      <c r="I13" s="2">
        <v>7</v>
      </c>
      <c r="J13" s="8">
        <v>43516</v>
      </c>
      <c r="K13" s="2" t="s">
        <v>9</v>
      </c>
      <c r="L13" s="3">
        <v>156000</v>
      </c>
      <c r="M13" s="2">
        <v>7</v>
      </c>
      <c r="N13" s="8">
        <v>43509</v>
      </c>
      <c r="O13" s="2" t="s">
        <v>28</v>
      </c>
      <c r="P13" s="3">
        <v>45000</v>
      </c>
      <c r="Q13" s="2"/>
      <c r="R13" s="8"/>
      <c r="S13" s="2"/>
      <c r="T13" s="3"/>
      <c r="U13" s="2">
        <v>7</v>
      </c>
      <c r="V13" s="8">
        <v>43525</v>
      </c>
      <c r="W13" s="2" t="s">
        <v>16</v>
      </c>
      <c r="X13" s="3">
        <v>700000</v>
      </c>
      <c r="Y13" s="2">
        <v>7</v>
      </c>
      <c r="Z13" s="8">
        <v>43574</v>
      </c>
      <c r="AA13" s="2" t="s">
        <v>9</v>
      </c>
      <c r="AB13" s="3">
        <v>92200</v>
      </c>
      <c r="AC13" s="2">
        <v>7</v>
      </c>
      <c r="AD13" s="8">
        <v>43565</v>
      </c>
      <c r="AE13" s="2" t="s">
        <v>51</v>
      </c>
      <c r="AF13" s="3">
        <v>900000</v>
      </c>
    </row>
    <row r="14" spans="1:32" x14ac:dyDescent="0.2">
      <c r="A14" s="2">
        <v>8</v>
      </c>
      <c r="B14" s="8">
        <v>43493</v>
      </c>
      <c r="C14" s="2" t="s">
        <v>9</v>
      </c>
      <c r="D14" s="3">
        <v>21000</v>
      </c>
      <c r="E14" s="2">
        <v>8</v>
      </c>
      <c r="F14" s="8">
        <v>43474</v>
      </c>
      <c r="G14" s="2" t="s">
        <v>20</v>
      </c>
      <c r="H14" s="3">
        <v>150000</v>
      </c>
      <c r="I14" s="2">
        <v>8</v>
      </c>
      <c r="J14" s="8">
        <v>43521</v>
      </c>
      <c r="K14" s="2" t="s">
        <v>9</v>
      </c>
      <c r="L14" s="3">
        <v>60000</v>
      </c>
      <c r="M14" s="2">
        <v>8</v>
      </c>
      <c r="N14" s="8">
        <v>43511</v>
      </c>
      <c r="O14" s="2" t="s">
        <v>29</v>
      </c>
      <c r="P14" s="3">
        <v>150000</v>
      </c>
      <c r="Q14" s="2"/>
      <c r="R14" s="8"/>
      <c r="S14" s="2"/>
      <c r="T14" s="3"/>
      <c r="U14" s="2">
        <v>8</v>
      </c>
      <c r="V14" s="8">
        <v>43528</v>
      </c>
      <c r="W14" s="2" t="s">
        <v>43</v>
      </c>
      <c r="X14" s="3">
        <v>45000</v>
      </c>
      <c r="Y14" s="2">
        <v>8</v>
      </c>
      <c r="Z14" s="8">
        <v>43583</v>
      </c>
      <c r="AA14" s="2" t="s">
        <v>9</v>
      </c>
      <c r="AB14" s="3">
        <v>63000</v>
      </c>
      <c r="AC14" s="2">
        <v>8</v>
      </c>
      <c r="AD14" s="8">
        <v>43565</v>
      </c>
      <c r="AE14" s="2" t="s">
        <v>51</v>
      </c>
      <c r="AF14" s="3">
        <v>700000</v>
      </c>
    </row>
    <row r="15" spans="1:32" x14ac:dyDescent="0.2">
      <c r="A15" s="2"/>
      <c r="B15" s="8"/>
      <c r="C15" s="2"/>
      <c r="D15" s="3"/>
      <c r="E15" s="2">
        <v>9</v>
      </c>
      <c r="F15" s="8">
        <v>43474</v>
      </c>
      <c r="G15" s="2" t="s">
        <v>21</v>
      </c>
      <c r="H15" s="3">
        <v>50000</v>
      </c>
      <c r="I15" s="2"/>
      <c r="J15" s="8"/>
      <c r="K15" s="2"/>
      <c r="L15" s="3"/>
      <c r="M15" s="2">
        <v>9</v>
      </c>
      <c r="N15" s="8">
        <v>43511</v>
      </c>
      <c r="O15" s="2" t="s">
        <v>23</v>
      </c>
      <c r="P15" s="3">
        <v>18000</v>
      </c>
      <c r="Q15" s="2"/>
      <c r="R15" s="8"/>
      <c r="S15" s="2"/>
      <c r="T15" s="3"/>
      <c r="U15" s="2"/>
      <c r="V15" s="8"/>
      <c r="W15" s="2"/>
      <c r="X15" s="3"/>
      <c r="Y15" s="2">
        <v>9</v>
      </c>
      <c r="Z15" s="8">
        <v>43583</v>
      </c>
      <c r="AA15" s="2" t="s">
        <v>112</v>
      </c>
      <c r="AB15" s="3">
        <v>80000</v>
      </c>
      <c r="AC15" s="2">
        <v>9</v>
      </c>
      <c r="AD15" s="8">
        <v>43566</v>
      </c>
      <c r="AE15" s="2" t="s">
        <v>52</v>
      </c>
      <c r="AF15" s="3">
        <v>50000</v>
      </c>
    </row>
    <row r="16" spans="1:32" x14ac:dyDescent="0.2">
      <c r="A16" s="2"/>
      <c r="B16" s="8"/>
      <c r="C16" s="2"/>
      <c r="D16" s="3"/>
      <c r="E16" s="2">
        <v>10</v>
      </c>
      <c r="F16" s="8">
        <v>43476</v>
      </c>
      <c r="G16" s="2" t="s">
        <v>22</v>
      </c>
      <c r="H16" s="3">
        <v>100000</v>
      </c>
      <c r="I16" s="2"/>
      <c r="J16" s="8"/>
      <c r="K16" s="2"/>
      <c r="L16" s="3"/>
      <c r="M16" s="2">
        <v>10</v>
      </c>
      <c r="N16" s="8">
        <v>43516</v>
      </c>
      <c r="O16" s="2" t="s">
        <v>30</v>
      </c>
      <c r="P16" s="3">
        <v>150000</v>
      </c>
      <c r="Q16" s="2"/>
      <c r="R16" s="8"/>
      <c r="S16" s="4" t="s">
        <v>5</v>
      </c>
      <c r="T16" s="3">
        <f>SUM(T7:T14)</f>
        <v>2835000</v>
      </c>
      <c r="U16" s="2"/>
      <c r="V16" s="8"/>
      <c r="W16" s="4" t="s">
        <v>6</v>
      </c>
      <c r="X16" s="3">
        <f>SUM(X7:X15)</f>
        <v>2992600</v>
      </c>
      <c r="Y16" s="2">
        <v>10</v>
      </c>
      <c r="Z16" s="8">
        <v>43584</v>
      </c>
      <c r="AA16" s="2" t="s">
        <v>9</v>
      </c>
      <c r="AB16" s="3">
        <v>55000</v>
      </c>
      <c r="AC16" s="2">
        <v>10</v>
      </c>
      <c r="AD16" s="8">
        <v>43571</v>
      </c>
      <c r="AE16" s="2" t="s">
        <v>53</v>
      </c>
      <c r="AF16" s="3">
        <v>150000</v>
      </c>
    </row>
    <row r="17" spans="1:32" x14ac:dyDescent="0.2">
      <c r="A17" s="2"/>
      <c r="B17" s="8"/>
      <c r="C17" s="2"/>
      <c r="D17" s="3"/>
      <c r="E17" s="2">
        <v>11</v>
      </c>
      <c r="F17" s="8">
        <v>43483</v>
      </c>
      <c r="G17" s="2" t="s">
        <v>23</v>
      </c>
      <c r="H17" s="3">
        <v>45000</v>
      </c>
      <c r="I17" s="2"/>
      <c r="J17" s="8"/>
      <c r="K17" s="2"/>
      <c r="L17" s="3"/>
      <c r="M17" s="2">
        <v>11</v>
      </c>
      <c r="N17" s="8">
        <v>43521</v>
      </c>
      <c r="O17" s="2" t="s">
        <v>31</v>
      </c>
      <c r="P17" s="3">
        <v>40000</v>
      </c>
      <c r="Q17" s="2"/>
      <c r="R17" s="8"/>
      <c r="S17" s="2"/>
      <c r="T17" s="2"/>
      <c r="U17" s="2"/>
      <c r="V17" s="8"/>
      <c r="W17" s="4" t="s">
        <v>7</v>
      </c>
      <c r="X17" s="3">
        <f>T16-X16</f>
        <v>-157600</v>
      </c>
      <c r="Y17" s="2"/>
      <c r="Z17" s="8"/>
      <c r="AA17" s="2"/>
      <c r="AB17" s="3"/>
      <c r="AC17" s="2">
        <v>11</v>
      </c>
      <c r="AD17" s="8">
        <v>43574</v>
      </c>
      <c r="AE17" s="2" t="s">
        <v>54</v>
      </c>
      <c r="AF17" s="3">
        <v>18000</v>
      </c>
    </row>
    <row r="18" spans="1:32" x14ac:dyDescent="0.2">
      <c r="A18" s="2"/>
      <c r="B18" s="8"/>
      <c r="C18" s="2"/>
      <c r="D18" s="3"/>
      <c r="E18" s="2">
        <v>12</v>
      </c>
      <c r="F18" s="8">
        <v>43490</v>
      </c>
      <c r="G18" s="2" t="s">
        <v>24</v>
      </c>
      <c r="H18" s="3">
        <v>200000</v>
      </c>
      <c r="I18" s="2"/>
      <c r="J18" s="8"/>
      <c r="K18" s="2"/>
      <c r="L18" s="3"/>
      <c r="M18" s="2">
        <v>12</v>
      </c>
      <c r="N18" s="8">
        <v>43521</v>
      </c>
      <c r="O18" s="2" t="s">
        <v>32</v>
      </c>
      <c r="P18" s="3">
        <v>40000</v>
      </c>
      <c r="Q18" s="2"/>
      <c r="R18" s="8"/>
      <c r="S18" s="2"/>
      <c r="T18" s="2"/>
      <c r="U18" s="2"/>
      <c r="V18" s="8"/>
      <c r="W18" s="4" t="s">
        <v>8</v>
      </c>
      <c r="X18" s="3">
        <f>X16+X17</f>
        <v>2835000</v>
      </c>
      <c r="Y18" s="2"/>
      <c r="Z18" s="8"/>
      <c r="AA18" s="2"/>
      <c r="AB18" s="3"/>
      <c r="AC18" s="2">
        <v>12</v>
      </c>
      <c r="AD18" s="8">
        <v>43574</v>
      </c>
      <c r="AE18" s="2" t="s">
        <v>55</v>
      </c>
      <c r="AF18" s="3">
        <v>200000</v>
      </c>
    </row>
    <row r="19" spans="1:32" x14ac:dyDescent="0.2">
      <c r="A19" s="2"/>
      <c r="B19" s="8"/>
      <c r="C19" s="2"/>
      <c r="D19" s="3"/>
      <c r="E19" s="2"/>
      <c r="F19" s="8"/>
      <c r="G19" s="2"/>
      <c r="H19" s="3"/>
      <c r="I19" s="2"/>
      <c r="J19" s="8"/>
      <c r="K19" s="2"/>
      <c r="L19" s="3"/>
      <c r="M19" s="2">
        <v>13</v>
      </c>
      <c r="N19" s="8">
        <v>43524</v>
      </c>
      <c r="O19" s="2" t="s">
        <v>33</v>
      </c>
      <c r="P19" s="3">
        <v>208000</v>
      </c>
      <c r="Y19" s="2"/>
      <c r="Z19" s="8"/>
      <c r="AA19" s="2"/>
      <c r="AB19" s="3"/>
      <c r="AC19" s="2">
        <v>13</v>
      </c>
      <c r="AD19" s="8">
        <v>43574</v>
      </c>
      <c r="AE19" s="2" t="s">
        <v>56</v>
      </c>
      <c r="AF19" s="3">
        <v>586000</v>
      </c>
    </row>
    <row r="20" spans="1:32" x14ac:dyDescent="0.2">
      <c r="A20" s="2"/>
      <c r="B20" s="8"/>
      <c r="C20" s="4" t="s">
        <v>5</v>
      </c>
      <c r="D20" s="3">
        <f>SUM(D7:D14)</f>
        <v>3448500</v>
      </c>
      <c r="E20" s="2"/>
      <c r="F20" s="8"/>
      <c r="G20" s="4" t="s">
        <v>6</v>
      </c>
      <c r="H20" s="3">
        <f>SUM(H7:H19)</f>
        <v>3395000</v>
      </c>
      <c r="I20" s="2"/>
      <c r="J20" s="8"/>
      <c r="K20" s="2"/>
      <c r="L20" s="3"/>
      <c r="M20" s="2"/>
      <c r="N20" s="8"/>
      <c r="O20" s="2"/>
      <c r="P20" s="3"/>
      <c r="Y20" s="2"/>
      <c r="Z20" s="8"/>
      <c r="AA20" s="2"/>
      <c r="AB20" s="3"/>
      <c r="AC20" s="2">
        <v>14</v>
      </c>
      <c r="AD20" s="8">
        <v>43583</v>
      </c>
      <c r="AE20" s="2" t="s">
        <v>57</v>
      </c>
      <c r="AF20" s="3">
        <v>230000</v>
      </c>
    </row>
    <row r="21" spans="1:32" x14ac:dyDescent="0.2">
      <c r="A21" s="2"/>
      <c r="B21" s="8"/>
      <c r="C21" s="2"/>
      <c r="D21" s="2"/>
      <c r="E21" s="2"/>
      <c r="F21" s="8"/>
      <c r="G21" s="4" t="s">
        <v>7</v>
      </c>
      <c r="H21" s="3">
        <f>D20-H20</f>
        <v>53500</v>
      </c>
      <c r="I21" s="2"/>
      <c r="J21" s="8"/>
      <c r="K21" s="4" t="s">
        <v>5</v>
      </c>
      <c r="L21" s="3">
        <f>SUM(L7:L14)</f>
        <v>4318500</v>
      </c>
      <c r="M21" s="2"/>
      <c r="N21" s="8"/>
      <c r="O21" s="4" t="s">
        <v>6</v>
      </c>
      <c r="P21" s="3">
        <f>SUM(P7:P19)</f>
        <v>3471000</v>
      </c>
      <c r="Y21" s="2"/>
      <c r="Z21" s="8"/>
      <c r="AA21" s="2"/>
      <c r="AB21" s="3"/>
      <c r="AC21" s="2">
        <v>15</v>
      </c>
      <c r="AD21" s="8">
        <v>43583</v>
      </c>
      <c r="AE21" s="2" t="s">
        <v>58</v>
      </c>
      <c r="AF21" s="3">
        <v>40500</v>
      </c>
    </row>
    <row r="22" spans="1:32" x14ac:dyDescent="0.2">
      <c r="A22" s="2"/>
      <c r="B22" s="8"/>
      <c r="C22" s="2"/>
      <c r="D22" s="2"/>
      <c r="E22" s="2"/>
      <c r="F22" s="8"/>
      <c r="G22" s="4" t="s">
        <v>8</v>
      </c>
      <c r="H22" s="3">
        <f>H20+H21</f>
        <v>3448500</v>
      </c>
      <c r="I22" s="2"/>
      <c r="J22" s="8"/>
      <c r="K22" s="2"/>
      <c r="L22" s="2"/>
      <c r="M22" s="2"/>
      <c r="N22" s="8"/>
      <c r="O22" s="4" t="s">
        <v>7</v>
      </c>
      <c r="P22" s="3">
        <f>L21-P21</f>
        <v>847500</v>
      </c>
      <c r="Y22" s="2"/>
      <c r="Z22" s="8"/>
      <c r="AA22" s="2"/>
      <c r="AB22" s="3"/>
      <c r="AC22" s="2">
        <v>16</v>
      </c>
      <c r="AD22" s="8">
        <v>43585</v>
      </c>
      <c r="AE22" s="2" t="s">
        <v>59</v>
      </c>
      <c r="AF22" s="3">
        <v>79000</v>
      </c>
    </row>
    <row r="23" spans="1:32" x14ac:dyDescent="0.2">
      <c r="I23" s="2"/>
      <c r="J23" s="8"/>
      <c r="K23" s="2"/>
      <c r="L23" s="2"/>
      <c r="M23" s="2"/>
      <c r="N23" s="8"/>
      <c r="O23" s="4" t="s">
        <v>8</v>
      </c>
      <c r="P23" s="3">
        <f>P21+P22</f>
        <v>4318500</v>
      </c>
      <c r="Y23" s="2"/>
      <c r="Z23" s="8"/>
      <c r="AA23" s="2"/>
      <c r="AB23" s="3"/>
      <c r="AC23" s="2"/>
      <c r="AD23" s="8"/>
      <c r="AE23" s="2"/>
      <c r="AF23" s="3"/>
    </row>
    <row r="24" spans="1:32" x14ac:dyDescent="0.2">
      <c r="Y24" s="2"/>
      <c r="Z24" s="8"/>
      <c r="AA24" s="4" t="s">
        <v>5</v>
      </c>
      <c r="AB24" s="3">
        <f>SUM(AB7:AB14)</f>
        <v>1284700</v>
      </c>
      <c r="AC24" s="2"/>
      <c r="AD24" s="8"/>
      <c r="AE24" s="4" t="s">
        <v>6</v>
      </c>
      <c r="AF24" s="3">
        <f>SUM(AF7:AF22)</f>
        <v>3736000</v>
      </c>
    </row>
    <row r="25" spans="1:32" x14ac:dyDescent="0.2">
      <c r="Y25" s="2"/>
      <c r="Z25" s="8"/>
      <c r="AA25" s="2"/>
      <c r="AB25" s="2"/>
      <c r="AC25" s="2"/>
      <c r="AD25" s="8"/>
      <c r="AE25" s="4" t="s">
        <v>7</v>
      </c>
      <c r="AF25" s="3">
        <f>AB24-AF24</f>
        <v>-2451300</v>
      </c>
    </row>
    <row r="26" spans="1:32" x14ac:dyDescent="0.2">
      <c r="Y26" s="2"/>
      <c r="Z26" s="8"/>
      <c r="AA26" s="2"/>
      <c r="AB26" s="2"/>
      <c r="AC26" s="2"/>
      <c r="AD26" s="8"/>
      <c r="AE26" s="4" t="s">
        <v>8</v>
      </c>
      <c r="AF26" s="3">
        <f>AF24+AF25</f>
        <v>1284700</v>
      </c>
    </row>
  </sheetData>
  <mergeCells count="16">
    <mergeCell ref="Y1:AF1"/>
    <mergeCell ref="Y2:AF2"/>
    <mergeCell ref="Y3:AF3"/>
    <mergeCell ref="Y5:AF5"/>
    <mergeCell ref="Q1:X1"/>
    <mergeCell ref="Q2:X2"/>
    <mergeCell ref="Q3:X3"/>
    <mergeCell ref="Q5:X5"/>
    <mergeCell ref="A1:H1"/>
    <mergeCell ref="A2:H2"/>
    <mergeCell ref="A3:H3"/>
    <mergeCell ref="A5:H5"/>
    <mergeCell ref="I1:P1"/>
    <mergeCell ref="I2:P2"/>
    <mergeCell ref="I3:P3"/>
    <mergeCell ref="I5:P5"/>
  </mergeCells>
  <phoneticPr fontId="1" type="noConversion"/>
  <pageMargins left="0.25" right="0.25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abSelected="1" topLeftCell="R1" workbookViewId="0">
      <selection activeCell="Y24" sqref="Y24"/>
    </sheetView>
  </sheetViews>
  <sheetFormatPr baseColWidth="10" defaultRowHeight="16" x14ac:dyDescent="0.2"/>
  <cols>
    <col min="1" max="1" width="3.6640625" bestFit="1" customWidth="1"/>
    <col min="2" max="2" width="9" bestFit="1" customWidth="1"/>
    <col min="3" max="3" width="22.1640625" bestFit="1" customWidth="1"/>
    <col min="4" max="4" width="11.6640625" bestFit="1" customWidth="1"/>
    <col min="5" max="5" width="3.6640625" bestFit="1" customWidth="1"/>
    <col min="6" max="6" width="9" bestFit="1" customWidth="1"/>
    <col min="7" max="7" width="19.83203125" customWidth="1"/>
    <col min="8" max="8" width="13.5" bestFit="1" customWidth="1"/>
    <col min="9" max="9" width="3.6640625" bestFit="1" customWidth="1"/>
    <col min="10" max="10" width="9" bestFit="1" customWidth="1"/>
    <col min="11" max="11" width="21.6640625" bestFit="1" customWidth="1"/>
    <col min="12" max="12" width="11.6640625" bestFit="1" customWidth="1"/>
    <col min="13" max="13" width="3.6640625" bestFit="1" customWidth="1"/>
    <col min="14" max="14" width="9" bestFit="1" customWidth="1"/>
    <col min="15" max="15" width="23.5" bestFit="1" customWidth="1"/>
    <col min="16" max="16" width="13.5" bestFit="1" customWidth="1"/>
    <col min="17" max="17" width="3.6640625" bestFit="1" customWidth="1"/>
    <col min="18" max="18" width="9" bestFit="1" customWidth="1"/>
    <col min="19" max="19" width="24.5" bestFit="1" customWidth="1"/>
    <col min="20" max="20" width="11.6640625" bestFit="1" customWidth="1"/>
    <col min="21" max="21" width="3.6640625" bestFit="1" customWidth="1"/>
    <col min="22" max="22" width="9" bestFit="1" customWidth="1"/>
    <col min="23" max="23" width="17.83203125" customWidth="1"/>
    <col min="24" max="24" width="13.5" bestFit="1" customWidth="1"/>
    <col min="25" max="25" width="3.6640625" bestFit="1" customWidth="1"/>
    <col min="26" max="26" width="9" bestFit="1" customWidth="1"/>
    <col min="27" max="27" width="20.5" bestFit="1" customWidth="1"/>
    <col min="28" max="28" width="11.6640625" bestFit="1" customWidth="1"/>
    <col min="29" max="29" width="3.6640625" bestFit="1" customWidth="1"/>
    <col min="30" max="30" width="9" bestFit="1" customWidth="1"/>
    <col min="31" max="31" width="23.5" bestFit="1" customWidth="1"/>
    <col min="32" max="32" width="13.5" bestFit="1" customWidth="1"/>
  </cols>
  <sheetData>
    <row r="1" spans="1:32" x14ac:dyDescent="0.2">
      <c r="A1" s="5" t="s">
        <v>0</v>
      </c>
      <c r="B1" s="5"/>
      <c r="C1" s="5"/>
      <c r="D1" s="5"/>
      <c r="E1" s="5"/>
      <c r="F1" s="5"/>
      <c r="G1" s="5"/>
      <c r="H1" s="5"/>
      <c r="I1" s="5" t="s">
        <v>0</v>
      </c>
      <c r="J1" s="5"/>
      <c r="K1" s="5"/>
      <c r="L1" s="5"/>
      <c r="M1" s="5"/>
      <c r="N1" s="5"/>
      <c r="O1" s="5"/>
      <c r="P1" s="5"/>
      <c r="Q1" s="5" t="s">
        <v>0</v>
      </c>
      <c r="R1" s="5"/>
      <c r="S1" s="5"/>
      <c r="T1" s="5"/>
      <c r="U1" s="5"/>
      <c r="V1" s="5"/>
      <c r="W1" s="5"/>
      <c r="X1" s="5"/>
      <c r="Y1" s="5" t="s">
        <v>0</v>
      </c>
      <c r="Z1" s="5"/>
      <c r="AA1" s="5"/>
      <c r="AB1" s="5"/>
      <c r="AC1" s="5"/>
      <c r="AD1" s="5"/>
      <c r="AE1" s="5"/>
      <c r="AF1" s="5"/>
    </row>
    <row r="2" spans="1:32" x14ac:dyDescent="0.2">
      <c r="A2" s="5" t="s">
        <v>60</v>
      </c>
      <c r="B2" s="5"/>
      <c r="C2" s="5"/>
      <c r="D2" s="5"/>
      <c r="E2" s="5"/>
      <c r="F2" s="5"/>
      <c r="G2" s="5"/>
      <c r="H2" s="5"/>
      <c r="I2" s="5" t="s">
        <v>60</v>
      </c>
      <c r="J2" s="5"/>
      <c r="K2" s="5"/>
      <c r="L2" s="5"/>
      <c r="M2" s="5"/>
      <c r="N2" s="5"/>
      <c r="O2" s="5"/>
      <c r="P2" s="5"/>
      <c r="Q2" s="5" t="s">
        <v>60</v>
      </c>
      <c r="R2" s="5"/>
      <c r="S2" s="5"/>
      <c r="T2" s="5"/>
      <c r="U2" s="5"/>
      <c r="V2" s="5"/>
      <c r="W2" s="5"/>
      <c r="X2" s="5"/>
      <c r="Y2" s="5" t="s">
        <v>60</v>
      </c>
      <c r="Z2" s="5"/>
      <c r="AA2" s="5"/>
      <c r="AB2" s="5"/>
      <c r="AC2" s="5"/>
      <c r="AD2" s="5"/>
      <c r="AE2" s="5"/>
      <c r="AF2" s="5"/>
    </row>
    <row r="3" spans="1:32" x14ac:dyDescent="0.2">
      <c r="A3" s="5" t="s">
        <v>1</v>
      </c>
      <c r="B3" s="5"/>
      <c r="C3" s="5"/>
      <c r="D3" s="5"/>
      <c r="E3" s="5"/>
      <c r="F3" s="5"/>
      <c r="G3" s="5"/>
      <c r="H3" s="5"/>
      <c r="I3" s="5" t="s">
        <v>1</v>
      </c>
      <c r="J3" s="5"/>
      <c r="K3" s="5"/>
      <c r="L3" s="5"/>
      <c r="M3" s="5"/>
      <c r="N3" s="5"/>
      <c r="O3" s="5"/>
      <c r="P3" s="5"/>
      <c r="Q3" s="5" t="s">
        <v>1</v>
      </c>
      <c r="R3" s="5"/>
      <c r="S3" s="5"/>
      <c r="T3" s="5"/>
      <c r="U3" s="5"/>
      <c r="V3" s="5"/>
      <c r="W3" s="5"/>
      <c r="X3" s="5"/>
      <c r="Y3" s="5" t="s">
        <v>1</v>
      </c>
      <c r="Z3" s="5"/>
      <c r="AA3" s="5"/>
      <c r="AB3" s="5"/>
      <c r="AC3" s="5"/>
      <c r="AD3" s="5"/>
      <c r="AE3" s="5"/>
      <c r="AF3" s="5"/>
    </row>
    <row r="4" spans="1:32" x14ac:dyDescent="0.2">
      <c r="B4" s="7"/>
      <c r="C4" s="1"/>
      <c r="D4" s="1"/>
      <c r="F4" s="9"/>
      <c r="J4" s="7"/>
      <c r="K4" s="1"/>
      <c r="L4" s="1"/>
      <c r="N4" s="9"/>
      <c r="R4" s="7"/>
      <c r="S4" s="1"/>
      <c r="T4" s="1"/>
      <c r="V4" s="9"/>
      <c r="Z4" s="7"/>
      <c r="AA4" s="1"/>
      <c r="AB4" s="1"/>
      <c r="AD4" s="9"/>
    </row>
    <row r="5" spans="1:32" x14ac:dyDescent="0.2">
      <c r="A5" s="6" t="s">
        <v>61</v>
      </c>
      <c r="B5" s="6"/>
      <c r="C5" s="6"/>
      <c r="D5" s="6"/>
      <c r="E5" s="6"/>
      <c r="F5" s="6"/>
      <c r="G5" s="6"/>
      <c r="H5" s="6"/>
      <c r="I5" s="6" t="s">
        <v>62</v>
      </c>
      <c r="J5" s="6"/>
      <c r="K5" s="6"/>
      <c r="L5" s="6"/>
      <c r="M5" s="6"/>
      <c r="N5" s="6"/>
      <c r="O5" s="6"/>
      <c r="P5" s="6"/>
      <c r="Q5" s="6" t="s">
        <v>63</v>
      </c>
      <c r="R5" s="6"/>
      <c r="S5" s="6"/>
      <c r="T5" s="6"/>
      <c r="U5" s="6"/>
      <c r="V5" s="6"/>
      <c r="W5" s="6"/>
      <c r="X5" s="6"/>
      <c r="Y5" s="6" t="s">
        <v>64</v>
      </c>
      <c r="Z5" s="6"/>
      <c r="AA5" s="6"/>
      <c r="AB5" s="6"/>
      <c r="AC5" s="6"/>
      <c r="AD5" s="6"/>
      <c r="AE5" s="6"/>
      <c r="AF5" s="6"/>
    </row>
    <row r="6" spans="1:32" x14ac:dyDescent="0.2">
      <c r="A6" s="2" t="s">
        <v>2</v>
      </c>
      <c r="B6" s="8" t="s">
        <v>3</v>
      </c>
      <c r="C6" s="2" t="s">
        <v>4</v>
      </c>
      <c r="D6" s="2" t="s">
        <v>5</v>
      </c>
      <c r="E6" s="2" t="s">
        <v>2</v>
      </c>
      <c r="F6" s="8" t="s">
        <v>3</v>
      </c>
      <c r="G6" s="2" t="s">
        <v>4</v>
      </c>
      <c r="H6" s="2" t="s">
        <v>6</v>
      </c>
      <c r="I6" s="2" t="s">
        <v>2</v>
      </c>
      <c r="J6" s="8" t="s">
        <v>3</v>
      </c>
      <c r="K6" s="2" t="s">
        <v>4</v>
      </c>
      <c r="L6" s="2" t="s">
        <v>5</v>
      </c>
      <c r="M6" s="2" t="s">
        <v>2</v>
      </c>
      <c r="N6" s="8" t="s">
        <v>3</v>
      </c>
      <c r="O6" s="2" t="s">
        <v>4</v>
      </c>
      <c r="P6" s="2" t="s">
        <v>6</v>
      </c>
      <c r="Q6" s="2" t="s">
        <v>2</v>
      </c>
      <c r="R6" s="8" t="s">
        <v>3</v>
      </c>
      <c r="S6" s="2" t="s">
        <v>4</v>
      </c>
      <c r="T6" s="2" t="s">
        <v>5</v>
      </c>
      <c r="U6" s="2" t="s">
        <v>2</v>
      </c>
      <c r="V6" s="8" t="s">
        <v>3</v>
      </c>
      <c r="W6" s="2" t="s">
        <v>4</v>
      </c>
      <c r="X6" s="2" t="s">
        <v>6</v>
      </c>
      <c r="Y6" s="2" t="s">
        <v>2</v>
      </c>
      <c r="Z6" s="8" t="s">
        <v>3</v>
      </c>
      <c r="AA6" s="2" t="s">
        <v>4</v>
      </c>
      <c r="AB6" s="2" t="s">
        <v>5</v>
      </c>
      <c r="AC6" s="2" t="s">
        <v>2</v>
      </c>
      <c r="AD6" s="8" t="s">
        <v>3</v>
      </c>
      <c r="AE6" s="2" t="s">
        <v>4</v>
      </c>
      <c r="AF6" s="2" t="s">
        <v>6</v>
      </c>
    </row>
    <row r="7" spans="1:32" x14ac:dyDescent="0.2">
      <c r="A7" s="2">
        <v>1</v>
      </c>
      <c r="B7" s="8">
        <v>43466</v>
      </c>
      <c r="C7" s="2" t="s">
        <v>65</v>
      </c>
      <c r="D7" s="3">
        <f>'CAWU 1'!AF25</f>
        <v>-2451300</v>
      </c>
      <c r="E7" s="2">
        <v>1</v>
      </c>
      <c r="F7" s="8">
        <v>43586</v>
      </c>
      <c r="G7" s="2" t="s">
        <v>73</v>
      </c>
      <c r="H7" s="3">
        <v>200000</v>
      </c>
      <c r="I7" s="2">
        <v>1</v>
      </c>
      <c r="J7" s="8">
        <v>43497</v>
      </c>
      <c r="K7" s="2" t="s">
        <v>66</v>
      </c>
      <c r="L7" s="3">
        <f>H23</f>
        <v>-5571300</v>
      </c>
      <c r="M7" s="2">
        <v>1</v>
      </c>
      <c r="N7" s="8">
        <v>43617</v>
      </c>
      <c r="O7" s="2" t="s">
        <v>84</v>
      </c>
      <c r="P7" s="3">
        <v>150000</v>
      </c>
      <c r="Q7" s="2">
        <v>1</v>
      </c>
      <c r="R7" s="8">
        <v>43525</v>
      </c>
      <c r="S7" s="2" t="s">
        <v>67</v>
      </c>
      <c r="T7" s="3">
        <f>P19</f>
        <v>-1461500</v>
      </c>
      <c r="U7" s="2">
        <v>1</v>
      </c>
      <c r="V7" s="8">
        <v>43647</v>
      </c>
      <c r="W7" s="2" t="s">
        <v>53</v>
      </c>
      <c r="X7" s="3">
        <v>150000</v>
      </c>
      <c r="Y7" s="2">
        <v>1</v>
      </c>
      <c r="Z7" s="8">
        <v>43525</v>
      </c>
      <c r="AA7" s="2" t="s">
        <v>68</v>
      </c>
      <c r="AB7" s="3">
        <f>X29</f>
        <v>-1682100</v>
      </c>
      <c r="AC7" s="2">
        <v>1</v>
      </c>
      <c r="AD7" s="8">
        <v>43678</v>
      </c>
      <c r="AE7" s="2" t="s">
        <v>78</v>
      </c>
      <c r="AF7" s="3">
        <v>200000</v>
      </c>
    </row>
    <row r="8" spans="1:32" x14ac:dyDescent="0.2">
      <c r="A8" s="2">
        <v>2</v>
      </c>
      <c r="B8" s="8">
        <v>43586</v>
      </c>
      <c r="C8" s="2" t="s">
        <v>9</v>
      </c>
      <c r="D8" s="3">
        <v>80000</v>
      </c>
      <c r="E8" s="2">
        <v>2</v>
      </c>
      <c r="F8" s="8">
        <v>43586</v>
      </c>
      <c r="G8" s="2" t="s">
        <v>47</v>
      </c>
      <c r="H8" s="3">
        <v>48000</v>
      </c>
      <c r="I8" s="2">
        <v>2</v>
      </c>
      <c r="J8" s="8">
        <v>43617</v>
      </c>
      <c r="K8" s="2" t="s">
        <v>80</v>
      </c>
      <c r="L8" s="3">
        <v>768000</v>
      </c>
      <c r="M8" s="2">
        <v>2</v>
      </c>
      <c r="N8" s="8">
        <v>43618</v>
      </c>
      <c r="O8" s="2" t="s">
        <v>88</v>
      </c>
      <c r="P8" s="3">
        <v>30000</v>
      </c>
      <c r="Q8" s="2">
        <v>2</v>
      </c>
      <c r="R8" s="8">
        <v>43647</v>
      </c>
      <c r="S8" s="2" t="s">
        <v>95</v>
      </c>
      <c r="T8" s="3">
        <v>230000</v>
      </c>
      <c r="U8" s="2">
        <v>2</v>
      </c>
      <c r="V8" s="8">
        <v>43647</v>
      </c>
      <c r="W8" s="2" t="s">
        <v>53</v>
      </c>
      <c r="X8" s="3">
        <v>150000</v>
      </c>
      <c r="Y8" s="2">
        <v>2</v>
      </c>
      <c r="Z8" s="8">
        <v>43683</v>
      </c>
      <c r="AA8" s="2" t="s">
        <v>46</v>
      </c>
      <c r="AB8" s="3">
        <v>984000</v>
      </c>
      <c r="AC8" s="2">
        <v>2</v>
      </c>
      <c r="AD8" s="8">
        <v>43678</v>
      </c>
      <c r="AE8" s="2" t="s">
        <v>90</v>
      </c>
      <c r="AF8" s="3">
        <v>180000</v>
      </c>
    </row>
    <row r="9" spans="1:32" x14ac:dyDescent="0.2">
      <c r="A9" s="2">
        <v>3</v>
      </c>
      <c r="B9" s="8">
        <v>43588</v>
      </c>
      <c r="C9" s="2" t="s">
        <v>9</v>
      </c>
      <c r="D9" s="3">
        <v>80500</v>
      </c>
      <c r="E9" s="2">
        <v>3</v>
      </c>
      <c r="F9" s="8">
        <v>43590</v>
      </c>
      <c r="G9" s="2" t="s">
        <v>21</v>
      </c>
      <c r="H9" s="3">
        <v>34000</v>
      </c>
      <c r="I9" s="2">
        <v>3</v>
      </c>
      <c r="J9" s="8">
        <v>43617</v>
      </c>
      <c r="K9" s="2" t="s">
        <v>85</v>
      </c>
      <c r="L9" s="3">
        <v>1236000</v>
      </c>
      <c r="M9" s="2">
        <v>3</v>
      </c>
      <c r="N9" s="8">
        <v>43618</v>
      </c>
      <c r="O9" s="2" t="s">
        <v>84</v>
      </c>
      <c r="P9" s="3">
        <v>100000</v>
      </c>
      <c r="Q9" s="2">
        <v>3</v>
      </c>
      <c r="R9" s="8">
        <v>43647</v>
      </c>
      <c r="S9" s="2" t="s">
        <v>9</v>
      </c>
      <c r="T9" s="3">
        <v>143100</v>
      </c>
      <c r="U9" s="2">
        <v>3</v>
      </c>
      <c r="V9" s="8">
        <v>43647</v>
      </c>
      <c r="W9" s="2" t="s">
        <v>97</v>
      </c>
      <c r="X9" s="3">
        <v>45000</v>
      </c>
      <c r="Y9" s="2">
        <v>3</v>
      </c>
      <c r="Z9" s="8">
        <v>43686</v>
      </c>
      <c r="AA9" s="2" t="s">
        <v>46</v>
      </c>
      <c r="AB9" s="3">
        <v>1840000</v>
      </c>
      <c r="AC9" s="2">
        <v>3</v>
      </c>
      <c r="AD9" s="8">
        <v>43683</v>
      </c>
      <c r="AE9" s="2" t="s">
        <v>50</v>
      </c>
      <c r="AF9" s="3">
        <v>591000</v>
      </c>
    </row>
    <row r="10" spans="1:32" x14ac:dyDescent="0.2">
      <c r="A10" s="2">
        <v>4</v>
      </c>
      <c r="B10" s="8">
        <v>43588</v>
      </c>
      <c r="C10" s="2" t="s">
        <v>9</v>
      </c>
      <c r="D10" s="3">
        <v>120000</v>
      </c>
      <c r="E10" s="2">
        <v>4</v>
      </c>
      <c r="F10" s="8">
        <v>43593</v>
      </c>
      <c r="G10" s="2" t="s">
        <v>74</v>
      </c>
      <c r="H10" s="3">
        <v>300000</v>
      </c>
      <c r="I10" s="2">
        <v>4</v>
      </c>
      <c r="J10" s="8">
        <v>43619</v>
      </c>
      <c r="K10" s="2" t="s">
        <v>86</v>
      </c>
      <c r="L10" s="3">
        <v>200000</v>
      </c>
      <c r="M10" s="2">
        <v>4</v>
      </c>
      <c r="N10" s="8">
        <v>43637</v>
      </c>
      <c r="O10" s="2" t="s">
        <v>89</v>
      </c>
      <c r="P10" s="3">
        <v>299000</v>
      </c>
      <c r="Q10" s="2">
        <v>4</v>
      </c>
      <c r="R10" s="8">
        <v>43651</v>
      </c>
      <c r="S10" s="2" t="s">
        <v>9</v>
      </c>
      <c r="T10" s="3">
        <v>49000</v>
      </c>
      <c r="U10" s="2">
        <v>4</v>
      </c>
      <c r="V10" s="8">
        <v>43650</v>
      </c>
      <c r="W10" s="2" t="s">
        <v>78</v>
      </c>
      <c r="X10" s="3">
        <v>180000</v>
      </c>
      <c r="Y10" s="2">
        <v>4</v>
      </c>
      <c r="Z10" s="8">
        <v>43686</v>
      </c>
      <c r="AA10" s="2" t="s">
        <v>9</v>
      </c>
      <c r="AB10" s="3">
        <v>69000</v>
      </c>
      <c r="AC10" s="2">
        <v>4</v>
      </c>
      <c r="AD10" s="8">
        <v>43686</v>
      </c>
      <c r="AE10" s="2" t="s">
        <v>100</v>
      </c>
      <c r="AF10" s="3">
        <v>2400000</v>
      </c>
    </row>
    <row r="11" spans="1:32" x14ac:dyDescent="0.2">
      <c r="A11" s="2">
        <v>5</v>
      </c>
      <c r="B11" s="8">
        <v>43588</v>
      </c>
      <c r="C11" s="2" t="s">
        <v>9</v>
      </c>
      <c r="D11" s="3">
        <v>5000</v>
      </c>
      <c r="E11" s="2">
        <v>5</v>
      </c>
      <c r="F11" s="8">
        <v>43593</v>
      </c>
      <c r="G11" s="2" t="s">
        <v>75</v>
      </c>
      <c r="H11" s="3">
        <v>168000</v>
      </c>
      <c r="I11" s="2">
        <v>5</v>
      </c>
      <c r="J11" s="8">
        <v>43619</v>
      </c>
      <c r="K11" s="2" t="s">
        <v>46</v>
      </c>
      <c r="L11" s="3">
        <v>1443000</v>
      </c>
      <c r="M11" s="2">
        <v>5</v>
      </c>
      <c r="N11" s="8">
        <v>43641</v>
      </c>
      <c r="O11" s="2" t="s">
        <v>90</v>
      </c>
      <c r="P11" s="3">
        <v>468000</v>
      </c>
      <c r="Q11" s="2">
        <v>5</v>
      </c>
      <c r="R11" s="8">
        <v>43653</v>
      </c>
      <c r="S11" s="2" t="s">
        <v>86</v>
      </c>
      <c r="T11" s="3">
        <v>100000</v>
      </c>
      <c r="U11" s="2">
        <v>5</v>
      </c>
      <c r="V11" s="8">
        <v>43651</v>
      </c>
      <c r="W11" s="2" t="s">
        <v>98</v>
      </c>
      <c r="X11" s="3">
        <v>35000</v>
      </c>
      <c r="Y11" s="2">
        <v>5</v>
      </c>
      <c r="Z11" s="8">
        <v>43700</v>
      </c>
      <c r="AA11" s="2" t="s">
        <v>9</v>
      </c>
      <c r="AB11" s="3">
        <v>11500</v>
      </c>
      <c r="AC11" s="2">
        <v>5</v>
      </c>
      <c r="AD11" s="8">
        <v>43686</v>
      </c>
      <c r="AE11" s="2" t="s">
        <v>105</v>
      </c>
      <c r="AF11" s="3">
        <v>10000</v>
      </c>
    </row>
    <row r="12" spans="1:32" x14ac:dyDescent="0.2">
      <c r="A12" s="2">
        <v>6</v>
      </c>
      <c r="B12" s="8">
        <v>43592</v>
      </c>
      <c r="C12" s="2" t="s">
        <v>9</v>
      </c>
      <c r="D12" s="3">
        <v>72000</v>
      </c>
      <c r="E12" s="2">
        <v>6</v>
      </c>
      <c r="F12" s="8">
        <v>43604</v>
      </c>
      <c r="G12" s="2" t="s">
        <v>76</v>
      </c>
      <c r="H12" s="3">
        <v>125000</v>
      </c>
      <c r="I12" s="2">
        <v>6</v>
      </c>
      <c r="J12" s="8">
        <v>43619</v>
      </c>
      <c r="K12" s="2" t="s">
        <v>46</v>
      </c>
      <c r="L12" s="3">
        <v>385000</v>
      </c>
      <c r="M12" s="2">
        <v>6</v>
      </c>
      <c r="N12" s="8">
        <v>43642</v>
      </c>
      <c r="O12" s="2" t="s">
        <v>91</v>
      </c>
      <c r="P12" s="3">
        <v>28200</v>
      </c>
      <c r="Q12" s="2">
        <v>6</v>
      </c>
      <c r="R12" s="8">
        <v>43654</v>
      </c>
      <c r="S12" s="2" t="s">
        <v>9</v>
      </c>
      <c r="T12" s="3">
        <v>7000</v>
      </c>
      <c r="U12" s="2">
        <v>6</v>
      </c>
      <c r="V12" s="8">
        <v>43653</v>
      </c>
      <c r="W12" s="2" t="s">
        <v>99</v>
      </c>
      <c r="X12" s="3">
        <v>400000</v>
      </c>
      <c r="Y12" s="2">
        <v>6</v>
      </c>
      <c r="Z12" s="8">
        <v>43703</v>
      </c>
      <c r="AA12" s="2" t="s">
        <v>9</v>
      </c>
      <c r="AB12" s="3">
        <v>115100</v>
      </c>
      <c r="AC12" s="2">
        <v>6</v>
      </c>
      <c r="AD12" s="8">
        <v>43686</v>
      </c>
      <c r="AE12" s="2" t="s">
        <v>106</v>
      </c>
      <c r="AF12" s="3">
        <v>1200000</v>
      </c>
    </row>
    <row r="13" spans="1:32" x14ac:dyDescent="0.2">
      <c r="A13" s="2">
        <v>7</v>
      </c>
      <c r="B13" s="8">
        <v>43598</v>
      </c>
      <c r="C13" s="2" t="s">
        <v>69</v>
      </c>
      <c r="D13" s="3">
        <v>193500</v>
      </c>
      <c r="E13" s="2">
        <v>7</v>
      </c>
      <c r="F13" s="8">
        <v>43610</v>
      </c>
      <c r="G13" s="2" t="s">
        <v>77</v>
      </c>
      <c r="H13" s="3">
        <v>360000</v>
      </c>
      <c r="I13" s="2">
        <v>7</v>
      </c>
      <c r="J13" s="8">
        <v>43620</v>
      </c>
      <c r="K13" s="2" t="s">
        <v>80</v>
      </c>
      <c r="L13" s="3">
        <v>1242000</v>
      </c>
      <c r="M13" s="2">
        <v>7</v>
      </c>
      <c r="N13" s="8">
        <v>43642</v>
      </c>
      <c r="O13" s="2" t="s">
        <v>92</v>
      </c>
      <c r="P13" s="3">
        <v>42000</v>
      </c>
      <c r="Q13" s="2">
        <v>7</v>
      </c>
      <c r="R13" s="8">
        <v>43654</v>
      </c>
      <c r="S13" s="2" t="s">
        <v>9</v>
      </c>
      <c r="T13" s="3">
        <v>64000</v>
      </c>
      <c r="U13" s="2">
        <v>7</v>
      </c>
      <c r="V13" s="8">
        <v>43655</v>
      </c>
      <c r="W13" s="2" t="s">
        <v>50</v>
      </c>
      <c r="X13" s="3">
        <v>191000</v>
      </c>
      <c r="Y13" s="2"/>
      <c r="Z13" s="8"/>
      <c r="AA13" s="2"/>
      <c r="AB13" s="3"/>
      <c r="AC13" s="2">
        <v>7</v>
      </c>
      <c r="AD13" s="8">
        <v>43686</v>
      </c>
      <c r="AE13" s="2" t="s">
        <v>107</v>
      </c>
      <c r="AF13" s="3">
        <v>127000</v>
      </c>
    </row>
    <row r="14" spans="1:32" x14ac:dyDescent="0.2">
      <c r="A14" s="2">
        <v>8</v>
      </c>
      <c r="B14" s="8">
        <v>43599</v>
      </c>
      <c r="C14" s="2" t="s">
        <v>9</v>
      </c>
      <c r="D14" s="3">
        <v>138000</v>
      </c>
      <c r="E14" s="2">
        <v>8</v>
      </c>
      <c r="F14" s="8">
        <v>43610</v>
      </c>
      <c r="G14" s="2" t="s">
        <v>78</v>
      </c>
      <c r="H14" s="3">
        <v>170000</v>
      </c>
      <c r="I14" s="2">
        <v>8</v>
      </c>
      <c r="J14" s="8">
        <v>43642</v>
      </c>
      <c r="K14" s="2" t="s">
        <v>9</v>
      </c>
      <c r="L14" s="3">
        <v>96000</v>
      </c>
      <c r="M14" s="2">
        <v>8</v>
      </c>
      <c r="N14" s="8">
        <v>43642</v>
      </c>
      <c r="O14" s="2" t="s">
        <v>92</v>
      </c>
      <c r="P14" s="3">
        <v>45000</v>
      </c>
      <c r="Q14" s="2">
        <v>8</v>
      </c>
      <c r="R14" s="8">
        <v>43654</v>
      </c>
      <c r="S14" s="2" t="s">
        <v>9</v>
      </c>
      <c r="T14" s="3">
        <v>52000</v>
      </c>
      <c r="U14" s="2">
        <v>8</v>
      </c>
      <c r="V14" s="8">
        <v>43658</v>
      </c>
      <c r="W14" s="2" t="s">
        <v>100</v>
      </c>
      <c r="X14" s="3">
        <v>2400000</v>
      </c>
      <c r="Y14" s="2"/>
      <c r="Z14" s="8"/>
      <c r="AA14" s="2"/>
      <c r="AB14" s="3"/>
      <c r="AC14" s="2">
        <v>8</v>
      </c>
      <c r="AD14" s="8">
        <v>43687</v>
      </c>
      <c r="AE14" s="2" t="s">
        <v>108</v>
      </c>
      <c r="AF14" s="3">
        <v>84000</v>
      </c>
    </row>
    <row r="15" spans="1:32" x14ac:dyDescent="0.2">
      <c r="A15" s="2">
        <v>9</v>
      </c>
      <c r="B15" s="8">
        <v>43601</v>
      </c>
      <c r="C15" s="2" t="s">
        <v>9</v>
      </c>
      <c r="D15" s="3">
        <v>49000</v>
      </c>
      <c r="E15" s="2">
        <v>9</v>
      </c>
      <c r="F15" s="8">
        <v>43610</v>
      </c>
      <c r="G15" s="2" t="s">
        <v>79</v>
      </c>
      <c r="H15" s="3">
        <v>90000</v>
      </c>
      <c r="I15" s="2">
        <v>9</v>
      </c>
      <c r="J15" s="8">
        <v>43642</v>
      </c>
      <c r="K15" s="2" t="s">
        <v>87</v>
      </c>
      <c r="L15" s="3">
        <v>411000</v>
      </c>
      <c r="M15" s="2">
        <v>9</v>
      </c>
      <c r="N15" s="8">
        <v>43642</v>
      </c>
      <c r="O15" s="2" t="s">
        <v>93</v>
      </c>
      <c r="P15" s="3">
        <v>18000</v>
      </c>
      <c r="Q15" s="2">
        <v>9</v>
      </c>
      <c r="R15" s="8">
        <v>43655</v>
      </c>
      <c r="S15" s="2" t="s">
        <v>46</v>
      </c>
      <c r="T15" s="3">
        <v>1488000</v>
      </c>
      <c r="U15" s="2">
        <v>9</v>
      </c>
      <c r="V15" s="8">
        <v>43665</v>
      </c>
      <c r="W15" s="2" t="s">
        <v>101</v>
      </c>
      <c r="X15" s="3">
        <v>17000</v>
      </c>
      <c r="Y15" s="2"/>
      <c r="Z15" s="8"/>
      <c r="AA15" s="2"/>
      <c r="AB15" s="3"/>
      <c r="AC15" s="2">
        <v>9</v>
      </c>
      <c r="AD15" s="8">
        <v>43687</v>
      </c>
      <c r="AE15" s="2" t="s">
        <v>109</v>
      </c>
      <c r="AF15" s="3">
        <v>300000</v>
      </c>
    </row>
    <row r="16" spans="1:32" x14ac:dyDescent="0.2">
      <c r="A16" s="2">
        <v>10</v>
      </c>
      <c r="B16" s="8">
        <v>43603</v>
      </c>
      <c r="C16" s="2" t="s">
        <v>9</v>
      </c>
      <c r="D16" s="3">
        <v>72000</v>
      </c>
      <c r="E16" s="2">
        <v>10</v>
      </c>
      <c r="F16" s="8">
        <v>43610</v>
      </c>
      <c r="G16" s="2" t="s">
        <v>80</v>
      </c>
      <c r="H16" s="3">
        <v>1650000</v>
      </c>
      <c r="I16" s="2"/>
      <c r="J16" s="8"/>
      <c r="K16" s="2"/>
      <c r="L16" s="3"/>
      <c r="M16" s="2">
        <v>10</v>
      </c>
      <c r="N16" s="8">
        <v>43642</v>
      </c>
      <c r="O16" s="2" t="s">
        <v>94</v>
      </c>
      <c r="P16" s="3">
        <v>80000</v>
      </c>
      <c r="Q16" s="2">
        <v>10</v>
      </c>
      <c r="R16" s="8">
        <v>43658</v>
      </c>
      <c r="S16" s="2" t="s">
        <v>96</v>
      </c>
      <c r="T16" s="3">
        <v>1146000</v>
      </c>
      <c r="U16" s="2">
        <v>10</v>
      </c>
      <c r="V16" s="8">
        <v>43665</v>
      </c>
      <c r="W16" s="2" t="s">
        <v>102</v>
      </c>
      <c r="X16" s="3">
        <v>7000</v>
      </c>
      <c r="Y16" s="2"/>
      <c r="Z16" s="8"/>
      <c r="AA16" s="2"/>
      <c r="AB16" s="3"/>
      <c r="AC16" s="2">
        <v>10</v>
      </c>
      <c r="AD16" s="8">
        <v>43687</v>
      </c>
      <c r="AE16" s="2" t="s">
        <v>110</v>
      </c>
      <c r="AF16" s="3">
        <v>17000</v>
      </c>
    </row>
    <row r="17" spans="1:32" x14ac:dyDescent="0.2">
      <c r="A17" s="2">
        <v>11</v>
      </c>
      <c r="B17" s="8">
        <v>43604</v>
      </c>
      <c r="C17" s="2" t="s">
        <v>70</v>
      </c>
      <c r="D17" s="3">
        <v>27000</v>
      </c>
      <c r="E17" s="2">
        <v>11</v>
      </c>
      <c r="F17" s="8">
        <v>43610</v>
      </c>
      <c r="G17" s="2" t="s">
        <v>81</v>
      </c>
      <c r="H17" s="3">
        <v>450000</v>
      </c>
      <c r="I17" s="2"/>
      <c r="J17" s="8"/>
      <c r="K17" s="2"/>
      <c r="L17" s="3"/>
      <c r="M17" s="2"/>
      <c r="N17" s="8"/>
      <c r="O17" s="2"/>
      <c r="P17" s="3"/>
      <c r="Q17" s="2">
        <v>11</v>
      </c>
      <c r="R17" s="8">
        <v>43658</v>
      </c>
      <c r="S17" s="2" t="s">
        <v>9</v>
      </c>
      <c r="T17" s="3">
        <v>117000</v>
      </c>
      <c r="U17" s="2">
        <v>11</v>
      </c>
      <c r="V17" s="8">
        <v>43665</v>
      </c>
      <c r="W17" s="2" t="s">
        <v>47</v>
      </c>
      <c r="X17" s="3">
        <v>60000</v>
      </c>
      <c r="Y17" s="2"/>
      <c r="Z17" s="8"/>
      <c r="AA17" s="2"/>
      <c r="AB17" s="3"/>
      <c r="AC17" s="2">
        <v>11</v>
      </c>
      <c r="AD17" s="8">
        <v>43700</v>
      </c>
      <c r="AE17" s="2" t="s">
        <v>103</v>
      </c>
      <c r="AF17" s="3">
        <v>218000</v>
      </c>
    </row>
    <row r="18" spans="1:32" x14ac:dyDescent="0.2">
      <c r="A18" s="2">
        <v>12</v>
      </c>
      <c r="B18" s="8">
        <v>43609</v>
      </c>
      <c r="C18" s="2" t="s">
        <v>9</v>
      </c>
      <c r="D18" s="3">
        <v>4000</v>
      </c>
      <c r="E18" s="2">
        <v>12</v>
      </c>
      <c r="F18" s="8">
        <v>43613</v>
      </c>
      <c r="G18" s="2" t="s">
        <v>82</v>
      </c>
      <c r="H18" s="3">
        <v>5000</v>
      </c>
      <c r="I18" s="2"/>
      <c r="J18" s="8"/>
      <c r="K18" s="4" t="s">
        <v>5</v>
      </c>
      <c r="L18" s="3">
        <f>SUM(L7:L14)</f>
        <v>-201300</v>
      </c>
      <c r="M18" s="2"/>
      <c r="N18" s="8"/>
      <c r="O18" s="4" t="s">
        <v>6</v>
      </c>
      <c r="P18" s="3">
        <f>SUM(P7:P16)</f>
        <v>1260200</v>
      </c>
      <c r="Q18" s="2">
        <v>12</v>
      </c>
      <c r="R18" s="8">
        <v>43665</v>
      </c>
      <c r="S18" s="2" t="s">
        <v>9</v>
      </c>
      <c r="T18" s="3">
        <v>84300</v>
      </c>
      <c r="U18" s="2">
        <v>12</v>
      </c>
      <c r="V18" s="8">
        <v>43665</v>
      </c>
      <c r="W18" s="2" t="s">
        <v>92</v>
      </c>
      <c r="X18" s="3">
        <v>35000</v>
      </c>
      <c r="Y18" s="2"/>
      <c r="Z18" s="8"/>
      <c r="AA18" s="2"/>
      <c r="AB18" s="3"/>
      <c r="AC18" s="2">
        <v>12</v>
      </c>
      <c r="AD18" s="8">
        <v>43700</v>
      </c>
      <c r="AE18" s="2" t="s">
        <v>93</v>
      </c>
      <c r="AF18" s="3">
        <v>30000</v>
      </c>
    </row>
    <row r="19" spans="1:32" x14ac:dyDescent="0.2">
      <c r="A19" s="2">
        <v>13</v>
      </c>
      <c r="B19" s="8">
        <v>43613</v>
      </c>
      <c r="C19" s="2" t="s">
        <v>71</v>
      </c>
      <c r="D19" s="3">
        <v>48000</v>
      </c>
      <c r="E19" s="2">
        <v>13</v>
      </c>
      <c r="F19" s="8">
        <v>43613</v>
      </c>
      <c r="G19" s="2" t="s">
        <v>83</v>
      </c>
      <c r="H19" s="3">
        <v>9000</v>
      </c>
      <c r="I19" s="2"/>
      <c r="J19" s="8"/>
      <c r="K19" s="2"/>
      <c r="L19" s="2"/>
      <c r="M19" s="2"/>
      <c r="N19" s="8"/>
      <c r="O19" s="4" t="s">
        <v>7</v>
      </c>
      <c r="P19" s="3">
        <f>L18-P18</f>
        <v>-1461500</v>
      </c>
      <c r="Q19" s="2">
        <v>13</v>
      </c>
      <c r="R19" s="8">
        <v>43670</v>
      </c>
      <c r="S19" s="2" t="s">
        <v>9</v>
      </c>
      <c r="T19" s="3">
        <v>73000</v>
      </c>
      <c r="U19" s="2">
        <v>13</v>
      </c>
      <c r="V19" s="8">
        <v>43665</v>
      </c>
      <c r="W19" s="2" t="s">
        <v>93</v>
      </c>
      <c r="X19" s="3">
        <v>18000</v>
      </c>
      <c r="Y19" s="2"/>
      <c r="Z19" s="8"/>
      <c r="AA19" s="2"/>
      <c r="AB19" s="3"/>
      <c r="AC19" s="2">
        <v>13</v>
      </c>
      <c r="AD19" s="8">
        <v>43700</v>
      </c>
      <c r="AE19" s="2" t="s">
        <v>92</v>
      </c>
      <c r="AF19" s="3">
        <v>30000</v>
      </c>
    </row>
    <row r="20" spans="1:32" x14ac:dyDescent="0.2">
      <c r="A20" s="2">
        <v>14</v>
      </c>
      <c r="B20" s="8">
        <v>43613</v>
      </c>
      <c r="C20" s="2" t="s">
        <v>72</v>
      </c>
      <c r="D20" s="3">
        <v>20000</v>
      </c>
      <c r="E20" s="2">
        <v>14</v>
      </c>
      <c r="F20" s="8">
        <v>43613</v>
      </c>
      <c r="G20" s="2" t="s">
        <v>84</v>
      </c>
      <c r="H20" s="3">
        <v>200000</v>
      </c>
      <c r="I20" s="2"/>
      <c r="J20" s="8"/>
      <c r="K20" s="2"/>
      <c r="L20" s="2"/>
      <c r="M20" s="2"/>
      <c r="N20" s="8"/>
      <c r="O20" s="4" t="s">
        <v>8</v>
      </c>
      <c r="P20" s="3">
        <f>P18+P19</f>
        <v>-201300</v>
      </c>
      <c r="Q20" s="2">
        <v>14</v>
      </c>
      <c r="R20" s="8">
        <v>43670</v>
      </c>
      <c r="S20" s="2" t="s">
        <v>86</v>
      </c>
      <c r="T20" s="3">
        <v>150000</v>
      </c>
      <c r="U20" s="2">
        <v>14</v>
      </c>
      <c r="V20" s="8">
        <v>43666</v>
      </c>
      <c r="W20" s="2" t="s">
        <v>103</v>
      </c>
      <c r="X20" s="3">
        <v>200000</v>
      </c>
      <c r="Y20" s="2"/>
      <c r="Z20" s="8"/>
      <c r="AA20" s="2"/>
      <c r="AB20" s="3"/>
      <c r="AC20" s="2">
        <v>14</v>
      </c>
      <c r="AD20" s="8">
        <v>43703</v>
      </c>
      <c r="AE20" s="2" t="s">
        <v>111</v>
      </c>
      <c r="AF20" s="3">
        <v>723000</v>
      </c>
    </row>
    <row r="21" spans="1:32" x14ac:dyDescent="0.2">
      <c r="A21" s="2"/>
      <c r="B21" s="8"/>
      <c r="C21" s="2"/>
      <c r="D21" s="3"/>
      <c r="E21" s="2"/>
      <c r="F21" s="8"/>
      <c r="G21" s="2"/>
      <c r="H21" s="3"/>
      <c r="Q21" s="2">
        <v>15</v>
      </c>
      <c r="R21" s="8">
        <v>43670</v>
      </c>
      <c r="S21" s="2" t="s">
        <v>95</v>
      </c>
      <c r="T21" s="3">
        <v>100000</v>
      </c>
      <c r="U21" s="2">
        <v>15</v>
      </c>
      <c r="V21" s="8">
        <v>43670</v>
      </c>
      <c r="W21" s="2" t="s">
        <v>53</v>
      </c>
      <c r="X21" s="3">
        <v>150000</v>
      </c>
      <c r="Y21" s="2"/>
      <c r="Z21" s="8"/>
      <c r="AA21" s="2"/>
      <c r="AB21" s="3"/>
      <c r="AC21" s="2">
        <v>15</v>
      </c>
      <c r="AD21" s="8">
        <v>43703</v>
      </c>
      <c r="AE21" s="2" t="s">
        <v>55</v>
      </c>
      <c r="AF21" s="3">
        <v>65000</v>
      </c>
    </row>
    <row r="22" spans="1:32" x14ac:dyDescent="0.2">
      <c r="A22" s="2"/>
      <c r="B22" s="8"/>
      <c r="C22" s="4" t="s">
        <v>5</v>
      </c>
      <c r="D22" s="3">
        <f>SUM(D7:D14)</f>
        <v>-1762300</v>
      </c>
      <c r="E22" s="2"/>
      <c r="F22" s="8"/>
      <c r="G22" s="4" t="s">
        <v>6</v>
      </c>
      <c r="H22" s="3">
        <f>SUM(H7:H21)</f>
        <v>3809000</v>
      </c>
      <c r="Q22" s="2">
        <v>16</v>
      </c>
      <c r="R22" s="8">
        <v>43670</v>
      </c>
      <c r="S22" s="2" t="s">
        <v>9</v>
      </c>
      <c r="T22" s="3">
        <v>63000</v>
      </c>
      <c r="U22" s="2">
        <v>16</v>
      </c>
      <c r="V22" s="8">
        <v>43675</v>
      </c>
      <c r="W22" s="2" t="s">
        <v>104</v>
      </c>
      <c r="X22" s="3">
        <v>5000</v>
      </c>
      <c r="Y22" s="2"/>
      <c r="Z22" s="8"/>
      <c r="AA22" s="2"/>
      <c r="AB22" s="3"/>
      <c r="AC22" s="2"/>
      <c r="AD22" s="8"/>
      <c r="AE22" s="2"/>
      <c r="AF22" s="3"/>
    </row>
    <row r="23" spans="1:32" x14ac:dyDescent="0.2">
      <c r="A23" s="2"/>
      <c r="B23" s="8"/>
      <c r="C23" s="2"/>
      <c r="D23" s="2"/>
      <c r="E23" s="2"/>
      <c r="F23" s="8"/>
      <c r="G23" s="4" t="s">
        <v>7</v>
      </c>
      <c r="H23" s="3">
        <f>D22-H22</f>
        <v>-5571300</v>
      </c>
      <c r="Q23" s="2">
        <v>17</v>
      </c>
      <c r="R23" s="8">
        <v>43672</v>
      </c>
      <c r="S23" s="2" t="s">
        <v>9</v>
      </c>
      <c r="T23" s="3">
        <v>62000</v>
      </c>
      <c r="U23" s="2">
        <v>17</v>
      </c>
      <c r="V23" s="8">
        <v>43675</v>
      </c>
      <c r="W23" s="2" t="s">
        <v>92</v>
      </c>
      <c r="X23" s="3">
        <v>59000</v>
      </c>
      <c r="Y23" s="2"/>
      <c r="Z23" s="8"/>
      <c r="AA23" s="4" t="s">
        <v>5</v>
      </c>
      <c r="AB23" s="3">
        <f>SUM(AB7:AB14)</f>
        <v>1337500</v>
      </c>
      <c r="AC23" s="2"/>
      <c r="AD23" s="8"/>
      <c r="AE23" s="4" t="s">
        <v>6</v>
      </c>
      <c r="AF23" s="3">
        <f>SUM(AF7:AF22)</f>
        <v>6175000</v>
      </c>
    </row>
    <row r="24" spans="1:32" x14ac:dyDescent="0.2">
      <c r="A24" s="2"/>
      <c r="B24" s="8"/>
      <c r="C24" s="2"/>
      <c r="D24" s="2"/>
      <c r="E24" s="2"/>
      <c r="F24" s="8"/>
      <c r="G24" s="4" t="s">
        <v>8</v>
      </c>
      <c r="H24" s="3">
        <f>H22+H23</f>
        <v>-1762300</v>
      </c>
      <c r="Q24" s="2">
        <v>18</v>
      </c>
      <c r="R24" s="8">
        <v>43675</v>
      </c>
      <c r="S24" s="2" t="s">
        <v>9</v>
      </c>
      <c r="T24" s="3">
        <v>26500</v>
      </c>
      <c r="U24" s="2">
        <v>18</v>
      </c>
      <c r="V24" s="8">
        <v>43675</v>
      </c>
      <c r="W24" s="2" t="s">
        <v>114</v>
      </c>
      <c r="X24" s="3">
        <v>139500</v>
      </c>
      <c r="Y24" s="2"/>
      <c r="Z24" s="8"/>
      <c r="AA24" s="2"/>
      <c r="AB24" s="2"/>
      <c r="AC24" s="2"/>
      <c r="AD24" s="8"/>
      <c r="AE24" s="4" t="s">
        <v>7</v>
      </c>
      <c r="AF24" s="3">
        <f>AB23-AF23</f>
        <v>-4837500</v>
      </c>
    </row>
    <row r="25" spans="1:32" x14ac:dyDescent="0.2">
      <c r="B25" s="9"/>
      <c r="F25" s="9"/>
      <c r="Q25" s="2">
        <v>19</v>
      </c>
      <c r="R25" s="8">
        <v>43675</v>
      </c>
      <c r="S25" s="2" t="s">
        <v>9</v>
      </c>
      <c r="T25" s="3">
        <v>50000</v>
      </c>
      <c r="U25" s="2"/>
      <c r="V25" s="8"/>
      <c r="W25" s="2"/>
      <c r="X25" s="3"/>
      <c r="Y25" s="2"/>
      <c r="Z25" s="8"/>
      <c r="AA25" s="2"/>
      <c r="AB25" s="2"/>
      <c r="AC25" s="2"/>
      <c r="AD25" s="8"/>
      <c r="AE25" s="4" t="s">
        <v>8</v>
      </c>
      <c r="AF25" s="3">
        <f>AF23+AF24</f>
        <v>1337500</v>
      </c>
    </row>
    <row r="26" spans="1:32" x14ac:dyDescent="0.2">
      <c r="B26" s="9"/>
      <c r="F26" s="9"/>
      <c r="Q26" s="2">
        <v>20</v>
      </c>
      <c r="R26" s="8">
        <v>43677</v>
      </c>
      <c r="S26" s="2" t="s">
        <v>9</v>
      </c>
      <c r="T26" s="3">
        <v>16000</v>
      </c>
      <c r="U26" s="2"/>
      <c r="V26" s="8"/>
      <c r="W26" s="2"/>
      <c r="X26" s="3"/>
    </row>
    <row r="27" spans="1:32" x14ac:dyDescent="0.2">
      <c r="B27" s="9"/>
      <c r="F27" s="9"/>
      <c r="Q27" s="2"/>
      <c r="R27" s="8"/>
      <c r="S27" s="2"/>
      <c r="T27" s="3"/>
      <c r="U27" s="2"/>
      <c r="V27" s="8"/>
      <c r="W27" s="2"/>
      <c r="X27" s="3"/>
    </row>
    <row r="28" spans="1:32" x14ac:dyDescent="0.2">
      <c r="B28" s="9"/>
      <c r="F28" s="9"/>
      <c r="Q28" s="2"/>
      <c r="R28" s="8"/>
      <c r="S28" s="4" t="s">
        <v>5</v>
      </c>
      <c r="T28" s="3">
        <f>SUM(T7:T26)</f>
        <v>2559400</v>
      </c>
      <c r="U28" s="2"/>
      <c r="V28" s="8"/>
      <c r="W28" s="4" t="s">
        <v>6</v>
      </c>
      <c r="X28" s="3">
        <f>SUM(X7:X27)</f>
        <v>4241500</v>
      </c>
    </row>
    <row r="29" spans="1:32" x14ac:dyDescent="0.2">
      <c r="Q29" s="2"/>
      <c r="R29" s="8"/>
      <c r="S29" s="2"/>
      <c r="T29" s="2"/>
      <c r="U29" s="2"/>
      <c r="V29" s="8"/>
      <c r="W29" s="4" t="s">
        <v>7</v>
      </c>
      <c r="X29" s="3">
        <f>T28-X28</f>
        <v>-1682100</v>
      </c>
    </row>
    <row r="30" spans="1:32" x14ac:dyDescent="0.2">
      <c r="Q30" s="2"/>
      <c r="R30" s="8"/>
      <c r="S30" s="2"/>
      <c r="T30" s="2"/>
      <c r="U30" s="2"/>
      <c r="V30" s="8"/>
      <c r="W30" s="4" t="s">
        <v>8</v>
      </c>
      <c r="X30" s="3">
        <f>X28+X29</f>
        <v>2559400</v>
      </c>
    </row>
  </sheetData>
  <mergeCells count="16">
    <mergeCell ref="A3:H3"/>
    <mergeCell ref="I3:P3"/>
    <mergeCell ref="Q3:X3"/>
    <mergeCell ref="Y3:AF3"/>
    <mergeCell ref="A5:H5"/>
    <mergeCell ref="I5:P5"/>
    <mergeCell ref="Q5:X5"/>
    <mergeCell ref="Y5:AF5"/>
    <mergeCell ref="A1:H1"/>
    <mergeCell ref="I1:P1"/>
    <mergeCell ref="Q1:X1"/>
    <mergeCell ref="Y1:AF1"/>
    <mergeCell ref="A2:H2"/>
    <mergeCell ref="I2:P2"/>
    <mergeCell ref="Q2:X2"/>
    <mergeCell ref="Y2:AF2"/>
  </mergeCells>
  <phoneticPr fontId="1" type="noConversion"/>
  <pageMargins left="0.25" right="0.25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CAWU 1</vt:lpstr>
      <vt:lpstr>CAWU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2019-09-03T22:36:28Z</dcterms:created>
  <dcterms:modified xsi:type="dcterms:W3CDTF">2019-09-06T11:56:03Z</dcterms:modified>
</cp:coreProperties>
</file>