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al-6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D17" i="1"/>
  <c r="E17" i="1"/>
  <c r="F3" i="1" l="1"/>
  <c r="G3" i="1"/>
  <c r="F4" i="1"/>
  <c r="G4" i="1"/>
  <c r="D4" i="1"/>
  <c r="D3" i="1"/>
  <c r="I3" i="1"/>
  <c r="I2" i="1"/>
  <c r="D16" i="1"/>
  <c r="F15" i="1"/>
  <c r="G15" i="1"/>
  <c r="B15" i="1"/>
  <c r="B16" i="1"/>
  <c r="B18" i="1"/>
  <c r="F16" i="1"/>
  <c r="G16" i="1"/>
  <c r="F18" i="1"/>
  <c r="G18" i="1"/>
  <c r="D18" i="1"/>
  <c r="E18" i="1"/>
  <c r="F19" i="1"/>
  <c r="G19" i="1"/>
  <c r="D19" i="1"/>
  <c r="B19" i="1"/>
  <c r="F20" i="1"/>
  <c r="G20" i="1"/>
  <c r="D20" i="1"/>
  <c r="B20" i="1"/>
  <c r="F21" i="1"/>
  <c r="G21" i="1"/>
  <c r="B21" i="1"/>
  <c r="F22" i="1"/>
  <c r="G22" i="1"/>
  <c r="D22" i="1"/>
  <c r="E22" i="1"/>
  <c r="B22" i="1"/>
  <c r="F23" i="1"/>
  <c r="G23" i="1"/>
  <c r="D23" i="1"/>
  <c r="B23" i="1"/>
  <c r="F24" i="1"/>
  <c r="G24" i="1"/>
  <c r="D24" i="1"/>
  <c r="B24" i="1"/>
  <c r="F14" i="1"/>
  <c r="G14" i="1"/>
  <c r="B25" i="1"/>
  <c r="B14" i="1"/>
  <c r="F25" i="1"/>
  <c r="G25" i="1"/>
  <c r="D25" i="1"/>
  <c r="F12" i="1"/>
  <c r="G12" i="1"/>
  <c r="D12" i="1"/>
  <c r="F11" i="1"/>
  <c r="G11" i="1"/>
  <c r="F2" i="1"/>
  <c r="D11" i="1"/>
  <c r="G2" i="1"/>
  <c r="B27" i="1"/>
  <c r="F27" i="1"/>
  <c r="G27" i="1"/>
  <c r="E27" i="1"/>
  <c r="E13" i="1"/>
  <c r="I13" i="1" l="1"/>
  <c r="G13" i="1"/>
  <c r="F13" i="1"/>
</calcChain>
</file>

<file path=xl/sharedStrings.xml><?xml version="1.0" encoding="utf-8"?>
<sst xmlns="http://schemas.openxmlformats.org/spreadsheetml/2006/main" count="26" uniqueCount="18">
  <si>
    <t>ADDIV</t>
    <phoneticPr fontId="1" type="noConversion"/>
  </si>
  <si>
    <t>TCNT0</t>
    <phoneticPr fontId="1" type="noConversion"/>
  </si>
  <si>
    <t>FOSC8</t>
    <phoneticPr fontId="1" type="noConversion"/>
  </si>
  <si>
    <t>FOSC8</t>
    <phoneticPr fontId="1" type="noConversion"/>
  </si>
  <si>
    <t>Test time</t>
    <phoneticPr fontId="1" type="noConversion"/>
  </si>
  <si>
    <t>Delay time</t>
    <phoneticPr fontId="1" type="noConversion"/>
  </si>
  <si>
    <t>Delay per sec.</t>
    <phoneticPr fontId="1" type="noConversion"/>
  </si>
  <si>
    <t>Delay/per sec.</t>
    <phoneticPr fontId="1" type="noConversion"/>
  </si>
  <si>
    <t>TCNT0HEX</t>
    <phoneticPr fontId="1" type="noConversion"/>
  </si>
  <si>
    <t>FOSC8</t>
    <phoneticPr fontId="1" type="noConversion"/>
  </si>
  <si>
    <t>AA</t>
    <phoneticPr fontId="1" type="noConversion"/>
  </si>
  <si>
    <t>FOSC8</t>
    <phoneticPr fontId="1" type="noConversion"/>
  </si>
  <si>
    <t>FOSC8</t>
    <phoneticPr fontId="1" type="noConversion"/>
  </si>
  <si>
    <t>FOSC8</t>
    <phoneticPr fontId="1" type="noConversion"/>
  </si>
  <si>
    <t>4A</t>
    <phoneticPr fontId="1" type="noConversion"/>
  </si>
  <si>
    <t>FOSC8</t>
    <phoneticPr fontId="1" type="noConversion"/>
  </si>
  <si>
    <t>FOSC8</t>
    <phoneticPr fontId="1" type="noConversion"/>
  </si>
  <si>
    <t>FOSC8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</si>
</sst>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L22" sqref="L22"/>
    </sheetView>
  </sheetViews>
  <sheetFormatPr defaultRowHeight="16.5" x14ac:dyDescent="0.25"/>
  <cols>
    <col min="6" max="7" width="12.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7</v>
      </c>
      <c r="G1" t="s">
        <v>6</v>
      </c>
      <c r="I1" t="s">
        <v>8</v>
      </c>
    </row>
    <row r="2" spans="1:9" x14ac:dyDescent="0.25">
      <c r="A2">
        <v>30</v>
      </c>
      <c r="B2">
        <v>0</v>
      </c>
      <c r="C2" t="s">
        <v>2</v>
      </c>
      <c r="D2">
        <v>-6.53</v>
      </c>
      <c r="E2">
        <v>670</v>
      </c>
      <c r="F2">
        <f>D2/E2</f>
        <v>-9.746268656716418E-3</v>
      </c>
      <c r="G2">
        <f>E2/D2</f>
        <v>-102.60336906584992</v>
      </c>
      <c r="I2" t="str">
        <f>DEC2HEX(B2)</f>
        <v>0</v>
      </c>
    </row>
    <row r="3" spans="1:9" x14ac:dyDescent="0.25">
      <c r="A3">
        <v>30</v>
      </c>
      <c r="B3">
        <v>1</v>
      </c>
      <c r="C3" t="s">
        <v>17</v>
      </c>
      <c r="D3">
        <f>60-51.38</f>
        <v>8.6199999999999974</v>
      </c>
      <c r="E3">
        <v>600</v>
      </c>
      <c r="F3">
        <f t="shared" ref="F3:F4" si="0">D3/E3</f>
        <v>1.4366666666666663E-2</v>
      </c>
      <c r="G3">
        <f t="shared" ref="G3:G4" si="1">E3/D3</f>
        <v>69.605568445475654</v>
      </c>
      <c r="I3" t="str">
        <f>DEC2HEX(B3)</f>
        <v>1</v>
      </c>
    </row>
    <row r="4" spans="1:9" x14ac:dyDescent="0.25">
      <c r="A4">
        <v>30</v>
      </c>
      <c r="B4">
        <v>2</v>
      </c>
      <c r="D4">
        <f>60-43.68</f>
        <v>16.32</v>
      </c>
      <c r="E4">
        <v>1200</v>
      </c>
      <c r="F4">
        <f t="shared" si="0"/>
        <v>1.3600000000000001E-2</v>
      </c>
      <c r="G4">
        <f t="shared" si="1"/>
        <v>73.529411764705884</v>
      </c>
      <c r="I4">
        <v>2</v>
      </c>
    </row>
    <row r="11" spans="1:9" x14ac:dyDescent="0.25">
      <c r="A11">
        <v>35</v>
      </c>
      <c r="B11">
        <v>0</v>
      </c>
      <c r="C11" t="s">
        <v>11</v>
      </c>
      <c r="D11">
        <f>30-27.24</f>
        <v>2.7600000000000016</v>
      </c>
      <c r="E11">
        <v>30</v>
      </c>
      <c r="F11">
        <f t="shared" ref="F11:F25" si="2">D11/E11</f>
        <v>9.2000000000000054E-2</v>
      </c>
      <c r="G11">
        <f t="shared" ref="G11:G25" si="3">E11/D11</f>
        <v>10.869565217391298</v>
      </c>
    </row>
    <row r="12" spans="1:9" x14ac:dyDescent="0.25">
      <c r="A12">
        <v>38</v>
      </c>
      <c r="B12">
        <v>0</v>
      </c>
      <c r="C12" t="s">
        <v>12</v>
      </c>
      <c r="D12">
        <f>60-56.53</f>
        <v>3.4699999999999989</v>
      </c>
      <c r="E12">
        <v>300</v>
      </c>
      <c r="F12">
        <f t="shared" si="2"/>
        <v>1.1566666666666663E-2</v>
      </c>
      <c r="G12">
        <f t="shared" si="3"/>
        <v>86.455331412103774</v>
      </c>
    </row>
    <row r="13" spans="1:9" x14ac:dyDescent="0.25">
      <c r="A13">
        <v>39</v>
      </c>
      <c r="B13">
        <v>0</v>
      </c>
      <c r="C13" t="s">
        <v>3</v>
      </c>
      <c r="D13">
        <v>-10.06</v>
      </c>
      <c r="E13">
        <f>60*18</f>
        <v>1080</v>
      </c>
      <c r="F13">
        <f t="shared" si="2"/>
        <v>-9.3148148148148157E-3</v>
      </c>
      <c r="G13">
        <f t="shared" si="3"/>
        <v>-107.3558648111332</v>
      </c>
      <c r="I13" t="str">
        <f>DEC2HEX(B13)</f>
        <v>0</v>
      </c>
    </row>
    <row r="14" spans="1:9" x14ac:dyDescent="0.25">
      <c r="A14">
        <v>39</v>
      </c>
      <c r="B14">
        <f>HEX2DEC(I14)</f>
        <v>68</v>
      </c>
      <c r="C14" t="s">
        <v>2</v>
      </c>
      <c r="D14">
        <v>-3.13</v>
      </c>
      <c r="E14">
        <v>150</v>
      </c>
      <c r="F14">
        <f t="shared" si="2"/>
        <v>-2.0866666666666665E-2</v>
      </c>
      <c r="G14">
        <f t="shared" si="3"/>
        <v>-47.923322683706068</v>
      </c>
      <c r="I14">
        <v>44</v>
      </c>
    </row>
    <row r="15" spans="1:9" x14ac:dyDescent="0.25">
      <c r="A15">
        <v>38</v>
      </c>
      <c r="B15">
        <f t="shared" ref="B15:B18" si="4">HEX2DEC(I15)</f>
        <v>66</v>
      </c>
      <c r="C15" t="s">
        <v>2</v>
      </c>
      <c r="D15">
        <v>-4.07</v>
      </c>
      <c r="E15">
        <v>600</v>
      </c>
      <c r="F15">
        <f t="shared" si="2"/>
        <v>-6.7833333333333339E-3</v>
      </c>
      <c r="G15">
        <f t="shared" si="3"/>
        <v>-147.4201474201474</v>
      </c>
      <c r="I15">
        <v>42</v>
      </c>
    </row>
    <row r="16" spans="1:9" x14ac:dyDescent="0.25">
      <c r="A16">
        <v>38</v>
      </c>
      <c r="B16">
        <f t="shared" si="4"/>
        <v>67</v>
      </c>
      <c r="C16" t="s">
        <v>17</v>
      </c>
      <c r="D16">
        <f>60-57.73</f>
        <v>2.2700000000000031</v>
      </c>
      <c r="E16">
        <v>660</v>
      </c>
      <c r="F16">
        <f t="shared" si="2"/>
        <v>3.4393939393939439E-3</v>
      </c>
      <c r="G16">
        <f t="shared" si="3"/>
        <v>290.7488986784137</v>
      </c>
      <c r="I16">
        <v>43</v>
      </c>
    </row>
    <row r="17" spans="1:9" s="1" customFormat="1" x14ac:dyDescent="0.25">
      <c r="A17" s="1">
        <v>38</v>
      </c>
      <c r="D17" s="1">
        <f>60-32.01</f>
        <v>27.990000000000002</v>
      </c>
      <c r="E17" s="1">
        <f>60*60*6+60</f>
        <v>21660</v>
      </c>
      <c r="F17" s="1">
        <f t="shared" ref="F17" si="5">D17/E17</f>
        <v>1.2922437673130195E-3</v>
      </c>
      <c r="G17" s="1">
        <f t="shared" ref="G17" si="6">E17/D17</f>
        <v>773.84780278670951</v>
      </c>
      <c r="I17" s="1">
        <v>44</v>
      </c>
    </row>
    <row r="18" spans="1:9" x14ac:dyDescent="0.25">
      <c r="A18">
        <v>38</v>
      </c>
      <c r="B18">
        <f t="shared" si="4"/>
        <v>68</v>
      </c>
      <c r="C18" t="s">
        <v>2</v>
      </c>
      <c r="D18">
        <f>60-57.87</f>
        <v>2.1300000000000026</v>
      </c>
      <c r="E18">
        <f>60*20</f>
        <v>1200</v>
      </c>
      <c r="F18">
        <f t="shared" si="2"/>
        <v>1.7750000000000021E-3</v>
      </c>
      <c r="G18">
        <f t="shared" si="3"/>
        <v>563.38028169014012</v>
      </c>
      <c r="I18">
        <v>44</v>
      </c>
    </row>
    <row r="19" spans="1:9" x14ac:dyDescent="0.25">
      <c r="A19">
        <v>38</v>
      </c>
      <c r="B19">
        <f t="shared" ref="B19:B25" si="7">HEX2DEC(I19)</f>
        <v>71</v>
      </c>
      <c r="C19" t="s">
        <v>2</v>
      </c>
      <c r="D19">
        <f>60-57.73</f>
        <v>2.2700000000000031</v>
      </c>
      <c r="E19">
        <v>120</v>
      </c>
      <c r="F19">
        <f t="shared" si="2"/>
        <v>1.8916666666666693E-2</v>
      </c>
      <c r="G19">
        <f t="shared" si="3"/>
        <v>52.863436123347945</v>
      </c>
      <c r="I19">
        <v>47</v>
      </c>
    </row>
    <row r="20" spans="1:9" x14ac:dyDescent="0.25">
      <c r="A20">
        <v>38</v>
      </c>
      <c r="B20">
        <f t="shared" si="7"/>
        <v>72</v>
      </c>
      <c r="C20" t="s">
        <v>16</v>
      </c>
      <c r="D20">
        <f>60-58.87</f>
        <v>1.1300000000000026</v>
      </c>
      <c r="E20">
        <v>60</v>
      </c>
      <c r="F20">
        <f t="shared" si="2"/>
        <v>1.8833333333333376E-2</v>
      </c>
      <c r="G20">
        <f t="shared" si="3"/>
        <v>53.097345132743243</v>
      </c>
      <c r="I20">
        <v>48</v>
      </c>
    </row>
    <row r="21" spans="1:9" x14ac:dyDescent="0.25">
      <c r="A21">
        <v>39</v>
      </c>
      <c r="B21">
        <f t="shared" si="7"/>
        <v>72</v>
      </c>
      <c r="C21" t="s">
        <v>9</v>
      </c>
      <c r="D21">
        <v>-2.57</v>
      </c>
      <c r="E21">
        <v>600</v>
      </c>
      <c r="F21">
        <f t="shared" si="2"/>
        <v>-4.2833333333333334E-3</v>
      </c>
      <c r="G21">
        <f t="shared" si="3"/>
        <v>-233.46303501945528</v>
      </c>
      <c r="I21">
        <v>48</v>
      </c>
    </row>
    <row r="22" spans="1:9" x14ac:dyDescent="0.25">
      <c r="A22">
        <v>39</v>
      </c>
      <c r="B22">
        <f t="shared" si="7"/>
        <v>73</v>
      </c>
      <c r="C22" t="s">
        <v>2</v>
      </c>
      <c r="D22">
        <f>60-54.91</f>
        <v>5.0900000000000034</v>
      </c>
      <c r="E22">
        <f>60*16</f>
        <v>960</v>
      </c>
      <c r="F22">
        <f t="shared" si="2"/>
        <v>5.3020833333333366E-3</v>
      </c>
      <c r="G22">
        <f t="shared" si="3"/>
        <v>188.60510805500971</v>
      </c>
      <c r="I22">
        <v>49</v>
      </c>
    </row>
    <row r="23" spans="1:9" x14ac:dyDescent="0.25">
      <c r="A23">
        <v>39</v>
      </c>
      <c r="B23">
        <f t="shared" si="7"/>
        <v>74</v>
      </c>
      <c r="C23" t="s">
        <v>15</v>
      </c>
      <c r="D23">
        <f>60-59.19</f>
        <v>0.81000000000000227</v>
      </c>
      <c r="E23">
        <v>180</v>
      </c>
      <c r="F23">
        <f t="shared" si="2"/>
        <v>4.5000000000000127E-3</v>
      </c>
      <c r="G23">
        <f t="shared" si="3"/>
        <v>222.2222222222216</v>
      </c>
      <c r="I23" t="s">
        <v>14</v>
      </c>
    </row>
    <row r="24" spans="1:9" x14ac:dyDescent="0.25">
      <c r="A24">
        <v>39</v>
      </c>
      <c r="B24">
        <f t="shared" si="7"/>
        <v>80</v>
      </c>
      <c r="C24" t="s">
        <v>13</v>
      </c>
      <c r="D24">
        <f>30-25.81</f>
        <v>4.1900000000000013</v>
      </c>
      <c r="E24">
        <v>150</v>
      </c>
      <c r="F24">
        <f t="shared" si="2"/>
        <v>2.7933333333333341E-2</v>
      </c>
      <c r="G24">
        <f t="shared" si="3"/>
        <v>35.799522673031014</v>
      </c>
      <c r="I24">
        <v>50</v>
      </c>
    </row>
    <row r="25" spans="1:9" x14ac:dyDescent="0.25">
      <c r="A25">
        <v>39</v>
      </c>
      <c r="B25">
        <f t="shared" si="7"/>
        <v>85</v>
      </c>
      <c r="C25" t="s">
        <v>2</v>
      </c>
      <c r="D25">
        <f>60-57.55</f>
        <v>2.4500000000000028</v>
      </c>
      <c r="E25">
        <v>60</v>
      </c>
      <c r="F25">
        <f t="shared" si="2"/>
        <v>4.0833333333333381E-2</v>
      </c>
      <c r="G25">
        <f t="shared" si="3"/>
        <v>24.489795918367317</v>
      </c>
      <c r="I25">
        <v>55</v>
      </c>
    </row>
    <row r="27" spans="1:9" x14ac:dyDescent="0.25">
      <c r="A27">
        <v>39</v>
      </c>
      <c r="B27">
        <f>HEX2DEC(I27)</f>
        <v>170</v>
      </c>
      <c r="D27">
        <v>-10.34</v>
      </c>
      <c r="E27">
        <f>17*60</f>
        <v>1020</v>
      </c>
      <c r="F27">
        <f>D27/E27</f>
        <v>-1.0137254901960784E-2</v>
      </c>
      <c r="G27">
        <f>E27/D27</f>
        <v>-98.646034816247578</v>
      </c>
      <c r="I27" t="s">
        <v>10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KUAS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黃宣錡</dc:creator>
  <cp:lastModifiedBy>黃宣錡</cp:lastModifiedBy>
  <dcterms:created xsi:type="dcterms:W3CDTF">2015-05-01T15:49:45Z</dcterms:created>
  <dcterms:modified xsi:type="dcterms:W3CDTF">2015-05-05T22:30:28Z</dcterms:modified>
</cp:coreProperties>
</file>