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2435" windowHeight="9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H6" i="1"/>
  <c r="H3" i="1"/>
  <c r="H5" i="1" s="1"/>
  <c r="H1" i="1"/>
</calcChain>
</file>

<file path=xl/sharedStrings.xml><?xml version="1.0" encoding="utf-8"?>
<sst xmlns="http://schemas.openxmlformats.org/spreadsheetml/2006/main" count="19" uniqueCount="15">
  <si>
    <t>TBCCR1</t>
  </si>
  <si>
    <t>t1</t>
  </si>
  <si>
    <t>t2</t>
  </si>
  <si>
    <t>t3</t>
  </si>
  <si>
    <t>DIV</t>
  </si>
  <si>
    <t>clk</t>
  </si>
  <si>
    <t>systick</t>
  </si>
  <si>
    <t>TimerB</t>
  </si>
  <si>
    <t>TBCCR0</t>
  </si>
  <si>
    <t>Timer max</t>
  </si>
  <si>
    <t>Max delay</t>
  </si>
  <si>
    <t>Get time overhead</t>
  </si>
  <si>
    <t>ISR latency</t>
  </si>
  <si>
    <t>QK latency</t>
  </si>
  <si>
    <t>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</si>
</sst>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Sheet1!$F$11</c:f>
              <c:strCache>
                <c:ptCount val="1"/>
                <c:pt idx="0">
                  <c:v>ISR latency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Sheet1!$A$12:$A$24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400</c:v>
                </c:pt>
                <c:pt idx="11">
                  <c:v>800</c:v>
                </c:pt>
                <c:pt idx="12">
                  <c:v>1600</c:v>
                </c:pt>
              </c:numCache>
            </c:numRef>
          </c:xVal>
          <c:yVal>
            <c:numRef>
              <c:f>Sheet1!$F$12:$F$24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  <c:pt idx="4">
                  <c:v>14</c:v>
                </c:pt>
                <c:pt idx="5">
                  <c:v>19</c:v>
                </c:pt>
                <c:pt idx="6">
                  <c:v>24</c:v>
                </c:pt>
                <c:pt idx="7">
                  <c:v>50</c:v>
                </c:pt>
                <c:pt idx="8">
                  <c:v>99</c:v>
                </c:pt>
                <c:pt idx="9">
                  <c:v>199</c:v>
                </c:pt>
                <c:pt idx="10">
                  <c:v>400</c:v>
                </c:pt>
                <c:pt idx="11">
                  <c:v>799</c:v>
                </c:pt>
                <c:pt idx="12">
                  <c:v>1599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10720"/>
        <c:axId val="39708928"/>
      </c:scatterChart>
      <c:scatterChart>
        <c:scatterStyle val="lineMarker"/>
        <c:varyColors val="0"/>
        <c:ser>
          <c:idx val="1"/>
          <c:order val="1"/>
          <c:tx>
            <c:strRef>
              <c:f>Sheet1!$G$11</c:f>
              <c:strCache>
                <c:ptCount val="1"/>
                <c:pt idx="0">
                  <c:v>QK latency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Sheet1!$A$12:$A$24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400</c:v>
                </c:pt>
                <c:pt idx="11">
                  <c:v>800</c:v>
                </c:pt>
                <c:pt idx="12">
                  <c:v>1600</c:v>
                </c:pt>
              </c:numCache>
            </c:numRef>
          </c:xVal>
          <c:yVal>
            <c:numRef>
              <c:f>Sheet1!$G$12:$G$24</c:f>
              <c:numCache>
                <c:formatCode>General</c:formatCode>
                <c:ptCount val="13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37</c:v>
                </c:pt>
                <c:pt idx="6">
                  <c:v>36</c:v>
                </c:pt>
                <c:pt idx="7">
                  <c:v>36</c:v>
                </c:pt>
                <c:pt idx="8">
                  <c:v>37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57952"/>
        <c:axId val="110286336"/>
      </c:scatterChart>
      <c:valAx>
        <c:axId val="3971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708928"/>
        <c:crosses val="autoZero"/>
        <c:crossBetween val="midCat"/>
      </c:valAx>
      <c:valAx>
        <c:axId val="397089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ISR latency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710720"/>
        <c:crossesAt val="0"/>
        <c:crossBetween val="midCat"/>
      </c:valAx>
      <c:valAx>
        <c:axId val="110286336"/>
        <c:scaling>
          <c:orientation val="minMax"/>
          <c:max val="1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QK latency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357952"/>
        <c:crosses val="max"/>
        <c:crossBetween val="midCat"/>
      </c:valAx>
      <c:valAx>
        <c:axId val="47357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286336"/>
        <c:crossesAt val="0"/>
        <c:crossBetween val="midCat"/>
      </c:valAx>
    </c:plotArea>
    <c:legend>
      <c:legendPos val="r"/>
      <c:layout>
        <c:manualLayout>
          <c:xMode val="edge"/>
          <c:yMode val="edge"/>
          <c:x val="0.27700834859054035"/>
          <c:y val="0.10282318739095628"/>
          <c:w val="0.22892819458232458"/>
          <c:h val="0.225859908693403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366712</xdr:colOff>
      <xdr:row>0</xdr:row>
      <xdr:rowOff>33337</xdr:rowOff>
    </xdr:from>
    <xdr:to>
      <xdr:col>11</xdr:col>
      <xdr:colOff>133350</xdr:colOff>
      <xdr:row>10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9" totalsRowShown="0">
  <autoFilter ref="A1:E9"/>
  <tableColumns count="5">
    <tableColumn id="1" name="TBCCR1"/>
    <tableColumn id="2" name="DIV"/>
    <tableColumn id="3" name="t1"/>
    <tableColumn id="4" name="t2"/>
    <tableColumn id="5" name="t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1:G24" totalsRowShown="0">
  <autoFilter ref="A11:G24"/>
  <tableColumns count="7">
    <tableColumn id="1" name="Delay"/>
    <tableColumn id="2" name="DIV"/>
    <tableColumn id="3" name="t1"/>
    <tableColumn id="4" name="t2"/>
    <tableColumn id="5" name="t3"/>
    <tableColumn id="6" name="ISR latency" dataDxfId="1">
      <calculatedColumnFormula>Table13[[#This Row],[t2]] - Table13[[#This Row],[t1]] - $H$7</calculatedColumnFormula>
    </tableColumn>
    <tableColumn id="7" name="QK latency" dataDxfId="0">
      <calculatedColumnFormula>Table13[[#This Row],[t3]]-Table13[[#This Row],[t2]]-$H$7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J13" sqref="J13"/>
    </sheetView>
  </sheetViews>
  <sheetFormatPr defaultRowHeight="15" x14ac:dyDescent="0.25"/>
  <cols>
    <col min="1" max="1" width="9.7109375" customWidth="1"/>
    <col min="7" max="7" width="17.85546875" bestFit="1" customWidth="1"/>
  </cols>
  <sheetData>
    <row r="1" spans="1:8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G1" t="s">
        <v>9</v>
      </c>
      <c r="H1">
        <f>2^16</f>
        <v>65536</v>
      </c>
    </row>
    <row r="2" spans="1:8" x14ac:dyDescent="0.25">
      <c r="A2">
        <v>1</v>
      </c>
      <c r="B2">
        <v>8</v>
      </c>
      <c r="C2">
        <v>45</v>
      </c>
      <c r="D2">
        <v>65546</v>
      </c>
      <c r="E2">
        <v>65583</v>
      </c>
      <c r="G2" t="s">
        <v>5</v>
      </c>
      <c r="H2">
        <v>16000000</v>
      </c>
    </row>
    <row r="3" spans="1:8" x14ac:dyDescent="0.25">
      <c r="A3">
        <v>5</v>
      </c>
      <c r="B3">
        <v>8</v>
      </c>
      <c r="C3">
        <v>45</v>
      </c>
      <c r="D3">
        <v>65546</v>
      </c>
      <c r="E3">
        <v>65583</v>
      </c>
      <c r="G3" t="s">
        <v>7</v>
      </c>
      <c r="H3">
        <f>H2/8</f>
        <v>2000000</v>
      </c>
    </row>
    <row r="4" spans="1:8" x14ac:dyDescent="0.25">
      <c r="A4">
        <v>10</v>
      </c>
      <c r="B4">
        <v>8</v>
      </c>
      <c r="C4">
        <v>45</v>
      </c>
      <c r="D4">
        <v>65548</v>
      </c>
      <c r="E4">
        <v>65584</v>
      </c>
      <c r="G4" t="s">
        <v>6</v>
      </c>
      <c r="H4">
        <v>1000</v>
      </c>
    </row>
    <row r="5" spans="1:8" x14ac:dyDescent="0.25">
      <c r="A5">
        <v>15</v>
      </c>
      <c r="B5">
        <v>8</v>
      </c>
      <c r="C5">
        <v>45</v>
      </c>
      <c r="D5">
        <v>65552</v>
      </c>
      <c r="E5">
        <v>65589</v>
      </c>
      <c r="G5" t="s">
        <v>8</v>
      </c>
      <c r="H5">
        <f>H3/H4</f>
        <v>2000</v>
      </c>
    </row>
    <row r="6" spans="1:8" x14ac:dyDescent="0.25">
      <c r="A6">
        <v>20</v>
      </c>
      <c r="B6">
        <v>8</v>
      </c>
      <c r="C6">
        <v>45</v>
      </c>
      <c r="D6">
        <v>65557</v>
      </c>
      <c r="E6">
        <v>65594</v>
      </c>
      <c r="G6" t="s">
        <v>10</v>
      </c>
      <c r="H6">
        <f>H1/H3</f>
        <v>3.2767999999999999E-2</v>
      </c>
    </row>
    <row r="7" spans="1:8" x14ac:dyDescent="0.25">
      <c r="A7">
        <v>25</v>
      </c>
      <c r="B7">
        <v>8</v>
      </c>
      <c r="C7">
        <v>45</v>
      </c>
      <c r="D7">
        <v>65562</v>
      </c>
      <c r="E7">
        <v>65599</v>
      </c>
      <c r="G7" t="s">
        <v>11</v>
      </c>
      <c r="H7">
        <v>1</v>
      </c>
    </row>
    <row r="8" spans="1:8" x14ac:dyDescent="0.25">
      <c r="A8">
        <v>50</v>
      </c>
      <c r="B8">
        <v>8</v>
      </c>
      <c r="C8">
        <v>45</v>
      </c>
      <c r="D8">
        <v>51</v>
      </c>
      <c r="E8">
        <v>89</v>
      </c>
    </row>
    <row r="9" spans="1:8" x14ac:dyDescent="0.25">
      <c r="A9">
        <v>100</v>
      </c>
      <c r="B9">
        <v>8</v>
      </c>
      <c r="C9">
        <v>45</v>
      </c>
      <c r="D9">
        <v>101</v>
      </c>
      <c r="E9">
        <v>138</v>
      </c>
    </row>
    <row r="11" spans="1:8" x14ac:dyDescent="0.25">
      <c r="A11" t="s">
        <v>14</v>
      </c>
      <c r="B11" t="s">
        <v>4</v>
      </c>
      <c r="C11" t="s">
        <v>1</v>
      </c>
      <c r="D11" t="s">
        <v>2</v>
      </c>
      <c r="E11" t="s">
        <v>3</v>
      </c>
      <c r="F11" t="s">
        <v>12</v>
      </c>
      <c r="G11" t="s">
        <v>13</v>
      </c>
    </row>
    <row r="12" spans="1:8" x14ac:dyDescent="0.25">
      <c r="A12">
        <v>0</v>
      </c>
      <c r="B12">
        <v>8</v>
      </c>
      <c r="C12">
        <v>21</v>
      </c>
      <c r="D12">
        <v>21</v>
      </c>
      <c r="E12">
        <v>58</v>
      </c>
      <c r="F12">
        <f>Table13[[#This Row],[t2]] - Table13[[#This Row],[t1]] - $H$7</f>
        <v>-1</v>
      </c>
      <c r="G12">
        <f>Table13[[#This Row],[t3]]-Table13[[#This Row],[t2]]-$H$7</f>
        <v>36</v>
      </c>
    </row>
    <row r="13" spans="1:8" x14ac:dyDescent="0.25">
      <c r="A13">
        <v>1</v>
      </c>
      <c r="B13">
        <v>8</v>
      </c>
      <c r="C13">
        <v>21</v>
      </c>
      <c r="D13">
        <v>22</v>
      </c>
      <c r="E13">
        <v>59</v>
      </c>
      <c r="F13">
        <f>Table13[[#This Row],[t2]] - Table13[[#This Row],[t1]] - $H$7</f>
        <v>0</v>
      </c>
      <c r="G13">
        <f>Table13[[#This Row],[t3]]-Table13[[#This Row],[t2]]-$H$7</f>
        <v>36</v>
      </c>
    </row>
    <row r="14" spans="1:8" x14ac:dyDescent="0.25">
      <c r="A14">
        <v>5</v>
      </c>
      <c r="B14">
        <v>8</v>
      </c>
      <c r="C14">
        <v>21</v>
      </c>
      <c r="D14">
        <v>32</v>
      </c>
      <c r="E14">
        <v>69</v>
      </c>
      <c r="F14">
        <f>Table13[[#This Row],[t2]] - Table13[[#This Row],[t1]] - $H$7</f>
        <v>10</v>
      </c>
      <c r="G14">
        <f>Table13[[#This Row],[t3]]-Table13[[#This Row],[t2]]-$H$7</f>
        <v>36</v>
      </c>
    </row>
    <row r="15" spans="1:8" x14ac:dyDescent="0.25">
      <c r="A15">
        <v>10</v>
      </c>
      <c r="B15">
        <v>8</v>
      </c>
      <c r="C15">
        <v>21</v>
      </c>
      <c r="D15">
        <v>32</v>
      </c>
      <c r="E15">
        <v>69</v>
      </c>
      <c r="F15">
        <f>Table13[[#This Row],[t2]] - Table13[[#This Row],[t1]] - $H$7</f>
        <v>10</v>
      </c>
      <c r="G15">
        <f>Table13[[#This Row],[t3]]-Table13[[#This Row],[t2]]-$H$7</f>
        <v>36</v>
      </c>
    </row>
    <row r="16" spans="1:8" x14ac:dyDescent="0.25">
      <c r="A16">
        <v>15</v>
      </c>
      <c r="B16">
        <v>8</v>
      </c>
      <c r="C16">
        <v>21</v>
      </c>
      <c r="D16">
        <v>36</v>
      </c>
      <c r="E16">
        <v>73</v>
      </c>
      <c r="F16">
        <f>Table13[[#This Row],[t2]] - Table13[[#This Row],[t1]] - $H$7</f>
        <v>14</v>
      </c>
      <c r="G16">
        <f>Table13[[#This Row],[t3]]-Table13[[#This Row],[t2]]-$H$7</f>
        <v>36</v>
      </c>
    </row>
    <row r="17" spans="1:7" x14ac:dyDescent="0.25">
      <c r="A17">
        <v>20</v>
      </c>
      <c r="B17">
        <v>8</v>
      </c>
      <c r="C17">
        <v>20</v>
      </c>
      <c r="D17">
        <v>40</v>
      </c>
      <c r="E17">
        <v>78</v>
      </c>
      <c r="F17">
        <f>Table13[[#This Row],[t2]] - Table13[[#This Row],[t1]] - $H$7</f>
        <v>19</v>
      </c>
      <c r="G17">
        <f>Table13[[#This Row],[t3]]-Table13[[#This Row],[t2]]-$H$7</f>
        <v>37</v>
      </c>
    </row>
    <row r="18" spans="1:7" x14ac:dyDescent="0.25">
      <c r="A18">
        <v>25</v>
      </c>
      <c r="B18">
        <v>8</v>
      </c>
      <c r="C18">
        <v>21</v>
      </c>
      <c r="D18">
        <v>46</v>
      </c>
      <c r="E18">
        <v>83</v>
      </c>
      <c r="F18">
        <f>Table13[[#This Row],[t2]] - Table13[[#This Row],[t1]] - $H$7</f>
        <v>24</v>
      </c>
      <c r="G18">
        <f>Table13[[#This Row],[t3]]-Table13[[#This Row],[t2]]-$H$7</f>
        <v>36</v>
      </c>
    </row>
    <row r="19" spans="1:7" x14ac:dyDescent="0.25">
      <c r="A19">
        <v>50</v>
      </c>
      <c r="B19">
        <v>8</v>
      </c>
      <c r="C19">
        <v>21</v>
      </c>
      <c r="D19">
        <v>72</v>
      </c>
      <c r="E19">
        <v>109</v>
      </c>
      <c r="F19">
        <f>Table13[[#This Row],[t2]] - Table13[[#This Row],[t1]] - $H$7</f>
        <v>50</v>
      </c>
      <c r="G19">
        <f>Table13[[#This Row],[t3]]-Table13[[#This Row],[t2]]-$H$7</f>
        <v>36</v>
      </c>
    </row>
    <row r="20" spans="1:7" x14ac:dyDescent="0.25">
      <c r="A20">
        <v>100</v>
      </c>
      <c r="B20">
        <v>8</v>
      </c>
      <c r="C20">
        <v>21</v>
      </c>
      <c r="D20">
        <v>121</v>
      </c>
      <c r="E20">
        <v>159</v>
      </c>
      <c r="F20">
        <f>Table13[[#This Row],[t2]] - Table13[[#This Row],[t1]] - $H$7</f>
        <v>99</v>
      </c>
      <c r="G20">
        <f>Table13[[#This Row],[t3]]-Table13[[#This Row],[t2]]-$H$7</f>
        <v>37</v>
      </c>
    </row>
    <row r="21" spans="1:7" x14ac:dyDescent="0.25">
      <c r="A21">
        <v>200</v>
      </c>
      <c r="B21">
        <v>8</v>
      </c>
      <c r="C21">
        <v>20</v>
      </c>
      <c r="D21">
        <v>220</v>
      </c>
      <c r="E21">
        <v>257</v>
      </c>
      <c r="F21">
        <f>Table13[[#This Row],[t2]] - Table13[[#This Row],[t1]] - $H$7</f>
        <v>199</v>
      </c>
      <c r="G21">
        <f>Table13[[#This Row],[t3]]-Table13[[#This Row],[t2]]-$H$7</f>
        <v>36</v>
      </c>
    </row>
    <row r="22" spans="1:7" x14ac:dyDescent="0.25">
      <c r="A22">
        <v>400</v>
      </c>
      <c r="B22">
        <v>8</v>
      </c>
      <c r="C22">
        <v>20</v>
      </c>
      <c r="D22">
        <v>421</v>
      </c>
      <c r="E22">
        <v>458</v>
      </c>
      <c r="F22">
        <f>Table13[[#This Row],[t2]] - Table13[[#This Row],[t1]] - $H$7</f>
        <v>400</v>
      </c>
      <c r="G22">
        <f>Table13[[#This Row],[t3]]-Table13[[#This Row],[t2]]-$H$7</f>
        <v>36</v>
      </c>
    </row>
    <row r="23" spans="1:7" x14ac:dyDescent="0.25">
      <c r="A23">
        <v>800</v>
      </c>
      <c r="B23">
        <v>8</v>
      </c>
      <c r="C23">
        <v>21</v>
      </c>
      <c r="D23">
        <v>821</v>
      </c>
      <c r="E23">
        <v>858</v>
      </c>
      <c r="F23">
        <f>Table13[[#This Row],[t2]] - Table13[[#This Row],[t1]] - $H$7</f>
        <v>799</v>
      </c>
      <c r="G23">
        <f>Table13[[#This Row],[t3]]-Table13[[#This Row],[t2]]-$H$7</f>
        <v>36</v>
      </c>
    </row>
    <row r="24" spans="1:7" x14ac:dyDescent="0.25">
      <c r="A24">
        <v>1600</v>
      </c>
      <c r="B24">
        <v>8</v>
      </c>
      <c r="C24">
        <v>21</v>
      </c>
      <c r="D24">
        <v>1621</v>
      </c>
      <c r="E24">
        <v>1659</v>
      </c>
      <c r="F24">
        <f>Table13[[#This Row],[t2]] - Table13[[#This Row],[t1]] - $H$7</f>
        <v>1599</v>
      </c>
      <c r="G24">
        <f>Table13[[#This Row],[t3]]-Table13[[#This Row],[t2]]-$H$7</f>
        <v>37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Fluidigm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Choi</dc:creator>
  <cp:lastModifiedBy>Henry Choi</cp:lastModifiedBy>
  <dcterms:created xsi:type="dcterms:W3CDTF">2013-07-01T01:07:32Z</dcterms:created>
  <dcterms:modified xsi:type="dcterms:W3CDTF">2013-07-01T02:59:52Z</dcterms:modified>
</cp:coreProperties>
</file>