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275" windowHeight="10290" activeTab="1"/>
  </bookViews>
  <sheets>
    <sheet name="Sheet1" sheetId="1" r:id="rId1"/>
    <sheet name="radi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" i="2" l="1"/>
  <c r="S5" i="2" s="1"/>
  <c r="AA5" i="2" s="1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C5" i="2"/>
  <c r="D5" i="2"/>
  <c r="E5" i="2"/>
  <c r="F5" i="2"/>
  <c r="G5" i="2"/>
  <c r="H5" i="2"/>
  <c r="B5" i="2"/>
  <c r="B9" i="1"/>
  <c r="D8" i="1"/>
  <c r="C7" i="1"/>
  <c r="D6" i="1"/>
  <c r="C5" i="1"/>
  <c r="C4" i="1"/>
  <c r="D2" i="1"/>
  <c r="C1" i="1"/>
  <c r="C2" i="1"/>
  <c r="R5" i="2" l="1"/>
  <c r="Z5" i="2" s="1"/>
  <c r="U22" i="2"/>
  <c r="AC22" i="2" s="1"/>
  <c r="R18" i="2"/>
  <c r="Z18" i="2" s="1"/>
  <c r="T19" i="2"/>
  <c r="AB19" i="2" s="1"/>
  <c r="R10" i="2"/>
  <c r="Z10" i="2" s="1"/>
  <c r="T12" i="2"/>
  <c r="AB12" i="2" s="1"/>
  <c r="S25" i="2"/>
  <c r="AA25" i="2" s="1"/>
  <c r="R24" i="2"/>
  <c r="Z24" i="2" s="1"/>
  <c r="R16" i="2"/>
  <c r="Z16" i="2" s="1"/>
  <c r="R8" i="2"/>
  <c r="Z8" i="2" s="1"/>
  <c r="U24" i="2"/>
  <c r="AC24" i="2" s="1"/>
  <c r="W21" i="2"/>
  <c r="AE21" i="2" s="1"/>
  <c r="T18" i="2"/>
  <c r="AB18" i="2" s="1"/>
  <c r="V9" i="2"/>
  <c r="AD9" i="2" s="1"/>
  <c r="R22" i="2"/>
  <c r="Z22" i="2" s="1"/>
  <c r="R14" i="2"/>
  <c r="Z14" i="2" s="1"/>
  <c r="R6" i="2"/>
  <c r="Z6" i="2" s="1"/>
  <c r="W23" i="2"/>
  <c r="AE23" i="2" s="1"/>
  <c r="X20" i="2"/>
  <c r="AF20" i="2" s="1"/>
  <c r="X16" i="2"/>
  <c r="AF16" i="2" s="1"/>
  <c r="X6" i="2"/>
  <c r="AF6" i="2" s="1"/>
  <c r="R20" i="2"/>
  <c r="Z20" i="2" s="1"/>
  <c r="R12" i="2"/>
  <c r="Z12" i="2" s="1"/>
  <c r="W25" i="2"/>
  <c r="AE25" i="2" s="1"/>
  <c r="S23" i="2"/>
  <c r="AA23" i="2" s="1"/>
  <c r="S20" i="2"/>
  <c r="AA20" i="2" s="1"/>
  <c r="X14" i="2"/>
  <c r="AF14" i="2" s="1"/>
  <c r="R23" i="2"/>
  <c r="Z23" i="2" s="1"/>
  <c r="R19" i="2"/>
  <c r="Z19" i="2" s="1"/>
  <c r="R15" i="2"/>
  <c r="Z15" i="2" s="1"/>
  <c r="R11" i="2"/>
  <c r="Z11" i="2" s="1"/>
  <c r="R7" i="2"/>
  <c r="Z7" i="2" s="1"/>
  <c r="V25" i="2"/>
  <c r="AD25" i="2" s="1"/>
  <c r="X24" i="2"/>
  <c r="AF24" i="2" s="1"/>
  <c r="T24" i="2"/>
  <c r="AB24" i="2" s="1"/>
  <c r="V23" i="2"/>
  <c r="AD23" i="2" s="1"/>
  <c r="X22" i="2"/>
  <c r="AF22" i="2" s="1"/>
  <c r="T22" i="2"/>
  <c r="AB22" i="2" s="1"/>
  <c r="V21" i="2"/>
  <c r="AD21" i="2" s="1"/>
  <c r="W20" i="2"/>
  <c r="AE20" i="2" s="1"/>
  <c r="X19" i="2"/>
  <c r="AF19" i="2" s="1"/>
  <c r="X18" i="2"/>
  <c r="AF18" i="2" s="1"/>
  <c r="X17" i="2"/>
  <c r="AF17" i="2" s="1"/>
  <c r="V16" i="2"/>
  <c r="AD16" i="2" s="1"/>
  <c r="T14" i="2"/>
  <c r="AB14" i="2" s="1"/>
  <c r="V11" i="2"/>
  <c r="AD11" i="2" s="1"/>
  <c r="X8" i="2"/>
  <c r="AF8" i="2" s="1"/>
  <c r="T6" i="2"/>
  <c r="AB6" i="2" s="1"/>
  <c r="U25" i="2"/>
  <c r="AC25" i="2" s="1"/>
  <c r="W24" i="2"/>
  <c r="AE24" i="2" s="1"/>
  <c r="S24" i="2"/>
  <c r="AA24" i="2" s="1"/>
  <c r="U23" i="2"/>
  <c r="AC23" i="2" s="1"/>
  <c r="W22" i="2"/>
  <c r="AE22" i="2" s="1"/>
  <c r="S22" i="2"/>
  <c r="AA22" i="2" s="1"/>
  <c r="U21" i="2"/>
  <c r="AC21" i="2" s="1"/>
  <c r="V20" i="2"/>
  <c r="AD20" i="2" s="1"/>
  <c r="V19" i="2"/>
  <c r="AD19" i="2" s="1"/>
  <c r="W18" i="2"/>
  <c r="AE18" i="2" s="1"/>
  <c r="V17" i="2"/>
  <c r="AD17" i="2" s="1"/>
  <c r="T16" i="2"/>
  <c r="AB16" i="2" s="1"/>
  <c r="V13" i="2"/>
  <c r="AD13" i="2" s="1"/>
  <c r="X10" i="2"/>
  <c r="AF10" i="2" s="1"/>
  <c r="T8" i="2"/>
  <c r="AB8" i="2" s="1"/>
  <c r="V5" i="2"/>
  <c r="AD5" i="2" s="1"/>
  <c r="R25" i="2"/>
  <c r="Z25" i="2" s="1"/>
  <c r="R21" i="2"/>
  <c r="Z21" i="2" s="1"/>
  <c r="R17" i="2"/>
  <c r="Z17" i="2" s="1"/>
  <c r="R13" i="2"/>
  <c r="Z13" i="2" s="1"/>
  <c r="R9" i="2"/>
  <c r="Z9" i="2" s="1"/>
  <c r="X25" i="2"/>
  <c r="AF25" i="2" s="1"/>
  <c r="T25" i="2"/>
  <c r="AB25" i="2" s="1"/>
  <c r="V24" i="2"/>
  <c r="AD24" i="2" s="1"/>
  <c r="X23" i="2"/>
  <c r="AF23" i="2" s="1"/>
  <c r="T23" i="2"/>
  <c r="AB23" i="2" s="1"/>
  <c r="V22" i="2"/>
  <c r="AD22" i="2" s="1"/>
  <c r="X21" i="2"/>
  <c r="AF21" i="2" s="1"/>
  <c r="T21" i="2"/>
  <c r="AB21" i="2" s="1"/>
  <c r="T20" i="2"/>
  <c r="AB20" i="2" s="1"/>
  <c r="U19" i="2"/>
  <c r="AC19" i="2" s="1"/>
  <c r="V18" i="2"/>
  <c r="AD18" i="2" s="1"/>
  <c r="T17" i="2"/>
  <c r="AB17" i="2" s="1"/>
  <c r="V15" i="2"/>
  <c r="AD15" i="2" s="1"/>
  <c r="X12" i="2"/>
  <c r="AF12" i="2" s="1"/>
  <c r="T10" i="2"/>
  <c r="AB10" i="2" s="1"/>
  <c r="V7" i="2"/>
  <c r="AD7" i="2" s="1"/>
  <c r="S18" i="2"/>
  <c r="AA18" i="2" s="1"/>
  <c r="U17" i="2"/>
  <c r="AC17" i="2" s="1"/>
  <c r="W16" i="2"/>
  <c r="AE16" i="2" s="1"/>
  <c r="S16" i="2"/>
  <c r="AA16" i="2" s="1"/>
  <c r="U15" i="2"/>
  <c r="AC15" i="2" s="1"/>
  <c r="W14" i="2"/>
  <c r="AE14" i="2" s="1"/>
  <c r="S14" i="2"/>
  <c r="AA14" i="2" s="1"/>
  <c r="U13" i="2"/>
  <c r="AC13" i="2" s="1"/>
  <c r="W12" i="2"/>
  <c r="AE12" i="2" s="1"/>
  <c r="S12" i="2"/>
  <c r="AA12" i="2" s="1"/>
  <c r="U11" i="2"/>
  <c r="AC11" i="2" s="1"/>
  <c r="W10" i="2"/>
  <c r="AE10" i="2" s="1"/>
  <c r="S10" i="2"/>
  <c r="AA10" i="2" s="1"/>
  <c r="U9" i="2"/>
  <c r="AC9" i="2" s="1"/>
  <c r="W8" i="2"/>
  <c r="AE8" i="2" s="1"/>
  <c r="S8" i="2"/>
  <c r="AA8" i="2" s="1"/>
  <c r="U7" i="2"/>
  <c r="AC7" i="2" s="1"/>
  <c r="W6" i="2"/>
  <c r="AE6" i="2" s="1"/>
  <c r="S6" i="2"/>
  <c r="AA6" i="2" s="1"/>
  <c r="U5" i="2"/>
  <c r="AC5" i="2" s="1"/>
  <c r="X15" i="2"/>
  <c r="AF15" i="2" s="1"/>
  <c r="T15" i="2"/>
  <c r="AB15" i="2" s="1"/>
  <c r="V14" i="2"/>
  <c r="AD14" i="2" s="1"/>
  <c r="X13" i="2"/>
  <c r="AF13" i="2" s="1"/>
  <c r="T13" i="2"/>
  <c r="AB13" i="2" s="1"/>
  <c r="V12" i="2"/>
  <c r="AD12" i="2" s="1"/>
  <c r="X11" i="2"/>
  <c r="AF11" i="2" s="1"/>
  <c r="T11" i="2"/>
  <c r="AB11" i="2" s="1"/>
  <c r="V10" i="2"/>
  <c r="AD10" i="2" s="1"/>
  <c r="X9" i="2"/>
  <c r="AF9" i="2" s="1"/>
  <c r="T9" i="2"/>
  <c r="AB9" i="2" s="1"/>
  <c r="V8" i="2"/>
  <c r="AD8" i="2" s="1"/>
  <c r="X7" i="2"/>
  <c r="AF7" i="2" s="1"/>
  <c r="T7" i="2"/>
  <c r="AB7" i="2" s="1"/>
  <c r="V6" i="2"/>
  <c r="AD6" i="2" s="1"/>
  <c r="X5" i="2"/>
  <c r="AF5" i="2" s="1"/>
  <c r="T5" i="2"/>
  <c r="AB5" i="2" s="1"/>
  <c r="S21" i="2"/>
  <c r="AA21" i="2" s="1"/>
  <c r="U20" i="2"/>
  <c r="AC20" i="2" s="1"/>
  <c r="W19" i="2"/>
  <c r="AE19" i="2" s="1"/>
  <c r="S19" i="2"/>
  <c r="AA19" i="2" s="1"/>
  <c r="U18" i="2"/>
  <c r="AC18" i="2" s="1"/>
  <c r="W17" i="2"/>
  <c r="AE17" i="2" s="1"/>
  <c r="S17" i="2"/>
  <c r="AA17" i="2" s="1"/>
  <c r="U16" i="2"/>
  <c r="AC16" i="2" s="1"/>
  <c r="W15" i="2"/>
  <c r="AE15" i="2" s="1"/>
  <c r="S15" i="2"/>
  <c r="AA15" i="2" s="1"/>
  <c r="U14" i="2"/>
  <c r="AC14" i="2" s="1"/>
  <c r="W13" i="2"/>
  <c r="AE13" i="2" s="1"/>
  <c r="S13" i="2"/>
  <c r="AA13" i="2" s="1"/>
  <c r="U12" i="2"/>
  <c r="AC12" i="2" s="1"/>
  <c r="W11" i="2"/>
  <c r="AE11" i="2" s="1"/>
  <c r="S11" i="2"/>
  <c r="AA11" i="2" s="1"/>
  <c r="U10" i="2"/>
  <c r="AC10" i="2" s="1"/>
  <c r="W9" i="2"/>
  <c r="AE9" i="2" s="1"/>
  <c r="S9" i="2"/>
  <c r="AA9" i="2" s="1"/>
  <c r="U8" i="2"/>
  <c r="AC8" i="2" s="1"/>
  <c r="W7" i="2"/>
  <c r="AE7" i="2" s="1"/>
  <c r="S7" i="2"/>
  <c r="AA7" i="2" s="1"/>
  <c r="U6" i="2"/>
  <c r="AC6" i="2" s="1"/>
  <c r="W5" i="2"/>
  <c r="AE5" i="2" s="1"/>
</calcChain>
</file>

<file path=xl/sharedStrings.xml><?xml version="1.0" encoding="utf-8"?>
<sst xmlns="http://schemas.openxmlformats.org/spreadsheetml/2006/main" count="10" uniqueCount="7">
  <si>
    <t>T_air</t>
  </si>
  <si>
    <t>T_glass</t>
  </si>
  <si>
    <t>C (T_glass^4 - T_air^4)</t>
  </si>
  <si>
    <t>C (T_glass^2 + T_air^2) (T_glass + T_air)</t>
  </si>
  <si>
    <t>K (T_glass - T_air)</t>
  </si>
  <si>
    <t>K =</t>
  </si>
  <si>
    <t>C (T_glass^4 - T_air^4) - K (T_glass - T_air)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</si>
</sst>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Radiation loss from glass side</a:t>
            </a:r>
          </a:p>
        </c:rich>
      </c:tx>
      <c:layout>
        <c:manualLayout>
          <c:xMode val="edge"/>
          <c:yMode val="edge"/>
          <c:x val="0.16531367266094391"/>
          <c:y val="6.2597809076682318E-2"/>
        </c:manualLayout>
      </c:layout>
      <c:overlay val="1"/>
    </c:title>
    <c:autoTitleDeleted val="0"/>
    <c:view3D>
      <c:rotX val="15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radiation!$B$5:$B$25</c:f>
              <c:numCache>
                <c:formatCode>General</c:formatCode>
                <c:ptCount val="21"/>
                <c:pt idx="0">
                  <c:v>7.8039393546240001</c:v>
                </c:pt>
                <c:pt idx="1">
                  <c:v>7.0597797646320002</c:v>
                </c:pt>
                <c:pt idx="2">
                  <c:v>6.3077176770048</c:v>
                </c:pt>
                <c:pt idx="3">
                  <c:v>5.5476973424880001</c:v>
                </c:pt>
                <c:pt idx="4">
                  <c:v>4.7796628158720003</c:v>
                </c:pt>
                <c:pt idx="5">
                  <c:v>4.003557955992</c:v>
                </c:pt>
                <c:pt idx="6">
                  <c:v>3.2193264257280001</c:v>
                </c:pt>
                <c:pt idx="7">
                  <c:v>2.4269116920047997</c:v>
                </c:pt>
                <c:pt idx="8">
                  <c:v>1.6262570257919999</c:v>
                </c:pt>
                <c:pt idx="9">
                  <c:v>0.81730550210399999</c:v>
                </c:pt>
                <c:pt idx="10">
                  <c:v>0</c:v>
                </c:pt>
                <c:pt idx="11">
                  <c:v>-0.82571679741600001</c:v>
                </c:pt>
                <c:pt idx="12">
                  <c:v>-1.6599024029951999</c:v>
                </c:pt>
                <c:pt idx="13">
                  <c:v>-2.5026145255439998</c:v>
                </c:pt>
                <c:pt idx="14">
                  <c:v>-3.353911069824</c:v>
                </c:pt>
                <c:pt idx="15">
                  <c:v>-4.2138501365519998</c:v>
                </c:pt>
                <c:pt idx="16">
                  <c:v>-5.0824900224</c:v>
                </c:pt>
                <c:pt idx="17">
                  <c:v>-5.9598892199952003</c:v>
                </c:pt>
                <c:pt idx="18">
                  <c:v>-6.8461064179199997</c:v>
                </c:pt>
                <c:pt idx="19">
                  <c:v>-7.7412005007119999</c:v>
                </c:pt>
                <c:pt idx="20">
                  <c:v>-8.6452305488639993</c:v>
                </c:pt>
              </c:numCache>
            </c:numRef>
          </c:val>
        </c:ser>
        <c:ser>
          <c:idx val="1"/>
          <c:order val="1"/>
          <c:val>
            <c:numRef>
              <c:f>radiation!$C$5:$C$25</c:f>
              <c:numCache>
                <c:formatCode>General</c:formatCode>
                <c:ptCount val="21"/>
                <c:pt idx="0">
                  <c:v>8.629656152039999</c:v>
                </c:pt>
                <c:pt idx="1">
                  <c:v>7.885496562048</c:v>
                </c:pt>
                <c:pt idx="2">
                  <c:v>7.1334344744207998</c:v>
                </c:pt>
                <c:pt idx="3">
                  <c:v>6.3734141399039999</c:v>
                </c:pt>
                <c:pt idx="4">
                  <c:v>5.6053796132880001</c:v>
                </c:pt>
                <c:pt idx="5">
                  <c:v>4.8292747534079998</c:v>
                </c:pt>
                <c:pt idx="6">
                  <c:v>4.0450432231439999</c:v>
                </c:pt>
                <c:pt idx="7">
                  <c:v>3.2526284894208</c:v>
                </c:pt>
                <c:pt idx="8">
                  <c:v>2.4519738232079997</c:v>
                </c:pt>
                <c:pt idx="9">
                  <c:v>1.6430222995199999</c:v>
                </c:pt>
                <c:pt idx="10">
                  <c:v>0.82571679741600001</c:v>
                </c:pt>
                <c:pt idx="11">
                  <c:v>0</c:v>
                </c:pt>
                <c:pt idx="12">
                  <c:v>-0.83418560557919996</c:v>
                </c:pt>
                <c:pt idx="13">
                  <c:v>-1.676897728128</c:v>
                </c:pt>
                <c:pt idx="14">
                  <c:v>-2.5281942724079998</c:v>
                </c:pt>
                <c:pt idx="15">
                  <c:v>-3.388133339136</c:v>
                </c:pt>
                <c:pt idx="16">
                  <c:v>-4.2567732249840002</c:v>
                </c:pt>
                <c:pt idx="17">
                  <c:v>-5.1341724225791996</c:v>
                </c:pt>
                <c:pt idx="18">
                  <c:v>-6.020389620504</c:v>
                </c:pt>
                <c:pt idx="19">
                  <c:v>-6.9154837032960002</c:v>
                </c:pt>
                <c:pt idx="20">
                  <c:v>-7.8195137514479995</c:v>
                </c:pt>
              </c:numCache>
            </c:numRef>
          </c:val>
        </c:ser>
        <c:ser>
          <c:idx val="2"/>
          <c:order val="2"/>
          <c:val>
            <c:numRef>
              <c:f>radiation!$D$5:$D$25</c:f>
              <c:numCache>
                <c:formatCode>General</c:formatCode>
                <c:ptCount val="21"/>
                <c:pt idx="0">
                  <c:v>9.4638417576191998</c:v>
                </c:pt>
                <c:pt idx="1">
                  <c:v>8.7196821676271998</c:v>
                </c:pt>
                <c:pt idx="2">
                  <c:v>7.9676200799999997</c:v>
                </c:pt>
                <c:pt idx="3">
                  <c:v>7.2075997454831997</c:v>
                </c:pt>
                <c:pt idx="4">
                  <c:v>6.4395652188671999</c:v>
                </c:pt>
                <c:pt idx="5">
                  <c:v>5.6634603589871997</c:v>
                </c:pt>
                <c:pt idx="6">
                  <c:v>4.8792288287231997</c:v>
                </c:pt>
                <c:pt idx="7">
                  <c:v>4.0868140950000003</c:v>
                </c:pt>
                <c:pt idx="8">
                  <c:v>3.2861594287872</c:v>
                </c:pt>
                <c:pt idx="9">
                  <c:v>2.4772079050992</c:v>
                </c:pt>
                <c:pt idx="10">
                  <c:v>1.6599024029951999</c:v>
                </c:pt>
                <c:pt idx="11">
                  <c:v>0.83418560557919996</c:v>
                </c:pt>
                <c:pt idx="12">
                  <c:v>0</c:v>
                </c:pt>
                <c:pt idx="13">
                  <c:v>-0.84271212254880001</c:v>
                </c:pt>
                <c:pt idx="14">
                  <c:v>-1.6940086668287999</c:v>
                </c:pt>
                <c:pt idx="15">
                  <c:v>-2.5539477335567997</c:v>
                </c:pt>
                <c:pt idx="16">
                  <c:v>-3.4225876194047999</c:v>
                </c:pt>
                <c:pt idx="17">
                  <c:v>-4.2999868169999997</c:v>
                </c:pt>
                <c:pt idx="18">
                  <c:v>-5.1862040149248001</c:v>
                </c:pt>
                <c:pt idx="19">
                  <c:v>-6.0812980977167994</c:v>
                </c:pt>
                <c:pt idx="20">
                  <c:v>-6.9853281458687997</c:v>
                </c:pt>
              </c:numCache>
            </c:numRef>
          </c:val>
        </c:ser>
        <c:ser>
          <c:idx val="3"/>
          <c:order val="3"/>
          <c:val>
            <c:numRef>
              <c:f>radiation!$E$5:$E$25</c:f>
              <c:numCache>
                <c:formatCode>General</c:formatCode>
                <c:ptCount val="21"/>
                <c:pt idx="0">
                  <c:v>10.306553880168</c:v>
                </c:pt>
                <c:pt idx="1">
                  <c:v>9.562394290176</c:v>
                </c:pt>
                <c:pt idx="2">
                  <c:v>8.8103322025487998</c:v>
                </c:pt>
                <c:pt idx="3">
                  <c:v>8.0503118680319989</c:v>
                </c:pt>
                <c:pt idx="4">
                  <c:v>7.282277341416</c:v>
                </c:pt>
                <c:pt idx="5">
                  <c:v>6.5061724815359998</c:v>
                </c:pt>
                <c:pt idx="6">
                  <c:v>5.7219409512719999</c:v>
                </c:pt>
                <c:pt idx="7">
                  <c:v>4.9295262175487995</c:v>
                </c:pt>
                <c:pt idx="8">
                  <c:v>4.1288715513360001</c:v>
                </c:pt>
                <c:pt idx="9">
                  <c:v>3.3199200276480001</c:v>
                </c:pt>
                <c:pt idx="10">
                  <c:v>2.5026145255439998</c:v>
                </c:pt>
                <c:pt idx="11">
                  <c:v>1.676897728128</c:v>
                </c:pt>
                <c:pt idx="12">
                  <c:v>0.84271212254880001</c:v>
                </c:pt>
                <c:pt idx="13">
                  <c:v>0</c:v>
                </c:pt>
                <c:pt idx="14">
                  <c:v>-0.85129654428000001</c:v>
                </c:pt>
                <c:pt idx="15">
                  <c:v>-1.711235611008</c:v>
                </c:pt>
                <c:pt idx="16">
                  <c:v>-2.5798754968559998</c:v>
                </c:pt>
                <c:pt idx="17">
                  <c:v>-3.4572746944512001</c:v>
                </c:pt>
                <c:pt idx="18">
                  <c:v>-4.343491892376</c:v>
                </c:pt>
                <c:pt idx="19">
                  <c:v>-5.2385859751680002</c:v>
                </c:pt>
                <c:pt idx="20">
                  <c:v>-6.1426160233199996</c:v>
                </c:pt>
              </c:numCache>
            </c:numRef>
          </c:val>
        </c:ser>
        <c:ser>
          <c:idx val="4"/>
          <c:order val="4"/>
          <c:val>
            <c:numRef>
              <c:f>radiation!$F$5:$F$25</c:f>
              <c:numCache>
                <c:formatCode>General</c:formatCode>
                <c:ptCount val="21"/>
                <c:pt idx="0">
                  <c:v>11.157850424448</c:v>
                </c:pt>
                <c:pt idx="1">
                  <c:v>10.413690834456</c:v>
                </c:pt>
                <c:pt idx="2">
                  <c:v>9.6616287468288</c:v>
                </c:pt>
                <c:pt idx="3">
                  <c:v>8.9016084123119992</c:v>
                </c:pt>
                <c:pt idx="4">
                  <c:v>8.1335738856960003</c:v>
                </c:pt>
                <c:pt idx="5">
                  <c:v>7.357469025816</c:v>
                </c:pt>
                <c:pt idx="6">
                  <c:v>6.5732374955520001</c:v>
                </c:pt>
                <c:pt idx="7">
                  <c:v>5.7808227618287997</c:v>
                </c:pt>
                <c:pt idx="8">
                  <c:v>4.9801680956159995</c:v>
                </c:pt>
                <c:pt idx="9">
                  <c:v>4.1712165719279994</c:v>
                </c:pt>
                <c:pt idx="10">
                  <c:v>3.353911069824</c:v>
                </c:pt>
                <c:pt idx="11">
                  <c:v>2.5281942724079998</c:v>
                </c:pt>
                <c:pt idx="12">
                  <c:v>1.6940086668287999</c:v>
                </c:pt>
                <c:pt idx="13">
                  <c:v>0.85129654428000001</c:v>
                </c:pt>
                <c:pt idx="14">
                  <c:v>0</c:v>
                </c:pt>
                <c:pt idx="15">
                  <c:v>-0.85993906672800002</c:v>
                </c:pt>
                <c:pt idx="16">
                  <c:v>-1.728578952576</c:v>
                </c:pt>
                <c:pt idx="17">
                  <c:v>-2.6059781501711998</c:v>
                </c:pt>
                <c:pt idx="18">
                  <c:v>-3.4921953480959997</c:v>
                </c:pt>
                <c:pt idx="19">
                  <c:v>-4.3872894308879999</c:v>
                </c:pt>
                <c:pt idx="20">
                  <c:v>-5.2913194790400002</c:v>
                </c:pt>
              </c:numCache>
            </c:numRef>
          </c:val>
        </c:ser>
        <c:ser>
          <c:idx val="5"/>
          <c:order val="5"/>
          <c:val>
            <c:numRef>
              <c:f>radiation!$G$5:$G$25</c:f>
              <c:numCache>
                <c:formatCode>General</c:formatCode>
                <c:ptCount val="21"/>
                <c:pt idx="0">
                  <c:v>12.017789491176</c:v>
                </c:pt>
                <c:pt idx="1">
                  <c:v>11.273629901184</c:v>
                </c:pt>
                <c:pt idx="2">
                  <c:v>10.5215678135568</c:v>
                </c:pt>
                <c:pt idx="3">
                  <c:v>9.761547479039999</c:v>
                </c:pt>
                <c:pt idx="4">
                  <c:v>8.9935129524240001</c:v>
                </c:pt>
                <c:pt idx="5">
                  <c:v>8.2174080925439998</c:v>
                </c:pt>
                <c:pt idx="6">
                  <c:v>7.4331765622799999</c:v>
                </c:pt>
                <c:pt idx="7">
                  <c:v>6.6407618285567995</c:v>
                </c:pt>
                <c:pt idx="8">
                  <c:v>5.8401071623440002</c:v>
                </c:pt>
                <c:pt idx="9">
                  <c:v>5.0311556386560001</c:v>
                </c:pt>
                <c:pt idx="10">
                  <c:v>4.2138501365519998</c:v>
                </c:pt>
                <c:pt idx="11">
                  <c:v>3.388133339136</c:v>
                </c:pt>
                <c:pt idx="12">
                  <c:v>2.5539477335567997</c:v>
                </c:pt>
                <c:pt idx="13">
                  <c:v>1.711235611008</c:v>
                </c:pt>
                <c:pt idx="14">
                  <c:v>0.85993906672800002</c:v>
                </c:pt>
                <c:pt idx="15">
                  <c:v>0</c:v>
                </c:pt>
                <c:pt idx="16">
                  <c:v>-0.868639885848</c:v>
                </c:pt>
                <c:pt idx="17">
                  <c:v>-1.7460390834432</c:v>
                </c:pt>
                <c:pt idx="18">
                  <c:v>-2.6322562813679999</c:v>
                </c:pt>
                <c:pt idx="19">
                  <c:v>-3.5273503641599997</c:v>
                </c:pt>
                <c:pt idx="20">
                  <c:v>-4.4313804123119995</c:v>
                </c:pt>
              </c:numCache>
            </c:numRef>
          </c:val>
        </c:ser>
        <c:ser>
          <c:idx val="6"/>
          <c:order val="6"/>
          <c:val>
            <c:numRef>
              <c:f>radiation!$H$5:$H$25</c:f>
              <c:numCache>
                <c:formatCode>General</c:formatCode>
                <c:ptCount val="21"/>
                <c:pt idx="0">
                  <c:v>12.886429377023999</c:v>
                </c:pt>
                <c:pt idx="1">
                  <c:v>12.142269787031999</c:v>
                </c:pt>
                <c:pt idx="2">
                  <c:v>11.390207699404799</c:v>
                </c:pt>
                <c:pt idx="3">
                  <c:v>10.630187364888</c:v>
                </c:pt>
                <c:pt idx="4">
                  <c:v>9.8621528382719994</c:v>
                </c:pt>
                <c:pt idx="5">
                  <c:v>9.0860479783919992</c:v>
                </c:pt>
                <c:pt idx="6">
                  <c:v>8.3018164481279992</c:v>
                </c:pt>
                <c:pt idx="7">
                  <c:v>7.5094017144047998</c:v>
                </c:pt>
                <c:pt idx="8">
                  <c:v>6.7087470481919995</c:v>
                </c:pt>
                <c:pt idx="9">
                  <c:v>5.8997955245039995</c:v>
                </c:pt>
                <c:pt idx="10">
                  <c:v>5.0824900224</c:v>
                </c:pt>
                <c:pt idx="11">
                  <c:v>4.2567732249840002</c:v>
                </c:pt>
                <c:pt idx="12">
                  <c:v>3.4225876194047999</c:v>
                </c:pt>
                <c:pt idx="13">
                  <c:v>2.5798754968559998</c:v>
                </c:pt>
                <c:pt idx="14">
                  <c:v>1.728578952576</c:v>
                </c:pt>
                <c:pt idx="15">
                  <c:v>0.868639885848</c:v>
                </c:pt>
                <c:pt idx="16">
                  <c:v>0</c:v>
                </c:pt>
                <c:pt idx="17">
                  <c:v>-0.87739919759520002</c:v>
                </c:pt>
                <c:pt idx="18">
                  <c:v>-1.7636163955199999</c:v>
                </c:pt>
                <c:pt idx="19">
                  <c:v>-2.6587104783119999</c:v>
                </c:pt>
                <c:pt idx="20">
                  <c:v>-3.5627405264639997</c:v>
                </c:pt>
              </c:numCache>
            </c:numRef>
          </c:val>
        </c:ser>
        <c:bandFmts/>
        <c:axId val="81300096"/>
        <c:axId val="112378240"/>
        <c:axId val="127496640"/>
      </c:surface3DChart>
      <c:catAx>
        <c:axId val="813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T_air</a:t>
                </a:r>
              </a:p>
            </c:rich>
          </c:tx>
          <c:layout>
            <c:manualLayout>
              <c:xMode val="edge"/>
              <c:yMode val="edge"/>
              <c:x val="0.36523458440373996"/>
              <c:y val="0.47888260446317454"/>
            </c:manualLayout>
          </c:layout>
          <c:overlay val="0"/>
        </c:title>
        <c:majorTickMark val="out"/>
        <c:minorTickMark val="none"/>
        <c:tickLblPos val="none"/>
        <c:crossAx val="112378240"/>
        <c:crosses val="autoZero"/>
        <c:auto val="1"/>
        <c:lblAlgn val="ctr"/>
        <c:lblOffset val="100"/>
        <c:noMultiLvlLbl val="0"/>
      </c:catAx>
      <c:valAx>
        <c:axId val="11237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Watt</a:t>
                </a:r>
              </a:p>
            </c:rich>
          </c:tx>
          <c:layout>
            <c:manualLayout>
              <c:xMode val="edge"/>
              <c:yMode val="edge"/>
              <c:x val="8.6741716967076735E-2"/>
              <c:y val="0.408397717890897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300096"/>
        <c:crosses val="autoZero"/>
        <c:crossBetween val="midCat"/>
      </c:valAx>
      <c:serAx>
        <c:axId val="12749664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T_glass</a:t>
                </a:r>
              </a:p>
            </c:rich>
          </c:tx>
          <c:layout>
            <c:manualLayout>
              <c:xMode val="edge"/>
              <c:yMode val="edge"/>
              <c:x val="0.74567165841670324"/>
              <c:y val="0.54707010215272389"/>
            </c:manualLayout>
          </c:layout>
          <c:overlay val="0"/>
        </c:title>
        <c:majorTickMark val="out"/>
        <c:minorTickMark val="none"/>
        <c:tickLblPos val="none"/>
        <c:crossAx val="11237824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Linearization error</a:t>
            </a:r>
          </a:p>
        </c:rich>
      </c:tx>
      <c:layout>
        <c:manualLayout>
          <c:xMode val="edge"/>
          <c:yMode val="edge"/>
          <c:x val="0.31873308289294028"/>
          <c:y val="9.7859327217125383E-2"/>
        </c:manualLayout>
      </c:layout>
      <c:overlay val="1"/>
    </c:title>
    <c:autoTitleDeleted val="0"/>
    <c:view3D>
      <c:rotX val="15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radiation!$Z$5:$Z$25</c:f>
              <c:numCache>
                <c:formatCode>General</c:formatCode>
                <c:ptCount val="21"/>
                <c:pt idx="0">
                  <c:v>0.34201243700799733</c:v>
                </c:pt>
                <c:pt idx="1">
                  <c:v>0.2715768478367977</c:v>
                </c:pt>
                <c:pt idx="2">
                  <c:v>0.2090437563007983</c:v>
                </c:pt>
                <c:pt idx="3">
                  <c:v>0.15446891165439869</c:v>
                </c:pt>
                <c:pt idx="4">
                  <c:v>0.10790825910719892</c:v>
                </c:pt>
                <c:pt idx="5">
                  <c:v>6.9417939823998687E-2</c:v>
                </c:pt>
                <c:pt idx="6">
                  <c:v>3.9054290924799062E-2</c:v>
                </c:pt>
                <c:pt idx="7">
                  <c:v>1.6873845484799865E-2</c:v>
                </c:pt>
                <c:pt idx="8">
                  <c:v>2.9333325343996464E-3</c:v>
                </c:pt>
                <c:pt idx="9">
                  <c:v>-2.7103229408002028E-3</c:v>
                </c:pt>
                <c:pt idx="10">
                  <c:v>0</c:v>
                </c:pt>
                <c:pt idx="11">
                  <c:v>1.1121618252800225E-2</c:v>
                </c:pt>
                <c:pt idx="12">
                  <c:v>3.0712044668800287E-2</c:v>
                </c:pt>
                <c:pt idx="13">
                  <c:v>5.8828988054400178E-2</c:v>
                </c:pt>
                <c:pt idx="14">
                  <c:v>9.5530353171200844E-2</c:v>
                </c:pt>
                <c:pt idx="15">
                  <c:v>0.14087424073600108</c:v>
                </c:pt>
                <c:pt idx="16">
                  <c:v>0.19491894742080085</c:v>
                </c:pt>
                <c:pt idx="17">
                  <c:v>0.25772296585280152</c:v>
                </c:pt>
                <c:pt idx="18">
                  <c:v>0.32934498461440143</c:v>
                </c:pt>
                <c:pt idx="19">
                  <c:v>0.40984388824320206</c:v>
                </c:pt>
                <c:pt idx="20">
                  <c:v>0.49927875723200188</c:v>
                </c:pt>
              </c:numCache>
            </c:numRef>
          </c:val>
        </c:ser>
        <c:ser>
          <c:idx val="1"/>
          <c:order val="1"/>
          <c:val>
            <c:numRef>
              <c:f>radiation!$AA$5:$AA$25</c:f>
              <c:numCache>
                <c:formatCode>General</c:formatCode>
                <c:ptCount val="21"/>
                <c:pt idx="0">
                  <c:v>0.33089081875519888</c:v>
                </c:pt>
                <c:pt idx="1">
                  <c:v>0.26045522958399747</c:v>
                </c:pt>
                <c:pt idx="2">
                  <c:v>0.19792213804799808</c:v>
                </c:pt>
                <c:pt idx="3">
                  <c:v>0.14334729340159846</c:v>
                </c:pt>
                <c:pt idx="4">
                  <c:v>9.6786640854398698E-2</c:v>
                </c:pt>
                <c:pt idx="5">
                  <c:v>5.829632157119935E-2</c:v>
                </c:pt>
                <c:pt idx="6">
                  <c:v>2.7932672671998837E-2</c:v>
                </c:pt>
                <c:pt idx="7">
                  <c:v>5.7522272319991963E-3</c:v>
                </c:pt>
                <c:pt idx="8">
                  <c:v>-8.1882857184001345E-3</c:v>
                </c:pt>
                <c:pt idx="9">
                  <c:v>-1.3831941193600317E-2</c:v>
                </c:pt>
                <c:pt idx="10">
                  <c:v>-1.1121618252800225E-2</c:v>
                </c:pt>
                <c:pt idx="11">
                  <c:v>0</c:v>
                </c:pt>
                <c:pt idx="12">
                  <c:v>1.9590426416000173E-2</c:v>
                </c:pt>
                <c:pt idx="13">
                  <c:v>4.7707369801600397E-2</c:v>
                </c:pt>
                <c:pt idx="14">
                  <c:v>8.4408734918400175E-2</c:v>
                </c:pt>
                <c:pt idx="15">
                  <c:v>0.12975262248320085</c:v>
                </c:pt>
                <c:pt idx="16">
                  <c:v>0.18379732916800151</c:v>
                </c:pt>
                <c:pt idx="17">
                  <c:v>0.24660134760000041</c:v>
                </c:pt>
                <c:pt idx="18">
                  <c:v>0.3182233663616012</c:v>
                </c:pt>
                <c:pt idx="19">
                  <c:v>0.39872226999040183</c:v>
                </c:pt>
                <c:pt idx="20">
                  <c:v>0.48815713897920165</c:v>
                </c:pt>
              </c:numCache>
            </c:numRef>
          </c:val>
        </c:ser>
        <c:ser>
          <c:idx val="2"/>
          <c:order val="2"/>
          <c:val>
            <c:numRef>
              <c:f>radiation!$AB$5:$AB$25</c:f>
              <c:numCache>
                <c:formatCode>General</c:formatCode>
                <c:ptCount val="21"/>
                <c:pt idx="0">
                  <c:v>0.31130039233919859</c:v>
                </c:pt>
                <c:pt idx="1">
                  <c:v>0.24086480316799808</c:v>
                </c:pt>
                <c:pt idx="2">
                  <c:v>0.17833171163199779</c:v>
                </c:pt>
                <c:pt idx="3">
                  <c:v>0.12375686698559818</c:v>
                </c:pt>
                <c:pt idx="4">
                  <c:v>7.7196214438398414E-2</c:v>
                </c:pt>
                <c:pt idx="5">
                  <c:v>3.8705895155199066E-2</c:v>
                </c:pt>
                <c:pt idx="6">
                  <c:v>8.3422462559994415E-3</c:v>
                </c:pt>
                <c:pt idx="7">
                  <c:v>-1.3838199184001532E-2</c:v>
                </c:pt>
                <c:pt idx="8">
                  <c:v>-2.7778712134400863E-2</c:v>
                </c:pt>
                <c:pt idx="9">
                  <c:v>-3.3422367609600379E-2</c:v>
                </c:pt>
                <c:pt idx="10">
                  <c:v>-3.0712044668800287E-2</c:v>
                </c:pt>
                <c:pt idx="11">
                  <c:v>-1.9590426416000173E-2</c:v>
                </c:pt>
                <c:pt idx="12">
                  <c:v>0</c:v>
                </c:pt>
                <c:pt idx="13">
                  <c:v>2.8116943385600224E-2</c:v>
                </c:pt>
                <c:pt idx="14">
                  <c:v>6.4818308502400335E-2</c:v>
                </c:pt>
                <c:pt idx="15">
                  <c:v>0.11016219606720012</c:v>
                </c:pt>
                <c:pt idx="16">
                  <c:v>0.16420690275200078</c:v>
                </c:pt>
                <c:pt idx="17">
                  <c:v>0.22701092118400101</c:v>
                </c:pt>
                <c:pt idx="18">
                  <c:v>0.29863293994560092</c:v>
                </c:pt>
                <c:pt idx="19">
                  <c:v>0.37913184357440066</c:v>
                </c:pt>
                <c:pt idx="20">
                  <c:v>0.46856671256320137</c:v>
                </c:pt>
              </c:numCache>
            </c:numRef>
          </c:val>
        </c:ser>
        <c:ser>
          <c:idx val="3"/>
          <c:order val="3"/>
          <c:val>
            <c:numRef>
              <c:f>radiation!$AC$5:$AC$25</c:f>
              <c:numCache>
                <c:formatCode>General</c:formatCode>
                <c:ptCount val="21"/>
                <c:pt idx="0">
                  <c:v>0.28318344895359715</c:v>
                </c:pt>
                <c:pt idx="1">
                  <c:v>0.21274785978239841</c:v>
                </c:pt>
                <c:pt idx="2">
                  <c:v>0.15021476824639812</c:v>
                </c:pt>
                <c:pt idx="3">
                  <c:v>9.5639923599998511E-2</c:v>
                </c:pt>
                <c:pt idx="4">
                  <c:v>4.9079271052797857E-2</c:v>
                </c:pt>
                <c:pt idx="5">
                  <c:v>1.0588951769598509E-2</c:v>
                </c:pt>
                <c:pt idx="6">
                  <c:v>-1.9774697129601115E-2</c:v>
                </c:pt>
                <c:pt idx="7">
                  <c:v>-4.1955142569600312E-2</c:v>
                </c:pt>
                <c:pt idx="8">
                  <c:v>-5.5895655520001419E-2</c:v>
                </c:pt>
                <c:pt idx="9">
                  <c:v>-6.1539310995200935E-2</c:v>
                </c:pt>
                <c:pt idx="10">
                  <c:v>-5.8828988054400178E-2</c:v>
                </c:pt>
                <c:pt idx="11">
                  <c:v>-4.7707369801600397E-2</c:v>
                </c:pt>
                <c:pt idx="12">
                  <c:v>-2.8116943385600224E-2</c:v>
                </c:pt>
                <c:pt idx="13">
                  <c:v>0</c:v>
                </c:pt>
                <c:pt idx="14">
                  <c:v>3.6701365116800222E-2</c:v>
                </c:pt>
                <c:pt idx="15">
                  <c:v>8.2045252681600456E-2</c:v>
                </c:pt>
                <c:pt idx="16">
                  <c:v>0.13608995936640023</c:v>
                </c:pt>
                <c:pt idx="17">
                  <c:v>0.1988939777984009</c:v>
                </c:pt>
                <c:pt idx="18">
                  <c:v>0.27051599656000125</c:v>
                </c:pt>
                <c:pt idx="19">
                  <c:v>0.35101490018880099</c:v>
                </c:pt>
                <c:pt idx="20">
                  <c:v>0.44044976917760081</c:v>
                </c:pt>
              </c:numCache>
            </c:numRef>
          </c:val>
        </c:ser>
        <c:ser>
          <c:idx val="4"/>
          <c:order val="4"/>
          <c:val>
            <c:numRef>
              <c:f>radiation!$AD$5:$AD$25</c:f>
              <c:numCache>
                <c:formatCode>General</c:formatCode>
                <c:ptCount val="21"/>
                <c:pt idx="0">
                  <c:v>0.24648208383679737</c:v>
                </c:pt>
                <c:pt idx="1">
                  <c:v>0.17604649466559685</c:v>
                </c:pt>
                <c:pt idx="2">
                  <c:v>0.11351340312959834</c:v>
                </c:pt>
                <c:pt idx="3">
                  <c:v>5.8938558483198733E-2</c:v>
                </c:pt>
                <c:pt idx="4">
                  <c:v>1.2377905935997191E-2</c:v>
                </c:pt>
                <c:pt idx="5">
                  <c:v>-2.6112413347202157E-2</c:v>
                </c:pt>
                <c:pt idx="6">
                  <c:v>-5.6476062246401781E-2</c:v>
                </c:pt>
                <c:pt idx="7">
                  <c:v>-7.8656507686400978E-2</c:v>
                </c:pt>
                <c:pt idx="8">
                  <c:v>-9.2597020636800309E-2</c:v>
                </c:pt>
                <c:pt idx="9">
                  <c:v>-9.8240676112000713E-2</c:v>
                </c:pt>
                <c:pt idx="10">
                  <c:v>-9.5530353171200844E-2</c:v>
                </c:pt>
                <c:pt idx="11">
                  <c:v>-8.4408734918400175E-2</c:v>
                </c:pt>
                <c:pt idx="12">
                  <c:v>-6.4818308502400335E-2</c:v>
                </c:pt>
                <c:pt idx="13">
                  <c:v>-3.6701365116800222E-2</c:v>
                </c:pt>
                <c:pt idx="14">
                  <c:v>0</c:v>
                </c:pt>
                <c:pt idx="15">
                  <c:v>4.5343887564800234E-2</c:v>
                </c:pt>
                <c:pt idx="16">
                  <c:v>9.9388594249600448E-2</c:v>
                </c:pt>
                <c:pt idx="17">
                  <c:v>0.16219261268160023</c:v>
                </c:pt>
                <c:pt idx="18">
                  <c:v>0.23381463144320058</c:v>
                </c:pt>
                <c:pt idx="19">
                  <c:v>0.31431353507200122</c:v>
                </c:pt>
                <c:pt idx="20">
                  <c:v>0.40374840406080104</c:v>
                </c:pt>
              </c:numCache>
            </c:numRef>
          </c:val>
        </c:ser>
        <c:ser>
          <c:idx val="5"/>
          <c:order val="5"/>
          <c:val>
            <c:numRef>
              <c:f>radiation!$AE$5:$AE$25</c:f>
              <c:numCache>
                <c:formatCode>General</c:formatCode>
                <c:ptCount val="21"/>
                <c:pt idx="0">
                  <c:v>0.20113819627199625</c:v>
                </c:pt>
                <c:pt idx="1">
                  <c:v>0.13070260710079751</c:v>
                </c:pt>
                <c:pt idx="2">
                  <c:v>6.8169515564797223E-2</c:v>
                </c:pt>
                <c:pt idx="3">
                  <c:v>1.3594670918399387E-2</c:v>
                </c:pt>
                <c:pt idx="4">
                  <c:v>-3.2965981628802155E-2</c:v>
                </c:pt>
                <c:pt idx="5">
                  <c:v>-7.1456300912002391E-2</c:v>
                </c:pt>
                <c:pt idx="6">
                  <c:v>-0.10181994981120202</c:v>
                </c:pt>
                <c:pt idx="7">
                  <c:v>-0.12400039525120121</c:v>
                </c:pt>
                <c:pt idx="8">
                  <c:v>-0.13794090820160143</c:v>
                </c:pt>
                <c:pt idx="9">
                  <c:v>-0.14358456367680095</c:v>
                </c:pt>
                <c:pt idx="10">
                  <c:v>-0.14087424073600108</c:v>
                </c:pt>
                <c:pt idx="11">
                  <c:v>-0.12975262248320085</c:v>
                </c:pt>
                <c:pt idx="12">
                  <c:v>-0.11016219606720012</c:v>
                </c:pt>
                <c:pt idx="13">
                  <c:v>-8.2045252681600456E-2</c:v>
                </c:pt>
                <c:pt idx="14">
                  <c:v>-4.5343887564800234E-2</c:v>
                </c:pt>
                <c:pt idx="15">
                  <c:v>0</c:v>
                </c:pt>
                <c:pt idx="16">
                  <c:v>5.4044706684800214E-2</c:v>
                </c:pt>
                <c:pt idx="17">
                  <c:v>0.11684872511680044</c:v>
                </c:pt>
                <c:pt idx="18">
                  <c:v>0.18847074387840035</c:v>
                </c:pt>
                <c:pt idx="19">
                  <c:v>0.26896964750720054</c:v>
                </c:pt>
                <c:pt idx="20">
                  <c:v>0.3584045164960008</c:v>
                </c:pt>
              </c:numCache>
            </c:numRef>
          </c:val>
        </c:ser>
        <c:ser>
          <c:idx val="6"/>
          <c:order val="6"/>
          <c:val>
            <c:numRef>
              <c:f>radiation!$AF$5:$AF$25</c:f>
              <c:numCache>
                <c:formatCode>General</c:formatCode>
                <c:ptCount val="21"/>
                <c:pt idx="0">
                  <c:v>0.14709348958719737</c:v>
                </c:pt>
                <c:pt idx="1">
                  <c:v>7.6657900415996849E-2</c:v>
                </c:pt>
                <c:pt idx="2">
                  <c:v>1.4124808879998341E-2</c:v>
                </c:pt>
                <c:pt idx="3">
                  <c:v>-4.0450035766403047E-2</c:v>
                </c:pt>
                <c:pt idx="4">
                  <c:v>-8.7010688313601037E-2</c:v>
                </c:pt>
                <c:pt idx="5">
                  <c:v>-0.12550100759680127</c:v>
                </c:pt>
                <c:pt idx="6">
                  <c:v>-0.15586465649600179</c:v>
                </c:pt>
                <c:pt idx="7">
                  <c:v>-0.17804510193600187</c:v>
                </c:pt>
                <c:pt idx="8">
                  <c:v>-0.1919856148864012</c:v>
                </c:pt>
                <c:pt idx="9">
                  <c:v>-0.19762927036160072</c:v>
                </c:pt>
                <c:pt idx="10">
                  <c:v>-0.19491894742080085</c:v>
                </c:pt>
                <c:pt idx="11">
                  <c:v>-0.18379732916800151</c:v>
                </c:pt>
                <c:pt idx="12">
                  <c:v>-0.16420690275200078</c:v>
                </c:pt>
                <c:pt idx="13">
                  <c:v>-0.13608995936640023</c:v>
                </c:pt>
                <c:pt idx="14">
                  <c:v>-9.9388594249600448E-2</c:v>
                </c:pt>
                <c:pt idx="15">
                  <c:v>-5.4044706684800214E-2</c:v>
                </c:pt>
                <c:pt idx="16">
                  <c:v>0</c:v>
                </c:pt>
                <c:pt idx="17">
                  <c:v>6.280401843200023E-2</c:v>
                </c:pt>
                <c:pt idx="18">
                  <c:v>0.13442603719360036</c:v>
                </c:pt>
                <c:pt idx="19">
                  <c:v>0.21492494082240032</c:v>
                </c:pt>
                <c:pt idx="20">
                  <c:v>0.30435980981120059</c:v>
                </c:pt>
              </c:numCache>
            </c:numRef>
          </c:val>
        </c:ser>
        <c:bandFmts/>
        <c:axId val="79714944"/>
        <c:axId val="80938880"/>
        <c:axId val="112388288"/>
      </c:surface3DChart>
      <c:catAx>
        <c:axId val="797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T_air</a:t>
                </a:r>
              </a:p>
            </c:rich>
          </c:tx>
          <c:layout>
            <c:manualLayout>
              <c:xMode val="edge"/>
              <c:yMode val="edge"/>
              <c:x val="0.38078966544276305"/>
              <c:y val="0.55289653013556805"/>
            </c:manualLayout>
          </c:layout>
          <c:overlay val="0"/>
        </c:title>
        <c:majorTickMark val="out"/>
        <c:minorTickMark val="none"/>
        <c:tickLblPos val="none"/>
        <c:crossAx val="80938880"/>
        <c:crosses val="autoZero"/>
        <c:auto val="1"/>
        <c:lblAlgn val="ctr"/>
        <c:lblOffset val="100"/>
        <c:noMultiLvlLbl val="0"/>
      </c:catAx>
      <c:valAx>
        <c:axId val="80938880"/>
        <c:scaling>
          <c:orientation val="minMax"/>
          <c:max val="15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Watt</a:t>
                </a:r>
              </a:p>
            </c:rich>
          </c:tx>
          <c:layout>
            <c:manualLayout>
              <c:xMode val="edge"/>
              <c:yMode val="edge"/>
              <c:x val="8.5290659422289195E-2"/>
              <c:y val="0.426625731416600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714944"/>
        <c:crosses val="autoZero"/>
        <c:crossBetween val="midCat"/>
      </c:valAx>
      <c:serAx>
        <c:axId val="1123882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T_glass</a:t>
                </a:r>
              </a:p>
            </c:rich>
          </c:tx>
          <c:layout>
            <c:manualLayout>
              <c:xMode val="edge"/>
              <c:yMode val="edge"/>
              <c:x val="0.76857298498065096"/>
              <c:y val="0.59265188181752526"/>
            </c:manualLayout>
          </c:layout>
          <c:overlay val="0"/>
        </c:title>
        <c:majorTickMark val="out"/>
        <c:minorTickMark val="none"/>
        <c:tickLblPos val="none"/>
        <c:crossAx val="8093888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25</xdr:row>
      <xdr:rowOff>95250</xdr:rowOff>
    </xdr:from>
    <xdr:to>
      <xdr:col>11</xdr:col>
      <xdr:colOff>161924</xdr:colOff>
      <xdr:row>46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25</xdr:row>
      <xdr:rowOff>85725</xdr:rowOff>
    </xdr:from>
    <xdr:to>
      <xdr:col>21</xdr:col>
      <xdr:colOff>266699</xdr:colOff>
      <xdr:row>47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5" x14ac:dyDescent="0.25"/>
  <sheetData>
    <row r="1" spans="1:4" x14ac:dyDescent="0.25">
      <c r="B1">
        <v>2618</v>
      </c>
      <c r="C1" s="1">
        <f>1/B1</f>
        <v>3.8197097020626432E-4</v>
      </c>
    </row>
    <row r="2" spans="1:4" x14ac:dyDescent="0.25">
      <c r="B2">
        <v>10.37</v>
      </c>
      <c r="C2" s="1">
        <f>B2/B1</f>
        <v>3.9610389610389611E-3</v>
      </c>
      <c r="D2" s="1">
        <f>C2/B3</f>
        <v>1.0915561510799606E-7</v>
      </c>
    </row>
    <row r="3" spans="1:4" x14ac:dyDescent="0.25">
      <c r="B3">
        <v>36288</v>
      </c>
    </row>
    <row r="4" spans="1:4" x14ac:dyDescent="0.25">
      <c r="B4">
        <v>33.869999999999997</v>
      </c>
      <c r="C4" s="1">
        <f>B4/B3</f>
        <v>9.3336640211640206E-4</v>
      </c>
    </row>
    <row r="5" spans="1:4" x14ac:dyDescent="0.25">
      <c r="B5">
        <v>23.5</v>
      </c>
      <c r="C5" s="1">
        <f>B5/B3</f>
        <v>6.4759700176366839E-4</v>
      </c>
    </row>
    <row r="6" spans="1:4" x14ac:dyDescent="0.25">
      <c r="A6">
        <v>3</v>
      </c>
      <c r="B6">
        <v>1440</v>
      </c>
      <c r="C6">
        <v>0.6</v>
      </c>
      <c r="D6">
        <f>PRODUCT(A6:C6)</f>
        <v>2592</v>
      </c>
    </row>
    <row r="7" spans="1:4" x14ac:dyDescent="0.25">
      <c r="A7">
        <v>2.6</v>
      </c>
      <c r="B7">
        <v>840</v>
      </c>
      <c r="C7">
        <f>A7*B7</f>
        <v>2184</v>
      </c>
    </row>
    <row r="8" spans="1:4" x14ac:dyDescent="0.25">
      <c r="A8">
        <v>0.2</v>
      </c>
      <c r="B8">
        <v>5.7599999999999998E-2</v>
      </c>
      <c r="C8">
        <v>3.0000000000000001E-3</v>
      </c>
      <c r="D8">
        <f>A8*B8/C8</f>
        <v>3.8400000000000003</v>
      </c>
    </row>
    <row r="9" spans="1:4" x14ac:dyDescent="0.25">
      <c r="B9">
        <f>B2+B5+D8</f>
        <v>37.71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workbookViewId="0">
      <selection activeCell="S6" sqref="S6"/>
    </sheetView>
  </sheetViews>
  <sheetFormatPr defaultRowHeight="15" x14ac:dyDescent="0.25"/>
  <cols>
    <col min="1" max="1" width="6" customWidth="1"/>
    <col min="2" max="2" width="5" customWidth="1"/>
    <col min="3" max="3" width="4.7109375" customWidth="1"/>
    <col min="4" max="4" width="4.5703125" customWidth="1"/>
    <col min="5" max="5" width="4.7109375" customWidth="1"/>
    <col min="6" max="6" width="5.140625" customWidth="1"/>
    <col min="7" max="7" width="4.85546875" customWidth="1"/>
    <col min="8" max="8" width="5" customWidth="1"/>
    <col min="9" max="9" width="3" bestFit="1" customWidth="1"/>
    <col min="10" max="16" width="5.42578125" customWidth="1"/>
    <col min="17" max="17" width="2.28515625" customWidth="1"/>
    <col min="18" max="18" width="5.42578125" customWidth="1"/>
    <col min="19" max="19" width="5.85546875" customWidth="1"/>
    <col min="20" max="24" width="5.42578125" customWidth="1"/>
    <col min="25" max="25" width="3.140625" customWidth="1"/>
    <col min="26" max="32" width="5.140625" customWidth="1"/>
  </cols>
  <sheetData>
    <row r="1" spans="1:32" x14ac:dyDescent="0.25">
      <c r="A1" s="2">
        <v>8.1647999999999998E-9</v>
      </c>
      <c r="R1" t="s">
        <v>5</v>
      </c>
      <c r="S1">
        <f>AVERAGE(J5:P25) - 0.02</f>
        <v>0.81459517916319979</v>
      </c>
    </row>
    <row r="2" spans="1:32" s="4" customFormat="1" x14ac:dyDescent="0.25">
      <c r="A2" s="3" t="s">
        <v>2</v>
      </c>
      <c r="B2" s="3"/>
      <c r="C2" s="3"/>
      <c r="D2" s="3"/>
      <c r="E2" s="3"/>
      <c r="F2" s="3"/>
      <c r="G2" s="3"/>
      <c r="H2" s="3"/>
      <c r="J2" s="3" t="s">
        <v>3</v>
      </c>
      <c r="K2" s="3"/>
      <c r="L2" s="3"/>
      <c r="M2" s="3"/>
      <c r="N2" s="3"/>
      <c r="O2" s="3"/>
      <c r="P2" s="3"/>
      <c r="R2" s="3" t="s">
        <v>4</v>
      </c>
      <c r="S2" s="3"/>
      <c r="T2" s="3"/>
      <c r="U2" s="3"/>
      <c r="V2" s="3"/>
      <c r="W2" s="3"/>
      <c r="X2" s="3"/>
      <c r="Z2" s="3" t="s">
        <v>6</v>
      </c>
      <c r="AA2" s="3"/>
      <c r="AB2" s="3"/>
      <c r="AC2" s="3"/>
      <c r="AD2" s="3"/>
      <c r="AE2" s="3"/>
      <c r="AF2" s="3"/>
    </row>
    <row r="3" spans="1:32" s="4" customFormat="1" x14ac:dyDescent="0.25">
      <c r="B3" s="5" t="s">
        <v>1</v>
      </c>
      <c r="C3" s="5"/>
      <c r="D3" s="5"/>
      <c r="E3" s="5"/>
      <c r="F3" s="5"/>
      <c r="G3" s="5"/>
      <c r="H3" s="5"/>
      <c r="J3" s="5" t="s">
        <v>1</v>
      </c>
      <c r="K3" s="5"/>
      <c r="L3" s="5"/>
      <c r="M3" s="5"/>
      <c r="N3" s="5"/>
      <c r="O3" s="5"/>
      <c r="P3" s="5"/>
      <c r="R3" s="5" t="s">
        <v>1</v>
      </c>
      <c r="S3" s="5"/>
      <c r="T3" s="5"/>
      <c r="U3" s="5"/>
      <c r="V3" s="5"/>
      <c r="W3" s="5"/>
      <c r="X3" s="5"/>
      <c r="Z3" s="5" t="s">
        <v>1</v>
      </c>
      <c r="AA3" s="5"/>
      <c r="AB3" s="5"/>
      <c r="AC3" s="5"/>
      <c r="AD3" s="5"/>
      <c r="AE3" s="5"/>
      <c r="AF3" s="5"/>
    </row>
    <row r="4" spans="1:32" s="4" customFormat="1" x14ac:dyDescent="0.25">
      <c r="A4" s="4" t="s">
        <v>0</v>
      </c>
      <c r="B4" s="4">
        <v>20</v>
      </c>
      <c r="C4" s="4">
        <v>21</v>
      </c>
      <c r="D4" s="4">
        <v>22</v>
      </c>
      <c r="E4" s="4">
        <v>23</v>
      </c>
      <c r="F4" s="4">
        <v>24</v>
      </c>
      <c r="G4" s="4">
        <v>25</v>
      </c>
      <c r="H4" s="4">
        <v>26</v>
      </c>
      <c r="J4" s="4">
        <v>20</v>
      </c>
      <c r="K4" s="4">
        <v>21</v>
      </c>
      <c r="L4" s="4">
        <v>22</v>
      </c>
      <c r="M4" s="4">
        <v>23</v>
      </c>
      <c r="N4" s="4">
        <v>24</v>
      </c>
      <c r="O4" s="4">
        <v>25</v>
      </c>
      <c r="P4" s="4">
        <v>26</v>
      </c>
      <c r="R4" s="4">
        <v>20</v>
      </c>
      <c r="S4" s="4">
        <v>21</v>
      </c>
      <c r="T4" s="4">
        <v>22</v>
      </c>
      <c r="U4" s="4">
        <v>23</v>
      </c>
      <c r="V4" s="4">
        <v>24</v>
      </c>
      <c r="W4" s="4">
        <v>25</v>
      </c>
      <c r="X4" s="4">
        <v>26</v>
      </c>
      <c r="Z4" s="4">
        <v>20</v>
      </c>
      <c r="AA4" s="4">
        <v>21</v>
      </c>
      <c r="AB4" s="4">
        <v>22</v>
      </c>
      <c r="AC4" s="4">
        <v>23</v>
      </c>
      <c r="AD4" s="4">
        <v>24</v>
      </c>
      <c r="AE4" s="4">
        <v>25</v>
      </c>
      <c r="AF4" s="4">
        <v>26</v>
      </c>
    </row>
    <row r="5" spans="1:32" x14ac:dyDescent="0.25">
      <c r="A5" s="4">
        <v>10</v>
      </c>
      <c r="B5">
        <f xml:space="preserve"> $A$1 * ( (B$4 + 273)^4 - ($A5 + 273)^4)</f>
        <v>7.8039393546240001</v>
      </c>
      <c r="C5">
        <f t="shared" ref="C5:H20" si="0" xml:space="preserve"> $A$1 * ( (C$4 + 273)^4 - ($A5 + 273)^4)</f>
        <v>8.629656152039999</v>
      </c>
      <c r="D5">
        <f t="shared" si="0"/>
        <v>9.4638417576191998</v>
      </c>
      <c r="E5">
        <f t="shared" si="0"/>
        <v>10.306553880168</v>
      </c>
      <c r="F5">
        <f t="shared" si="0"/>
        <v>11.157850424448</v>
      </c>
      <c r="G5">
        <f t="shared" si="0"/>
        <v>12.017789491176</v>
      </c>
      <c r="H5">
        <f t="shared" si="0"/>
        <v>12.886429377023999</v>
      </c>
      <c r="J5">
        <f xml:space="preserve"> $A$1 * ( (J$4 + 273)^2 + ($A5 + 273)^2) *  ( (J$4 + 273) + ($A5 + 273))</f>
        <v>0.78039393546239988</v>
      </c>
      <c r="K5">
        <f t="shared" ref="K5:P5" si="1" xml:space="preserve"> $A$1 * ( (K$4 + 273)^2 + ($A5 + 273)^2) *  ( (K$4 + 273) + ($A5 + 273))</f>
        <v>0.78451419564000002</v>
      </c>
      <c r="L5">
        <f t="shared" si="1"/>
        <v>0.78865347980159994</v>
      </c>
      <c r="M5">
        <f t="shared" si="1"/>
        <v>0.79281183693599999</v>
      </c>
      <c r="N5">
        <f t="shared" si="1"/>
        <v>0.79698931603199996</v>
      </c>
      <c r="O5">
        <f t="shared" si="1"/>
        <v>0.80118596607839998</v>
      </c>
      <c r="P5">
        <f t="shared" si="1"/>
        <v>0.80540183606400007</v>
      </c>
      <c r="R5">
        <f xml:space="preserve"> $S$1 *  ( R$4 - $A5)</f>
        <v>8.1459517916319975</v>
      </c>
      <c r="S5">
        <f t="shared" ref="S5:X5" si="2" xml:space="preserve"> $S$1 *  ( S$4 - $A5)</f>
        <v>8.9605469707951979</v>
      </c>
      <c r="T5">
        <f t="shared" si="2"/>
        <v>9.7751421499583984</v>
      </c>
      <c r="U5">
        <f t="shared" si="2"/>
        <v>10.589737329121597</v>
      </c>
      <c r="V5">
        <f t="shared" si="2"/>
        <v>11.404332508284797</v>
      </c>
      <c r="W5">
        <f t="shared" si="2"/>
        <v>12.218927687447996</v>
      </c>
      <c r="X5">
        <f t="shared" si="2"/>
        <v>13.033522866611197</v>
      </c>
      <c r="Z5">
        <f>R5-B5</f>
        <v>0.34201243700799733</v>
      </c>
      <c r="AA5">
        <f t="shared" ref="AA5:AF20" si="3">S5-C5</f>
        <v>0.33089081875519888</v>
      </c>
      <c r="AB5">
        <f t="shared" si="3"/>
        <v>0.31130039233919859</v>
      </c>
      <c r="AC5">
        <f t="shared" si="3"/>
        <v>0.28318344895359715</v>
      </c>
      <c r="AD5">
        <f t="shared" si="3"/>
        <v>0.24648208383679737</v>
      </c>
      <c r="AE5">
        <f t="shared" si="3"/>
        <v>0.20113819627199625</v>
      </c>
      <c r="AF5">
        <f t="shared" si="3"/>
        <v>0.14709348958719737</v>
      </c>
    </row>
    <row r="6" spans="1:32" x14ac:dyDescent="0.25">
      <c r="A6" s="4">
        <v>11</v>
      </c>
      <c r="B6">
        <f t="shared" ref="B6:H25" si="4" xml:space="preserve"> $A$1 * ( (B$4 + 273)^4 - ($A6 + 273)^4)</f>
        <v>7.0597797646320002</v>
      </c>
      <c r="C6">
        <f t="shared" si="0"/>
        <v>7.885496562048</v>
      </c>
      <c r="D6">
        <f t="shared" si="0"/>
        <v>8.7196821676271998</v>
      </c>
      <c r="E6">
        <f t="shared" si="0"/>
        <v>9.562394290176</v>
      </c>
      <c r="F6">
        <f t="shared" si="0"/>
        <v>10.413690834456</v>
      </c>
      <c r="G6">
        <f t="shared" si="0"/>
        <v>11.273629901184</v>
      </c>
      <c r="H6">
        <f t="shared" si="0"/>
        <v>12.142269787031999</v>
      </c>
      <c r="J6">
        <f t="shared" ref="J6:X25" si="5" xml:space="preserve"> $A$1 * ( (J$4 + 273)^2 + ($A6 + 273)^2) *  ( (J$4 + 273) + ($A6 + 273))</f>
        <v>0.784419973848</v>
      </c>
      <c r="K6">
        <f t="shared" si="5"/>
        <v>0.7885496562048</v>
      </c>
      <c r="L6">
        <f t="shared" si="5"/>
        <v>0.7926983788752</v>
      </c>
      <c r="M6">
        <f t="shared" si="5"/>
        <v>0.79686619084800003</v>
      </c>
      <c r="N6">
        <f t="shared" si="5"/>
        <v>0.80105314111199999</v>
      </c>
      <c r="O6">
        <f t="shared" si="5"/>
        <v>0.805259278656</v>
      </c>
      <c r="P6">
        <f t="shared" si="5"/>
        <v>0.80948465246879997</v>
      </c>
      <c r="R6">
        <f t="shared" ref="R6:AF25" si="6" xml:space="preserve"> $S$1 *  ( R$4 - $A6)</f>
        <v>7.3313566124687979</v>
      </c>
      <c r="S6">
        <f t="shared" si="6"/>
        <v>8.1459517916319975</v>
      </c>
      <c r="T6">
        <f t="shared" si="6"/>
        <v>8.9605469707951979</v>
      </c>
      <c r="U6">
        <f t="shared" si="6"/>
        <v>9.7751421499583984</v>
      </c>
      <c r="V6">
        <f t="shared" si="6"/>
        <v>10.589737329121597</v>
      </c>
      <c r="W6">
        <f t="shared" si="6"/>
        <v>11.404332508284797</v>
      </c>
      <c r="X6">
        <f t="shared" si="6"/>
        <v>12.218927687447996</v>
      </c>
      <c r="Z6">
        <f t="shared" ref="Z6:Z25" si="7">R6-B6</f>
        <v>0.2715768478367977</v>
      </c>
      <c r="AA6">
        <f t="shared" si="3"/>
        <v>0.26045522958399747</v>
      </c>
      <c r="AB6">
        <f t="shared" si="3"/>
        <v>0.24086480316799808</v>
      </c>
      <c r="AC6">
        <f t="shared" si="3"/>
        <v>0.21274785978239841</v>
      </c>
      <c r="AD6">
        <f t="shared" si="3"/>
        <v>0.17604649466559685</v>
      </c>
      <c r="AE6">
        <f t="shared" si="3"/>
        <v>0.13070260710079751</v>
      </c>
      <c r="AF6">
        <f t="shared" si="3"/>
        <v>7.6657900415996849E-2</v>
      </c>
    </row>
    <row r="7" spans="1:32" x14ac:dyDescent="0.25">
      <c r="A7" s="4">
        <v>12</v>
      </c>
      <c r="B7">
        <f t="shared" si="4"/>
        <v>6.3077176770048</v>
      </c>
      <c r="C7">
        <f t="shared" si="0"/>
        <v>7.1334344744207998</v>
      </c>
      <c r="D7">
        <f t="shared" si="0"/>
        <v>7.9676200799999997</v>
      </c>
      <c r="E7">
        <f t="shared" si="0"/>
        <v>8.8103322025487998</v>
      </c>
      <c r="F7">
        <f t="shared" si="0"/>
        <v>9.6616287468288</v>
      </c>
      <c r="G7">
        <f t="shared" si="0"/>
        <v>10.5215678135568</v>
      </c>
      <c r="H7">
        <f t="shared" si="0"/>
        <v>11.390207699404799</v>
      </c>
      <c r="J7">
        <f t="shared" si="5"/>
        <v>0.7884647096256</v>
      </c>
      <c r="K7">
        <f t="shared" si="5"/>
        <v>0.79260383049119987</v>
      </c>
      <c r="L7">
        <f t="shared" si="5"/>
        <v>0.79676200799999997</v>
      </c>
      <c r="M7">
        <f t="shared" si="5"/>
        <v>0.80093929114079987</v>
      </c>
      <c r="N7">
        <f t="shared" si="5"/>
        <v>0.80513572890239993</v>
      </c>
      <c r="O7">
        <f t="shared" si="5"/>
        <v>0.80935137027359993</v>
      </c>
      <c r="P7">
        <f t="shared" si="5"/>
        <v>0.81358626424319991</v>
      </c>
      <c r="R7">
        <f t="shared" si="6"/>
        <v>6.5167614333055983</v>
      </c>
      <c r="S7">
        <f t="shared" si="6"/>
        <v>7.3313566124687979</v>
      </c>
      <c r="T7">
        <f t="shared" si="6"/>
        <v>8.1459517916319975</v>
      </c>
      <c r="U7">
        <f t="shared" si="6"/>
        <v>8.9605469707951979</v>
      </c>
      <c r="V7">
        <f t="shared" si="6"/>
        <v>9.7751421499583984</v>
      </c>
      <c r="W7">
        <f t="shared" si="6"/>
        <v>10.589737329121597</v>
      </c>
      <c r="X7">
        <f t="shared" si="6"/>
        <v>11.404332508284797</v>
      </c>
      <c r="Z7">
        <f t="shared" si="7"/>
        <v>0.2090437563007983</v>
      </c>
      <c r="AA7">
        <f t="shared" si="3"/>
        <v>0.19792213804799808</v>
      </c>
      <c r="AB7">
        <f t="shared" si="3"/>
        <v>0.17833171163199779</v>
      </c>
      <c r="AC7">
        <f t="shared" si="3"/>
        <v>0.15021476824639812</v>
      </c>
      <c r="AD7">
        <f t="shared" si="3"/>
        <v>0.11351340312959834</v>
      </c>
      <c r="AE7">
        <f t="shared" si="3"/>
        <v>6.8169515564797223E-2</v>
      </c>
      <c r="AF7">
        <f t="shared" si="3"/>
        <v>1.4124808879998341E-2</v>
      </c>
    </row>
    <row r="8" spans="1:32" x14ac:dyDescent="0.25">
      <c r="A8" s="4">
        <v>13</v>
      </c>
      <c r="B8">
        <f t="shared" si="4"/>
        <v>5.5476973424880001</v>
      </c>
      <c r="C8">
        <f t="shared" si="0"/>
        <v>6.3734141399039999</v>
      </c>
      <c r="D8">
        <f t="shared" si="0"/>
        <v>7.2075997454831997</v>
      </c>
      <c r="E8">
        <f t="shared" si="0"/>
        <v>8.0503118680319989</v>
      </c>
      <c r="F8">
        <f t="shared" si="0"/>
        <v>8.9016084123119992</v>
      </c>
      <c r="G8">
        <f t="shared" si="0"/>
        <v>9.761547479039999</v>
      </c>
      <c r="H8">
        <f t="shared" si="0"/>
        <v>10.630187364888</v>
      </c>
      <c r="J8">
        <f t="shared" si="5"/>
        <v>0.79252819178399991</v>
      </c>
      <c r="K8">
        <f t="shared" si="5"/>
        <v>0.79667676748799998</v>
      </c>
      <c r="L8">
        <f t="shared" si="5"/>
        <v>0.80084441616479995</v>
      </c>
      <c r="M8">
        <f t="shared" si="5"/>
        <v>0.80503118680320007</v>
      </c>
      <c r="N8">
        <f t="shared" si="5"/>
        <v>0.8092371283919999</v>
      </c>
      <c r="O8">
        <f t="shared" si="5"/>
        <v>0.81346228992000003</v>
      </c>
      <c r="P8">
        <f t="shared" si="5"/>
        <v>0.8177067203759999</v>
      </c>
      <c r="R8">
        <f t="shared" si="6"/>
        <v>5.7021662541423987</v>
      </c>
      <c r="S8">
        <f t="shared" si="6"/>
        <v>6.5167614333055983</v>
      </c>
      <c r="T8">
        <f t="shared" si="6"/>
        <v>7.3313566124687979</v>
      </c>
      <c r="U8">
        <f t="shared" si="6"/>
        <v>8.1459517916319975</v>
      </c>
      <c r="V8">
        <f t="shared" si="6"/>
        <v>8.9605469707951979</v>
      </c>
      <c r="W8">
        <f t="shared" si="6"/>
        <v>9.7751421499583984</v>
      </c>
      <c r="X8">
        <f t="shared" si="6"/>
        <v>10.589737329121597</v>
      </c>
      <c r="Z8">
        <f t="shared" si="7"/>
        <v>0.15446891165439869</v>
      </c>
      <c r="AA8">
        <f t="shared" si="3"/>
        <v>0.14334729340159846</v>
      </c>
      <c r="AB8">
        <f t="shared" si="3"/>
        <v>0.12375686698559818</v>
      </c>
      <c r="AC8">
        <f t="shared" si="3"/>
        <v>9.5639923599998511E-2</v>
      </c>
      <c r="AD8">
        <f t="shared" si="3"/>
        <v>5.8938558483198733E-2</v>
      </c>
      <c r="AE8">
        <f t="shared" si="3"/>
        <v>1.3594670918399387E-2</v>
      </c>
      <c r="AF8">
        <f t="shared" si="3"/>
        <v>-4.0450035766403047E-2</v>
      </c>
    </row>
    <row r="9" spans="1:32" x14ac:dyDescent="0.25">
      <c r="A9" s="4">
        <v>14</v>
      </c>
      <c r="B9">
        <f t="shared" si="4"/>
        <v>4.7796628158720003</v>
      </c>
      <c r="C9">
        <f t="shared" si="0"/>
        <v>5.6053796132880001</v>
      </c>
      <c r="D9">
        <f t="shared" si="0"/>
        <v>6.4395652188671999</v>
      </c>
      <c r="E9">
        <f t="shared" si="0"/>
        <v>7.282277341416</v>
      </c>
      <c r="F9">
        <f t="shared" si="0"/>
        <v>8.1335738856960003</v>
      </c>
      <c r="G9">
        <f t="shared" si="0"/>
        <v>8.9935129524240001</v>
      </c>
      <c r="H9">
        <f t="shared" si="0"/>
        <v>9.8621528382719994</v>
      </c>
      <c r="J9">
        <f t="shared" si="5"/>
        <v>0.79661046931199997</v>
      </c>
      <c r="K9">
        <f t="shared" si="5"/>
        <v>0.80076851618399991</v>
      </c>
      <c r="L9">
        <f t="shared" si="5"/>
        <v>0.80494565235839999</v>
      </c>
      <c r="M9">
        <f t="shared" si="5"/>
        <v>0.80914192682399999</v>
      </c>
      <c r="N9">
        <f t="shared" si="5"/>
        <v>0.81335738856959994</v>
      </c>
      <c r="O9">
        <f t="shared" si="5"/>
        <v>0.81759208658399996</v>
      </c>
      <c r="P9">
        <f t="shared" si="5"/>
        <v>0.82184606985599995</v>
      </c>
      <c r="R9">
        <f t="shared" si="6"/>
        <v>4.8875710749791992</v>
      </c>
      <c r="S9">
        <f t="shared" si="6"/>
        <v>5.7021662541423987</v>
      </c>
      <c r="T9">
        <f t="shared" si="6"/>
        <v>6.5167614333055983</v>
      </c>
      <c r="U9">
        <f t="shared" si="6"/>
        <v>7.3313566124687979</v>
      </c>
      <c r="V9">
        <f t="shared" si="6"/>
        <v>8.1459517916319975</v>
      </c>
      <c r="W9">
        <f t="shared" si="6"/>
        <v>8.9605469707951979</v>
      </c>
      <c r="X9">
        <f t="shared" si="6"/>
        <v>9.7751421499583984</v>
      </c>
      <c r="Z9">
        <f t="shared" si="7"/>
        <v>0.10790825910719892</v>
      </c>
      <c r="AA9">
        <f t="shared" si="3"/>
        <v>9.6786640854398698E-2</v>
      </c>
      <c r="AB9">
        <f t="shared" si="3"/>
        <v>7.7196214438398414E-2</v>
      </c>
      <c r="AC9">
        <f t="shared" si="3"/>
        <v>4.9079271052797857E-2</v>
      </c>
      <c r="AD9">
        <f t="shared" si="3"/>
        <v>1.2377905935997191E-2</v>
      </c>
      <c r="AE9">
        <f t="shared" si="3"/>
        <v>-3.2965981628802155E-2</v>
      </c>
      <c r="AF9">
        <f t="shared" si="3"/>
        <v>-8.7010688313601037E-2</v>
      </c>
    </row>
    <row r="10" spans="1:32" x14ac:dyDescent="0.25">
      <c r="A10" s="4">
        <v>15</v>
      </c>
      <c r="B10">
        <f t="shared" si="4"/>
        <v>4.003557955992</v>
      </c>
      <c r="C10">
        <f t="shared" si="0"/>
        <v>4.8292747534079998</v>
      </c>
      <c r="D10">
        <f t="shared" si="0"/>
        <v>5.6634603589871997</v>
      </c>
      <c r="E10">
        <f t="shared" si="0"/>
        <v>6.5061724815359998</v>
      </c>
      <c r="F10">
        <f t="shared" si="0"/>
        <v>7.357469025816</v>
      </c>
      <c r="G10">
        <f t="shared" si="0"/>
        <v>8.2174080925439998</v>
      </c>
      <c r="H10">
        <f t="shared" si="0"/>
        <v>9.0860479783919992</v>
      </c>
      <c r="J10">
        <f t="shared" si="5"/>
        <v>0.80071159119839996</v>
      </c>
      <c r="K10">
        <f t="shared" si="5"/>
        <v>0.8048791255679999</v>
      </c>
      <c r="L10">
        <f t="shared" si="5"/>
        <v>0.80906576556959997</v>
      </c>
      <c r="M10">
        <f t="shared" si="5"/>
        <v>0.81327156019199998</v>
      </c>
      <c r="N10">
        <f t="shared" si="5"/>
        <v>0.81749655842399993</v>
      </c>
      <c r="O10">
        <f t="shared" si="5"/>
        <v>0.82174080925439996</v>
      </c>
      <c r="P10">
        <f t="shared" si="5"/>
        <v>0.82600436167199998</v>
      </c>
      <c r="R10">
        <f t="shared" si="6"/>
        <v>4.0729758958159987</v>
      </c>
      <c r="S10">
        <f t="shared" si="6"/>
        <v>4.8875710749791992</v>
      </c>
      <c r="T10">
        <f t="shared" si="6"/>
        <v>5.7021662541423987</v>
      </c>
      <c r="U10">
        <f t="shared" si="6"/>
        <v>6.5167614333055983</v>
      </c>
      <c r="V10">
        <f t="shared" si="6"/>
        <v>7.3313566124687979</v>
      </c>
      <c r="W10">
        <f t="shared" si="6"/>
        <v>8.1459517916319975</v>
      </c>
      <c r="X10">
        <f t="shared" si="6"/>
        <v>8.9605469707951979</v>
      </c>
      <c r="Z10">
        <f t="shared" si="7"/>
        <v>6.9417939823998687E-2</v>
      </c>
      <c r="AA10">
        <f t="shared" si="3"/>
        <v>5.829632157119935E-2</v>
      </c>
      <c r="AB10">
        <f t="shared" si="3"/>
        <v>3.8705895155199066E-2</v>
      </c>
      <c r="AC10">
        <f t="shared" si="3"/>
        <v>1.0588951769598509E-2</v>
      </c>
      <c r="AD10">
        <f t="shared" si="3"/>
        <v>-2.6112413347202157E-2</v>
      </c>
      <c r="AE10">
        <f t="shared" si="3"/>
        <v>-7.1456300912002391E-2</v>
      </c>
      <c r="AF10">
        <f t="shared" si="3"/>
        <v>-0.12550100759680127</v>
      </c>
    </row>
    <row r="11" spans="1:32" x14ac:dyDescent="0.25">
      <c r="A11" s="4">
        <v>16</v>
      </c>
      <c r="B11">
        <f t="shared" si="4"/>
        <v>3.2193264257280001</v>
      </c>
      <c r="C11">
        <f t="shared" si="0"/>
        <v>4.0450432231439999</v>
      </c>
      <c r="D11">
        <f t="shared" si="0"/>
        <v>4.8792288287231997</v>
      </c>
      <c r="E11">
        <f t="shared" si="0"/>
        <v>5.7219409512719999</v>
      </c>
      <c r="F11">
        <f t="shared" si="0"/>
        <v>6.5732374955520001</v>
      </c>
      <c r="G11">
        <f t="shared" si="0"/>
        <v>7.4331765622799999</v>
      </c>
      <c r="H11">
        <f t="shared" si="0"/>
        <v>8.3018164481279992</v>
      </c>
      <c r="J11">
        <f t="shared" si="5"/>
        <v>0.80483160643200002</v>
      </c>
      <c r="K11">
        <f t="shared" si="5"/>
        <v>0.80900864462879996</v>
      </c>
      <c r="L11">
        <f t="shared" si="5"/>
        <v>0.81320480478720003</v>
      </c>
      <c r="M11">
        <f t="shared" si="5"/>
        <v>0.81742013589599993</v>
      </c>
      <c r="N11">
        <f t="shared" si="5"/>
        <v>0.82165468694400001</v>
      </c>
      <c r="O11">
        <f t="shared" si="5"/>
        <v>0.82590850691999995</v>
      </c>
      <c r="P11">
        <f t="shared" si="5"/>
        <v>0.83018164481279999</v>
      </c>
      <c r="R11">
        <f t="shared" si="6"/>
        <v>3.2583807166527992</v>
      </c>
      <c r="S11">
        <f t="shared" si="6"/>
        <v>4.0729758958159987</v>
      </c>
      <c r="T11">
        <f t="shared" si="6"/>
        <v>4.8875710749791992</v>
      </c>
      <c r="U11">
        <f t="shared" si="6"/>
        <v>5.7021662541423987</v>
      </c>
      <c r="V11">
        <f t="shared" si="6"/>
        <v>6.5167614333055983</v>
      </c>
      <c r="W11">
        <f t="shared" si="6"/>
        <v>7.3313566124687979</v>
      </c>
      <c r="X11">
        <f t="shared" si="6"/>
        <v>8.1459517916319975</v>
      </c>
      <c r="Z11">
        <f t="shared" si="7"/>
        <v>3.9054290924799062E-2</v>
      </c>
      <c r="AA11">
        <f t="shared" si="3"/>
        <v>2.7932672671998837E-2</v>
      </c>
      <c r="AB11">
        <f t="shared" si="3"/>
        <v>8.3422462559994415E-3</v>
      </c>
      <c r="AC11">
        <f t="shared" si="3"/>
        <v>-1.9774697129601115E-2</v>
      </c>
      <c r="AD11">
        <f t="shared" si="3"/>
        <v>-5.6476062246401781E-2</v>
      </c>
      <c r="AE11">
        <f t="shared" si="3"/>
        <v>-0.10181994981120202</v>
      </c>
      <c r="AF11">
        <f t="shared" si="3"/>
        <v>-0.15586465649600179</v>
      </c>
    </row>
    <row r="12" spans="1:32" x14ac:dyDescent="0.25">
      <c r="A12" s="4">
        <v>17</v>
      </c>
      <c r="B12">
        <f t="shared" si="4"/>
        <v>2.4269116920047997</v>
      </c>
      <c r="C12">
        <f t="shared" si="0"/>
        <v>3.2526284894208</v>
      </c>
      <c r="D12">
        <f t="shared" si="0"/>
        <v>4.0868140950000003</v>
      </c>
      <c r="E12">
        <f t="shared" si="0"/>
        <v>4.9295262175487995</v>
      </c>
      <c r="F12">
        <f t="shared" si="0"/>
        <v>5.7808227618287997</v>
      </c>
      <c r="G12">
        <f t="shared" si="0"/>
        <v>6.6407618285567995</v>
      </c>
      <c r="H12">
        <f t="shared" si="0"/>
        <v>7.5094017144047998</v>
      </c>
      <c r="J12">
        <f t="shared" si="5"/>
        <v>0.80897056400159995</v>
      </c>
      <c r="K12">
        <f t="shared" si="5"/>
        <v>0.81315712235519999</v>
      </c>
      <c r="L12">
        <f t="shared" si="5"/>
        <v>0.81736281899999996</v>
      </c>
      <c r="M12">
        <f t="shared" si="5"/>
        <v>0.82158770292479999</v>
      </c>
      <c r="N12">
        <f t="shared" si="5"/>
        <v>0.82583182311839998</v>
      </c>
      <c r="O12">
        <f t="shared" si="5"/>
        <v>0.83009522856959994</v>
      </c>
      <c r="P12">
        <f t="shared" si="5"/>
        <v>0.83437796826720001</v>
      </c>
      <c r="R12">
        <f t="shared" si="6"/>
        <v>2.4437855374895996</v>
      </c>
      <c r="S12">
        <f t="shared" si="6"/>
        <v>3.2583807166527992</v>
      </c>
      <c r="T12">
        <f t="shared" si="6"/>
        <v>4.0729758958159987</v>
      </c>
      <c r="U12">
        <f t="shared" si="6"/>
        <v>4.8875710749791992</v>
      </c>
      <c r="V12">
        <f t="shared" si="6"/>
        <v>5.7021662541423987</v>
      </c>
      <c r="W12">
        <f t="shared" si="6"/>
        <v>6.5167614333055983</v>
      </c>
      <c r="X12">
        <f t="shared" si="6"/>
        <v>7.3313566124687979</v>
      </c>
      <c r="Z12">
        <f t="shared" si="7"/>
        <v>1.6873845484799865E-2</v>
      </c>
      <c r="AA12">
        <f t="shared" si="3"/>
        <v>5.7522272319991963E-3</v>
      </c>
      <c r="AB12">
        <f t="shared" si="3"/>
        <v>-1.3838199184001532E-2</v>
      </c>
      <c r="AC12">
        <f t="shared" si="3"/>
        <v>-4.1955142569600312E-2</v>
      </c>
      <c r="AD12">
        <f t="shared" si="3"/>
        <v>-7.8656507686400978E-2</v>
      </c>
      <c r="AE12">
        <f t="shared" si="3"/>
        <v>-0.12400039525120121</v>
      </c>
      <c r="AF12">
        <f t="shared" si="3"/>
        <v>-0.17804510193600187</v>
      </c>
    </row>
    <row r="13" spans="1:32" x14ac:dyDescent="0.25">
      <c r="A13" s="4">
        <v>18</v>
      </c>
      <c r="B13">
        <f t="shared" si="4"/>
        <v>1.6262570257919999</v>
      </c>
      <c r="C13">
        <f t="shared" si="0"/>
        <v>2.4519738232079997</v>
      </c>
      <c r="D13">
        <f t="shared" si="0"/>
        <v>3.2861594287872</v>
      </c>
      <c r="E13">
        <f t="shared" si="0"/>
        <v>4.1288715513360001</v>
      </c>
      <c r="F13">
        <f t="shared" si="0"/>
        <v>4.9801680956159995</v>
      </c>
      <c r="G13">
        <f t="shared" si="0"/>
        <v>5.8401071623440002</v>
      </c>
      <c r="H13">
        <f t="shared" si="0"/>
        <v>6.7087470481919995</v>
      </c>
      <c r="J13">
        <f t="shared" si="5"/>
        <v>0.81312851289599997</v>
      </c>
      <c r="K13">
        <f t="shared" si="5"/>
        <v>0.81732460773600002</v>
      </c>
      <c r="L13">
        <f t="shared" si="5"/>
        <v>0.82153985719680001</v>
      </c>
      <c r="M13">
        <f t="shared" si="5"/>
        <v>0.82577431026719994</v>
      </c>
      <c r="N13">
        <f t="shared" si="5"/>
        <v>0.83002801593600006</v>
      </c>
      <c r="O13">
        <f t="shared" si="5"/>
        <v>0.83430102319199995</v>
      </c>
      <c r="P13">
        <f t="shared" si="5"/>
        <v>0.83859338102400005</v>
      </c>
      <c r="R13">
        <f t="shared" si="6"/>
        <v>1.6291903583263996</v>
      </c>
      <c r="S13">
        <f t="shared" si="6"/>
        <v>2.4437855374895996</v>
      </c>
      <c r="T13">
        <f t="shared" si="6"/>
        <v>3.2583807166527992</v>
      </c>
      <c r="U13">
        <f t="shared" si="6"/>
        <v>4.0729758958159987</v>
      </c>
      <c r="V13">
        <f t="shared" si="6"/>
        <v>4.8875710749791992</v>
      </c>
      <c r="W13">
        <f t="shared" si="6"/>
        <v>5.7021662541423987</v>
      </c>
      <c r="X13">
        <f t="shared" si="6"/>
        <v>6.5167614333055983</v>
      </c>
      <c r="Z13">
        <f t="shared" si="7"/>
        <v>2.9333325343996464E-3</v>
      </c>
      <c r="AA13">
        <f t="shared" si="3"/>
        <v>-8.1882857184001345E-3</v>
      </c>
      <c r="AB13">
        <f t="shared" si="3"/>
        <v>-2.7778712134400863E-2</v>
      </c>
      <c r="AC13">
        <f t="shared" si="3"/>
        <v>-5.5895655520001419E-2</v>
      </c>
      <c r="AD13">
        <f t="shared" si="3"/>
        <v>-9.2597020636800309E-2</v>
      </c>
      <c r="AE13">
        <f t="shared" si="3"/>
        <v>-0.13794090820160143</v>
      </c>
      <c r="AF13">
        <f t="shared" si="3"/>
        <v>-0.1919856148864012</v>
      </c>
    </row>
    <row r="14" spans="1:32" x14ac:dyDescent="0.25">
      <c r="A14" s="4">
        <v>19</v>
      </c>
      <c r="B14">
        <f t="shared" si="4"/>
        <v>0.81730550210399999</v>
      </c>
      <c r="C14">
        <f t="shared" si="0"/>
        <v>1.6430222995199999</v>
      </c>
      <c r="D14">
        <f t="shared" si="0"/>
        <v>2.4772079050992</v>
      </c>
      <c r="E14">
        <f t="shared" si="0"/>
        <v>3.3199200276480001</v>
      </c>
      <c r="F14">
        <f t="shared" si="0"/>
        <v>4.1712165719279994</v>
      </c>
      <c r="G14">
        <f t="shared" si="0"/>
        <v>5.0311556386560001</v>
      </c>
      <c r="H14">
        <f t="shared" si="0"/>
        <v>5.8997955245039995</v>
      </c>
      <c r="J14">
        <f t="shared" si="5"/>
        <v>0.81730550210399999</v>
      </c>
      <c r="K14">
        <f t="shared" si="5"/>
        <v>0.82151114975999995</v>
      </c>
      <c r="L14">
        <f t="shared" si="5"/>
        <v>0.82573596836639995</v>
      </c>
      <c r="M14">
        <f t="shared" si="5"/>
        <v>0.82998000691199991</v>
      </c>
      <c r="N14">
        <f t="shared" si="5"/>
        <v>0.83424331438559995</v>
      </c>
      <c r="O14">
        <f t="shared" si="5"/>
        <v>0.83852593977599998</v>
      </c>
      <c r="P14">
        <f t="shared" si="5"/>
        <v>0.84282793207200002</v>
      </c>
      <c r="R14">
        <f t="shared" si="6"/>
        <v>0.81459517916319979</v>
      </c>
      <c r="S14">
        <f t="shared" si="6"/>
        <v>1.6291903583263996</v>
      </c>
      <c r="T14">
        <f t="shared" si="6"/>
        <v>2.4437855374895996</v>
      </c>
      <c r="U14">
        <f t="shared" si="6"/>
        <v>3.2583807166527992</v>
      </c>
      <c r="V14">
        <f t="shared" si="6"/>
        <v>4.0729758958159987</v>
      </c>
      <c r="W14">
        <f t="shared" si="6"/>
        <v>4.8875710749791992</v>
      </c>
      <c r="X14">
        <f t="shared" si="6"/>
        <v>5.7021662541423987</v>
      </c>
      <c r="Z14">
        <f t="shared" si="7"/>
        <v>-2.7103229408002028E-3</v>
      </c>
      <c r="AA14">
        <f t="shared" si="3"/>
        <v>-1.3831941193600317E-2</v>
      </c>
      <c r="AB14">
        <f t="shared" si="3"/>
        <v>-3.3422367609600379E-2</v>
      </c>
      <c r="AC14">
        <f t="shared" si="3"/>
        <v>-6.1539310995200935E-2</v>
      </c>
      <c r="AD14">
        <f t="shared" si="3"/>
        <v>-9.8240676112000713E-2</v>
      </c>
      <c r="AE14">
        <f t="shared" si="3"/>
        <v>-0.14358456367680095</v>
      </c>
      <c r="AF14">
        <f t="shared" si="3"/>
        <v>-0.19762927036160072</v>
      </c>
    </row>
    <row r="15" spans="1:32" x14ac:dyDescent="0.25">
      <c r="A15" s="4">
        <v>20</v>
      </c>
      <c r="B15">
        <f t="shared" si="4"/>
        <v>0</v>
      </c>
      <c r="C15">
        <f t="shared" si="0"/>
        <v>0.82571679741600001</v>
      </c>
      <c r="D15">
        <f t="shared" si="0"/>
        <v>1.6599024029951999</v>
      </c>
      <c r="E15">
        <f t="shared" si="0"/>
        <v>2.5026145255439998</v>
      </c>
      <c r="F15">
        <f t="shared" si="0"/>
        <v>3.353911069824</v>
      </c>
      <c r="G15">
        <f t="shared" si="0"/>
        <v>4.2138501365519998</v>
      </c>
      <c r="H15">
        <f t="shared" si="0"/>
        <v>5.0824900224</v>
      </c>
      <c r="J15">
        <f t="shared" si="5"/>
        <v>0.82150158061440004</v>
      </c>
      <c r="K15">
        <f t="shared" si="5"/>
        <v>0.82571679741600001</v>
      </c>
      <c r="L15">
        <f t="shared" si="5"/>
        <v>0.82995120149760004</v>
      </c>
      <c r="M15">
        <f t="shared" si="5"/>
        <v>0.83420484184800003</v>
      </c>
      <c r="N15">
        <f t="shared" si="5"/>
        <v>0.838477767456</v>
      </c>
      <c r="O15">
        <f t="shared" si="5"/>
        <v>0.84277002731039996</v>
      </c>
      <c r="P15">
        <f t="shared" si="5"/>
        <v>0.84708167040000004</v>
      </c>
      <c r="R15">
        <f t="shared" si="6"/>
        <v>0</v>
      </c>
      <c r="S15">
        <f t="shared" si="6"/>
        <v>0.81459517916319979</v>
      </c>
      <c r="T15">
        <f t="shared" si="6"/>
        <v>1.6291903583263996</v>
      </c>
      <c r="U15">
        <f t="shared" si="6"/>
        <v>2.4437855374895996</v>
      </c>
      <c r="V15">
        <f t="shared" si="6"/>
        <v>3.2583807166527992</v>
      </c>
      <c r="W15">
        <f t="shared" si="6"/>
        <v>4.0729758958159987</v>
      </c>
      <c r="X15">
        <f t="shared" si="6"/>
        <v>4.8875710749791992</v>
      </c>
      <c r="Z15">
        <f t="shared" si="7"/>
        <v>0</v>
      </c>
      <c r="AA15">
        <f t="shared" si="3"/>
        <v>-1.1121618252800225E-2</v>
      </c>
      <c r="AB15">
        <f t="shared" si="3"/>
        <v>-3.0712044668800287E-2</v>
      </c>
      <c r="AC15">
        <f t="shared" si="3"/>
        <v>-5.8828988054400178E-2</v>
      </c>
      <c r="AD15">
        <f t="shared" si="3"/>
        <v>-9.5530353171200844E-2</v>
      </c>
      <c r="AE15">
        <f t="shared" si="3"/>
        <v>-0.14087424073600108</v>
      </c>
      <c r="AF15">
        <f t="shared" si="3"/>
        <v>-0.19491894742080085</v>
      </c>
    </row>
    <row r="16" spans="1:32" x14ac:dyDescent="0.25">
      <c r="A16" s="4">
        <v>21</v>
      </c>
      <c r="B16">
        <f t="shared" si="4"/>
        <v>-0.82571679741600001</v>
      </c>
      <c r="C16">
        <f t="shared" si="0"/>
        <v>0</v>
      </c>
      <c r="D16">
        <f t="shared" si="0"/>
        <v>0.83418560557919996</v>
      </c>
      <c r="E16">
        <f t="shared" si="0"/>
        <v>1.676897728128</v>
      </c>
      <c r="F16">
        <f t="shared" si="0"/>
        <v>2.5281942724079998</v>
      </c>
      <c r="G16">
        <f t="shared" si="0"/>
        <v>3.388133339136</v>
      </c>
      <c r="H16">
        <f t="shared" si="0"/>
        <v>4.2567732249840002</v>
      </c>
      <c r="J16">
        <f t="shared" si="5"/>
        <v>0.82571679741600001</v>
      </c>
      <c r="K16">
        <f t="shared" si="5"/>
        <v>0.82994159969280001</v>
      </c>
      <c r="L16">
        <f t="shared" si="5"/>
        <v>0.83418560557919996</v>
      </c>
      <c r="M16">
        <f t="shared" si="5"/>
        <v>0.83844886406399999</v>
      </c>
      <c r="N16">
        <f t="shared" si="5"/>
        <v>0.842731424136</v>
      </c>
      <c r="O16">
        <f t="shared" si="5"/>
        <v>0.847033334784</v>
      </c>
      <c r="P16">
        <f t="shared" si="5"/>
        <v>0.85135464499680003</v>
      </c>
      <c r="R16">
        <f t="shared" si="6"/>
        <v>-0.81459517916319979</v>
      </c>
      <c r="S16">
        <f t="shared" si="6"/>
        <v>0</v>
      </c>
      <c r="T16">
        <f t="shared" si="6"/>
        <v>0.81459517916319979</v>
      </c>
      <c r="U16">
        <f t="shared" si="6"/>
        <v>1.6291903583263996</v>
      </c>
      <c r="V16">
        <f t="shared" si="6"/>
        <v>2.4437855374895996</v>
      </c>
      <c r="W16">
        <f t="shared" si="6"/>
        <v>3.2583807166527992</v>
      </c>
      <c r="X16">
        <f t="shared" si="6"/>
        <v>4.0729758958159987</v>
      </c>
      <c r="Z16">
        <f t="shared" si="7"/>
        <v>1.1121618252800225E-2</v>
      </c>
      <c r="AA16">
        <f t="shared" si="3"/>
        <v>0</v>
      </c>
      <c r="AB16">
        <f t="shared" si="3"/>
        <v>-1.9590426416000173E-2</v>
      </c>
      <c r="AC16">
        <f t="shared" si="3"/>
        <v>-4.7707369801600397E-2</v>
      </c>
      <c r="AD16">
        <f t="shared" si="3"/>
        <v>-8.4408734918400175E-2</v>
      </c>
      <c r="AE16">
        <f t="shared" si="3"/>
        <v>-0.12975262248320085</v>
      </c>
      <c r="AF16">
        <f t="shared" si="3"/>
        <v>-0.18379732916800151</v>
      </c>
    </row>
    <row r="17" spans="1:32" x14ac:dyDescent="0.25">
      <c r="A17" s="4">
        <v>22</v>
      </c>
      <c r="B17">
        <f t="shared" si="4"/>
        <v>-1.6599024029951999</v>
      </c>
      <c r="C17">
        <f t="shared" si="0"/>
        <v>-0.83418560557919996</v>
      </c>
      <c r="D17">
        <f t="shared" si="0"/>
        <v>0</v>
      </c>
      <c r="E17">
        <f t="shared" si="0"/>
        <v>0.84271212254880001</v>
      </c>
      <c r="F17">
        <f t="shared" si="0"/>
        <v>1.6940086668287999</v>
      </c>
      <c r="G17">
        <f t="shared" si="0"/>
        <v>2.5539477335567997</v>
      </c>
      <c r="H17">
        <f t="shared" si="0"/>
        <v>3.4225876194047999</v>
      </c>
      <c r="J17">
        <f t="shared" si="5"/>
        <v>0.82995120149760004</v>
      </c>
      <c r="K17">
        <f t="shared" si="5"/>
        <v>0.83418560557919996</v>
      </c>
      <c r="L17">
        <f t="shared" si="5"/>
        <v>0.83843922960000006</v>
      </c>
      <c r="M17">
        <f t="shared" si="5"/>
        <v>0.84271212254880001</v>
      </c>
      <c r="N17">
        <f t="shared" si="5"/>
        <v>0.84700433341440007</v>
      </c>
      <c r="O17">
        <f t="shared" si="5"/>
        <v>0.85131591118560002</v>
      </c>
      <c r="P17">
        <f t="shared" si="5"/>
        <v>0.85564690485119999</v>
      </c>
      <c r="R17">
        <f t="shared" si="6"/>
        <v>-1.6291903583263996</v>
      </c>
      <c r="S17">
        <f t="shared" si="6"/>
        <v>-0.81459517916319979</v>
      </c>
      <c r="T17">
        <f t="shared" si="6"/>
        <v>0</v>
      </c>
      <c r="U17">
        <f t="shared" si="6"/>
        <v>0.81459517916319979</v>
      </c>
      <c r="V17">
        <f t="shared" si="6"/>
        <v>1.6291903583263996</v>
      </c>
      <c r="W17">
        <f t="shared" si="6"/>
        <v>2.4437855374895996</v>
      </c>
      <c r="X17">
        <f t="shared" si="6"/>
        <v>3.2583807166527992</v>
      </c>
      <c r="Z17">
        <f t="shared" si="7"/>
        <v>3.0712044668800287E-2</v>
      </c>
      <c r="AA17">
        <f t="shared" si="3"/>
        <v>1.9590426416000173E-2</v>
      </c>
      <c r="AB17">
        <f t="shared" si="3"/>
        <v>0</v>
      </c>
      <c r="AC17">
        <f t="shared" si="3"/>
        <v>-2.8116943385600224E-2</v>
      </c>
      <c r="AD17">
        <f t="shared" si="3"/>
        <v>-6.4818308502400335E-2</v>
      </c>
      <c r="AE17">
        <f t="shared" si="3"/>
        <v>-0.11016219606720012</v>
      </c>
      <c r="AF17">
        <f t="shared" si="3"/>
        <v>-0.16420690275200078</v>
      </c>
    </row>
    <row r="18" spans="1:32" x14ac:dyDescent="0.25">
      <c r="A18" s="4">
        <v>23</v>
      </c>
      <c r="B18">
        <f t="shared" si="4"/>
        <v>-2.5026145255439998</v>
      </c>
      <c r="C18">
        <f t="shared" si="0"/>
        <v>-1.676897728128</v>
      </c>
      <c r="D18">
        <f t="shared" si="0"/>
        <v>-0.84271212254880001</v>
      </c>
      <c r="E18">
        <f t="shared" si="0"/>
        <v>0</v>
      </c>
      <c r="F18">
        <f t="shared" si="0"/>
        <v>0.85129654428000001</v>
      </c>
      <c r="G18">
        <f t="shared" si="0"/>
        <v>1.711235611008</v>
      </c>
      <c r="H18">
        <f t="shared" si="0"/>
        <v>2.5798754968559998</v>
      </c>
      <c r="J18">
        <f t="shared" si="5"/>
        <v>0.83420484184800003</v>
      </c>
      <c r="K18">
        <f t="shared" si="5"/>
        <v>0.83844886406399999</v>
      </c>
      <c r="L18">
        <f t="shared" si="5"/>
        <v>0.84271212254880001</v>
      </c>
      <c r="M18">
        <f t="shared" si="5"/>
        <v>0.84699466629120002</v>
      </c>
      <c r="N18">
        <f t="shared" si="5"/>
        <v>0.85129654428000001</v>
      </c>
      <c r="O18">
        <f t="shared" si="5"/>
        <v>0.85561780550399991</v>
      </c>
      <c r="P18">
        <f t="shared" si="5"/>
        <v>0.85995849895199994</v>
      </c>
      <c r="R18">
        <f t="shared" si="6"/>
        <v>-2.4437855374895996</v>
      </c>
      <c r="S18">
        <f t="shared" si="6"/>
        <v>-1.6291903583263996</v>
      </c>
      <c r="T18">
        <f t="shared" si="6"/>
        <v>-0.81459517916319979</v>
      </c>
      <c r="U18">
        <f t="shared" si="6"/>
        <v>0</v>
      </c>
      <c r="V18">
        <f t="shared" si="6"/>
        <v>0.81459517916319979</v>
      </c>
      <c r="W18">
        <f t="shared" si="6"/>
        <v>1.6291903583263996</v>
      </c>
      <c r="X18">
        <f t="shared" si="6"/>
        <v>2.4437855374895996</v>
      </c>
      <c r="Z18">
        <f t="shared" si="7"/>
        <v>5.8828988054400178E-2</v>
      </c>
      <c r="AA18">
        <f t="shared" si="3"/>
        <v>4.7707369801600397E-2</v>
      </c>
      <c r="AB18">
        <f t="shared" si="3"/>
        <v>2.8116943385600224E-2</v>
      </c>
      <c r="AC18">
        <f t="shared" si="3"/>
        <v>0</v>
      </c>
      <c r="AD18">
        <f t="shared" si="3"/>
        <v>-3.6701365116800222E-2</v>
      </c>
      <c r="AE18">
        <f t="shared" si="3"/>
        <v>-8.2045252681600456E-2</v>
      </c>
      <c r="AF18">
        <f t="shared" si="3"/>
        <v>-0.13608995936640023</v>
      </c>
    </row>
    <row r="19" spans="1:32" x14ac:dyDescent="0.25">
      <c r="A19" s="4">
        <v>24</v>
      </c>
      <c r="B19">
        <f t="shared" si="4"/>
        <v>-3.353911069824</v>
      </c>
      <c r="C19">
        <f t="shared" si="0"/>
        <v>-2.5281942724079998</v>
      </c>
      <c r="D19">
        <f t="shared" si="0"/>
        <v>-1.6940086668287999</v>
      </c>
      <c r="E19">
        <f t="shared" si="0"/>
        <v>-0.85129654428000001</v>
      </c>
      <c r="F19">
        <f t="shared" si="0"/>
        <v>0</v>
      </c>
      <c r="G19">
        <f t="shared" si="0"/>
        <v>0.85993906672800002</v>
      </c>
      <c r="H19">
        <f t="shared" si="0"/>
        <v>1.728578952576</v>
      </c>
      <c r="J19">
        <f t="shared" si="5"/>
        <v>0.838477767456</v>
      </c>
      <c r="K19">
        <f t="shared" si="5"/>
        <v>0.842731424136</v>
      </c>
      <c r="L19">
        <f t="shared" si="5"/>
        <v>0.84700433341440007</v>
      </c>
      <c r="M19">
        <f t="shared" si="5"/>
        <v>0.85129654428000001</v>
      </c>
      <c r="N19">
        <f t="shared" si="5"/>
        <v>0.85560810572160007</v>
      </c>
      <c r="O19">
        <f t="shared" si="5"/>
        <v>0.85993906672800002</v>
      </c>
      <c r="P19">
        <f t="shared" si="5"/>
        <v>0.86428947628800001</v>
      </c>
      <c r="R19">
        <f t="shared" si="6"/>
        <v>-3.2583807166527992</v>
      </c>
      <c r="S19">
        <f t="shared" si="6"/>
        <v>-2.4437855374895996</v>
      </c>
      <c r="T19">
        <f t="shared" si="6"/>
        <v>-1.6291903583263996</v>
      </c>
      <c r="U19">
        <f t="shared" si="6"/>
        <v>-0.81459517916319979</v>
      </c>
      <c r="V19">
        <f t="shared" si="6"/>
        <v>0</v>
      </c>
      <c r="W19">
        <f t="shared" si="6"/>
        <v>0.81459517916319979</v>
      </c>
      <c r="X19">
        <f t="shared" si="6"/>
        <v>1.6291903583263996</v>
      </c>
      <c r="Z19">
        <f t="shared" si="7"/>
        <v>9.5530353171200844E-2</v>
      </c>
      <c r="AA19">
        <f t="shared" si="3"/>
        <v>8.4408734918400175E-2</v>
      </c>
      <c r="AB19">
        <f t="shared" si="3"/>
        <v>6.4818308502400335E-2</v>
      </c>
      <c r="AC19">
        <f t="shared" si="3"/>
        <v>3.6701365116800222E-2</v>
      </c>
      <c r="AD19">
        <f t="shared" si="3"/>
        <v>0</v>
      </c>
      <c r="AE19">
        <f t="shared" si="3"/>
        <v>-4.5343887564800234E-2</v>
      </c>
      <c r="AF19">
        <f t="shared" si="3"/>
        <v>-9.9388594249600448E-2</v>
      </c>
    </row>
    <row r="20" spans="1:32" x14ac:dyDescent="0.25">
      <c r="A20" s="4">
        <v>25</v>
      </c>
      <c r="B20">
        <f t="shared" si="4"/>
        <v>-4.2138501365519998</v>
      </c>
      <c r="C20">
        <f t="shared" si="0"/>
        <v>-3.388133339136</v>
      </c>
      <c r="D20">
        <f t="shared" si="0"/>
        <v>-2.5539477335567997</v>
      </c>
      <c r="E20">
        <f t="shared" si="0"/>
        <v>-1.711235611008</v>
      </c>
      <c r="F20">
        <f t="shared" si="0"/>
        <v>-0.85993906672800002</v>
      </c>
      <c r="G20">
        <f t="shared" si="0"/>
        <v>0</v>
      </c>
      <c r="H20">
        <f t="shared" si="0"/>
        <v>0.868639885848</v>
      </c>
      <c r="J20">
        <f t="shared" si="5"/>
        <v>0.84277002731039996</v>
      </c>
      <c r="K20">
        <f t="shared" si="5"/>
        <v>0.847033334784</v>
      </c>
      <c r="L20">
        <f t="shared" si="5"/>
        <v>0.85131591118560002</v>
      </c>
      <c r="M20">
        <f t="shared" si="5"/>
        <v>0.85561780550399991</v>
      </c>
      <c r="N20">
        <f t="shared" si="5"/>
        <v>0.85993906672800002</v>
      </c>
      <c r="O20">
        <f t="shared" si="5"/>
        <v>0.86427974384639994</v>
      </c>
      <c r="P20">
        <f t="shared" si="5"/>
        <v>0.868639885848</v>
      </c>
      <c r="R20">
        <f t="shared" si="6"/>
        <v>-4.0729758958159987</v>
      </c>
      <c r="S20">
        <f t="shared" si="6"/>
        <v>-3.2583807166527992</v>
      </c>
      <c r="T20">
        <f t="shared" si="6"/>
        <v>-2.4437855374895996</v>
      </c>
      <c r="U20">
        <f t="shared" si="6"/>
        <v>-1.6291903583263996</v>
      </c>
      <c r="V20">
        <f t="shared" si="6"/>
        <v>-0.81459517916319979</v>
      </c>
      <c r="W20">
        <f t="shared" si="6"/>
        <v>0</v>
      </c>
      <c r="X20">
        <f t="shared" si="6"/>
        <v>0.81459517916319979</v>
      </c>
      <c r="Z20">
        <f t="shared" si="7"/>
        <v>0.14087424073600108</v>
      </c>
      <c r="AA20">
        <f t="shared" si="3"/>
        <v>0.12975262248320085</v>
      </c>
      <c r="AB20">
        <f t="shared" si="3"/>
        <v>0.11016219606720012</v>
      </c>
      <c r="AC20">
        <f t="shared" si="3"/>
        <v>8.2045252681600456E-2</v>
      </c>
      <c r="AD20">
        <f t="shared" si="3"/>
        <v>4.5343887564800234E-2</v>
      </c>
      <c r="AE20">
        <f t="shared" si="3"/>
        <v>0</v>
      </c>
      <c r="AF20">
        <f t="shared" si="3"/>
        <v>-5.4044706684800214E-2</v>
      </c>
    </row>
    <row r="21" spans="1:32" x14ac:dyDescent="0.25">
      <c r="A21" s="4">
        <v>26</v>
      </c>
      <c r="B21">
        <f t="shared" si="4"/>
        <v>-5.0824900224</v>
      </c>
      <c r="C21">
        <f t="shared" si="4"/>
        <v>-4.2567732249840002</v>
      </c>
      <c r="D21">
        <f t="shared" si="4"/>
        <v>-3.4225876194047999</v>
      </c>
      <c r="E21">
        <f t="shared" si="4"/>
        <v>-2.5798754968559998</v>
      </c>
      <c r="F21">
        <f t="shared" si="4"/>
        <v>-1.728578952576</v>
      </c>
      <c r="G21">
        <f t="shared" si="4"/>
        <v>-0.868639885848</v>
      </c>
      <c r="H21">
        <f t="shared" si="4"/>
        <v>0</v>
      </c>
      <c r="J21">
        <f t="shared" si="5"/>
        <v>0.84708167040000004</v>
      </c>
      <c r="K21">
        <f t="shared" si="5"/>
        <v>0.85135464499680003</v>
      </c>
      <c r="L21">
        <f t="shared" si="5"/>
        <v>0.85564690485119999</v>
      </c>
      <c r="M21">
        <f t="shared" si="5"/>
        <v>0.85995849895199994</v>
      </c>
      <c r="N21">
        <f t="shared" si="5"/>
        <v>0.86428947628800001</v>
      </c>
      <c r="O21">
        <f t="shared" si="5"/>
        <v>0.868639885848</v>
      </c>
      <c r="P21">
        <f t="shared" si="5"/>
        <v>0.87300977662080004</v>
      </c>
      <c r="R21">
        <f t="shared" si="6"/>
        <v>-4.8875710749791992</v>
      </c>
      <c r="S21">
        <f t="shared" si="6"/>
        <v>-4.0729758958159987</v>
      </c>
      <c r="T21">
        <f t="shared" si="6"/>
        <v>-3.2583807166527992</v>
      </c>
      <c r="U21">
        <f t="shared" si="6"/>
        <v>-2.4437855374895996</v>
      </c>
      <c r="V21">
        <f t="shared" si="6"/>
        <v>-1.6291903583263996</v>
      </c>
      <c r="W21">
        <f t="shared" si="6"/>
        <v>-0.81459517916319979</v>
      </c>
      <c r="X21">
        <f t="shared" si="6"/>
        <v>0</v>
      </c>
      <c r="Z21">
        <f t="shared" si="7"/>
        <v>0.19491894742080085</v>
      </c>
      <c r="AA21">
        <f t="shared" ref="AA21:AA25" si="8">S21-C21</f>
        <v>0.18379732916800151</v>
      </c>
      <c r="AB21">
        <f t="shared" ref="AB21:AB25" si="9">T21-D21</f>
        <v>0.16420690275200078</v>
      </c>
      <c r="AC21">
        <f t="shared" ref="AC21:AC25" si="10">U21-E21</f>
        <v>0.13608995936640023</v>
      </c>
      <c r="AD21">
        <f t="shared" ref="AD21:AD25" si="11">V21-F21</f>
        <v>9.9388594249600448E-2</v>
      </c>
      <c r="AE21">
        <f t="shared" ref="AE21:AE25" si="12">W21-G21</f>
        <v>5.4044706684800214E-2</v>
      </c>
      <c r="AF21">
        <f t="shared" ref="AF21:AF25" si="13">X21-H21</f>
        <v>0</v>
      </c>
    </row>
    <row r="22" spans="1:32" x14ac:dyDescent="0.25">
      <c r="A22" s="4">
        <v>27</v>
      </c>
      <c r="B22">
        <f t="shared" si="4"/>
        <v>-5.9598892199952003</v>
      </c>
      <c r="C22">
        <f t="shared" si="4"/>
        <v>-5.1341724225791996</v>
      </c>
      <c r="D22">
        <f t="shared" si="4"/>
        <v>-4.2999868169999997</v>
      </c>
      <c r="E22">
        <f t="shared" si="4"/>
        <v>-3.4572746944512001</v>
      </c>
      <c r="F22">
        <f t="shared" si="4"/>
        <v>-2.6059781501711998</v>
      </c>
      <c r="G22">
        <f t="shared" si="4"/>
        <v>-1.7460390834432</v>
      </c>
      <c r="H22">
        <f t="shared" si="4"/>
        <v>-0.87739919759520002</v>
      </c>
      <c r="J22">
        <f t="shared" si="5"/>
        <v>0.85141274571359993</v>
      </c>
      <c r="K22">
        <f t="shared" si="5"/>
        <v>0.85569540376319997</v>
      </c>
      <c r="L22">
        <f t="shared" si="5"/>
        <v>0.85999736339999999</v>
      </c>
      <c r="M22">
        <f t="shared" si="5"/>
        <v>0.8643186736127999</v>
      </c>
      <c r="N22">
        <f t="shared" si="5"/>
        <v>0.86865938339039994</v>
      </c>
      <c r="O22">
        <f t="shared" si="5"/>
        <v>0.8730195417215999</v>
      </c>
      <c r="P22">
        <f t="shared" si="5"/>
        <v>0.87739919759519991</v>
      </c>
      <c r="R22">
        <f t="shared" si="6"/>
        <v>-5.7021662541423987</v>
      </c>
      <c r="S22">
        <f t="shared" si="6"/>
        <v>-4.8875710749791992</v>
      </c>
      <c r="T22">
        <f t="shared" si="6"/>
        <v>-4.0729758958159987</v>
      </c>
      <c r="U22">
        <f t="shared" si="6"/>
        <v>-3.2583807166527992</v>
      </c>
      <c r="V22">
        <f t="shared" si="6"/>
        <v>-2.4437855374895996</v>
      </c>
      <c r="W22">
        <f t="shared" si="6"/>
        <v>-1.6291903583263996</v>
      </c>
      <c r="X22">
        <f t="shared" si="6"/>
        <v>-0.81459517916319979</v>
      </c>
      <c r="Z22">
        <f t="shared" si="7"/>
        <v>0.25772296585280152</v>
      </c>
      <c r="AA22">
        <f t="shared" si="8"/>
        <v>0.24660134760000041</v>
      </c>
      <c r="AB22">
        <f t="shared" si="9"/>
        <v>0.22701092118400101</v>
      </c>
      <c r="AC22">
        <f t="shared" si="10"/>
        <v>0.1988939777984009</v>
      </c>
      <c r="AD22">
        <f t="shared" si="11"/>
        <v>0.16219261268160023</v>
      </c>
      <c r="AE22">
        <f t="shared" si="12"/>
        <v>0.11684872511680044</v>
      </c>
      <c r="AF22">
        <f t="shared" si="13"/>
        <v>6.280401843200023E-2</v>
      </c>
    </row>
    <row r="23" spans="1:32" x14ac:dyDescent="0.25">
      <c r="A23" s="4">
        <v>28</v>
      </c>
      <c r="B23">
        <f t="shared" si="4"/>
        <v>-6.8461064179199997</v>
      </c>
      <c r="C23">
        <f t="shared" si="4"/>
        <v>-6.020389620504</v>
      </c>
      <c r="D23">
        <f t="shared" si="4"/>
        <v>-5.1862040149248001</v>
      </c>
      <c r="E23">
        <f t="shared" si="4"/>
        <v>-4.343491892376</v>
      </c>
      <c r="F23">
        <f t="shared" si="4"/>
        <v>-3.4921953480959997</v>
      </c>
      <c r="G23">
        <f t="shared" si="4"/>
        <v>-2.6322562813679999</v>
      </c>
      <c r="H23">
        <f t="shared" si="4"/>
        <v>-1.7636163955199999</v>
      </c>
      <c r="J23">
        <f t="shared" si="5"/>
        <v>0.85576330223999997</v>
      </c>
      <c r="K23">
        <f t="shared" si="5"/>
        <v>0.86005566007199996</v>
      </c>
      <c r="L23">
        <f t="shared" si="5"/>
        <v>0.86436733582079994</v>
      </c>
      <c r="M23">
        <f t="shared" si="5"/>
        <v>0.86869837847519993</v>
      </c>
      <c r="N23">
        <f t="shared" si="5"/>
        <v>0.87304883702400005</v>
      </c>
      <c r="O23">
        <f t="shared" si="5"/>
        <v>0.87741876045599998</v>
      </c>
      <c r="P23">
        <f t="shared" si="5"/>
        <v>0.88180819775999997</v>
      </c>
      <c r="R23">
        <f t="shared" si="6"/>
        <v>-6.5167614333055983</v>
      </c>
      <c r="S23">
        <f t="shared" si="6"/>
        <v>-5.7021662541423987</v>
      </c>
      <c r="T23">
        <f t="shared" si="6"/>
        <v>-4.8875710749791992</v>
      </c>
      <c r="U23">
        <f t="shared" si="6"/>
        <v>-4.0729758958159987</v>
      </c>
      <c r="V23">
        <f t="shared" si="6"/>
        <v>-3.2583807166527992</v>
      </c>
      <c r="W23">
        <f t="shared" si="6"/>
        <v>-2.4437855374895996</v>
      </c>
      <c r="X23">
        <f t="shared" si="6"/>
        <v>-1.6291903583263996</v>
      </c>
      <c r="Z23">
        <f t="shared" si="7"/>
        <v>0.32934498461440143</v>
      </c>
      <c r="AA23">
        <f t="shared" si="8"/>
        <v>0.3182233663616012</v>
      </c>
      <c r="AB23">
        <f t="shared" si="9"/>
        <v>0.29863293994560092</v>
      </c>
      <c r="AC23">
        <f t="shared" si="10"/>
        <v>0.27051599656000125</v>
      </c>
      <c r="AD23">
        <f t="shared" si="11"/>
        <v>0.23381463144320058</v>
      </c>
      <c r="AE23">
        <f t="shared" si="12"/>
        <v>0.18847074387840035</v>
      </c>
      <c r="AF23">
        <f t="shared" si="13"/>
        <v>0.13442603719360036</v>
      </c>
    </row>
    <row r="24" spans="1:32" x14ac:dyDescent="0.25">
      <c r="A24" s="4">
        <v>29</v>
      </c>
      <c r="B24">
        <f t="shared" si="4"/>
        <v>-7.7412005007119999</v>
      </c>
      <c r="C24">
        <f t="shared" si="4"/>
        <v>-6.9154837032960002</v>
      </c>
      <c r="D24">
        <f t="shared" si="4"/>
        <v>-6.0812980977167994</v>
      </c>
      <c r="E24">
        <f t="shared" si="4"/>
        <v>-5.2385859751680002</v>
      </c>
      <c r="F24">
        <f t="shared" si="4"/>
        <v>-4.3872894308879999</v>
      </c>
      <c r="G24">
        <f t="shared" si="4"/>
        <v>-3.5273503641599997</v>
      </c>
      <c r="H24">
        <f t="shared" si="4"/>
        <v>-2.6587104783119999</v>
      </c>
      <c r="J24">
        <f t="shared" si="5"/>
        <v>0.86013338896799996</v>
      </c>
      <c r="K24">
        <f t="shared" si="5"/>
        <v>0.86443546291199991</v>
      </c>
      <c r="L24">
        <f t="shared" si="5"/>
        <v>0.86875687110239996</v>
      </c>
      <c r="M24">
        <f t="shared" si="5"/>
        <v>0.87309766252799992</v>
      </c>
      <c r="N24">
        <f t="shared" si="5"/>
        <v>0.8774578861775999</v>
      </c>
      <c r="O24">
        <f t="shared" si="5"/>
        <v>0.88183759103999992</v>
      </c>
      <c r="P24">
        <f t="shared" si="5"/>
        <v>0.8862368261039999</v>
      </c>
      <c r="R24">
        <f t="shared" si="6"/>
        <v>-7.3313566124687979</v>
      </c>
      <c r="S24">
        <f t="shared" si="6"/>
        <v>-6.5167614333055983</v>
      </c>
      <c r="T24">
        <f t="shared" si="6"/>
        <v>-5.7021662541423987</v>
      </c>
      <c r="U24">
        <f t="shared" si="6"/>
        <v>-4.8875710749791992</v>
      </c>
      <c r="V24">
        <f t="shared" si="6"/>
        <v>-4.0729758958159987</v>
      </c>
      <c r="W24">
        <f t="shared" si="6"/>
        <v>-3.2583807166527992</v>
      </c>
      <c r="X24">
        <f t="shared" si="6"/>
        <v>-2.4437855374895996</v>
      </c>
      <c r="Z24">
        <f t="shared" si="7"/>
        <v>0.40984388824320206</v>
      </c>
      <c r="AA24">
        <f t="shared" si="8"/>
        <v>0.39872226999040183</v>
      </c>
      <c r="AB24">
        <f t="shared" si="9"/>
        <v>0.37913184357440066</v>
      </c>
      <c r="AC24">
        <f t="shared" si="10"/>
        <v>0.35101490018880099</v>
      </c>
      <c r="AD24">
        <f t="shared" si="11"/>
        <v>0.31431353507200122</v>
      </c>
      <c r="AE24">
        <f t="shared" si="12"/>
        <v>0.26896964750720054</v>
      </c>
      <c r="AF24">
        <f t="shared" si="13"/>
        <v>0.21492494082240032</v>
      </c>
    </row>
    <row r="25" spans="1:32" x14ac:dyDescent="0.25">
      <c r="A25" s="4">
        <v>30</v>
      </c>
      <c r="B25">
        <f t="shared" si="4"/>
        <v>-8.6452305488639993</v>
      </c>
      <c r="C25">
        <f t="shared" si="4"/>
        <v>-7.8195137514479995</v>
      </c>
      <c r="D25">
        <f t="shared" si="4"/>
        <v>-6.9853281458687997</v>
      </c>
      <c r="E25">
        <f t="shared" si="4"/>
        <v>-6.1426160233199996</v>
      </c>
      <c r="F25">
        <f t="shared" si="4"/>
        <v>-5.2913194790400002</v>
      </c>
      <c r="G25">
        <f t="shared" si="4"/>
        <v>-4.4313804123119995</v>
      </c>
      <c r="H25">
        <f t="shared" si="4"/>
        <v>-3.5627405264639997</v>
      </c>
      <c r="J25">
        <f t="shared" si="5"/>
        <v>0.86452305488640002</v>
      </c>
      <c r="K25">
        <f t="shared" si="5"/>
        <v>0.86883486127199994</v>
      </c>
      <c r="L25">
        <f t="shared" si="5"/>
        <v>0.87316601823359996</v>
      </c>
      <c r="M25">
        <f t="shared" si="5"/>
        <v>0.87751657475999989</v>
      </c>
      <c r="N25">
        <f t="shared" si="5"/>
        <v>0.88188657983999996</v>
      </c>
      <c r="O25">
        <f t="shared" si="5"/>
        <v>0.88627608246239997</v>
      </c>
      <c r="P25">
        <f t="shared" si="5"/>
        <v>0.89068513161599994</v>
      </c>
      <c r="R25">
        <f t="shared" si="6"/>
        <v>-8.1459517916319975</v>
      </c>
      <c r="S25">
        <f t="shared" si="6"/>
        <v>-7.3313566124687979</v>
      </c>
      <c r="T25">
        <f t="shared" si="6"/>
        <v>-6.5167614333055983</v>
      </c>
      <c r="U25">
        <f t="shared" si="6"/>
        <v>-5.7021662541423987</v>
      </c>
      <c r="V25">
        <f t="shared" si="6"/>
        <v>-4.8875710749791992</v>
      </c>
      <c r="W25">
        <f t="shared" si="6"/>
        <v>-4.0729758958159987</v>
      </c>
      <c r="X25">
        <f t="shared" si="6"/>
        <v>-3.2583807166527992</v>
      </c>
      <c r="Z25">
        <f t="shared" si="7"/>
        <v>0.49927875723200188</v>
      </c>
      <c r="AA25">
        <f t="shared" si="8"/>
        <v>0.48815713897920165</v>
      </c>
      <c r="AB25">
        <f t="shared" si="9"/>
        <v>0.46856671256320137</v>
      </c>
      <c r="AC25">
        <f t="shared" si="10"/>
        <v>0.44044976917760081</v>
      </c>
      <c r="AD25">
        <f t="shared" si="11"/>
        <v>0.40374840406080104</v>
      </c>
      <c r="AE25">
        <f t="shared" si="12"/>
        <v>0.3584045164960008</v>
      </c>
      <c r="AF25">
        <f t="shared" si="13"/>
        <v>0.30435980981120059</v>
      </c>
    </row>
  </sheetData>
  <mergeCells count="8">
    <mergeCell ref="Z2:AF2"/>
    <mergeCell ref="Z3:AF3"/>
    <mergeCell ref="B3:H3"/>
    <mergeCell ref="A2:H2"/>
    <mergeCell ref="J2:P2"/>
    <mergeCell ref="J3:P3"/>
    <mergeCell ref="R2:X2"/>
    <mergeCell ref="R3:X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radiation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Choi</dc:creator>
  <cp:lastModifiedBy>Henry Choi</cp:lastModifiedBy>
  <dcterms:created xsi:type="dcterms:W3CDTF">2013-03-09T00:01:05Z</dcterms:created>
  <dcterms:modified xsi:type="dcterms:W3CDTF">2013-03-09T03:16:13Z</dcterms:modified>
</cp:coreProperties>
</file>