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cosentino/Desktop/Python/Projects/Macro Data Analysis/Inflation (CPI) Report Reaction/"/>
    </mc:Choice>
  </mc:AlternateContent>
  <xr:revisionPtr revIDLastSave="0" documentId="13_ncr:1_{8F895E9F-458E-A148-BEB3-71A670569CC2}" xr6:coauthVersionLast="47" xr6:coauthVersionMax="47" xr10:uidLastSave="{00000000-0000-0000-0000-000000000000}"/>
  <bookViews>
    <workbookView xWindow="0" yWindow="500" windowWidth="33600" windowHeight="18740" xr2:uid="{1760D184-DD71-46FD-AEC3-AB6EA25A0DA0}"/>
  </bookViews>
  <sheets>
    <sheet name="Data Pulls" sheetId="1" r:id="rId1"/>
    <sheet name="Release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L9" i="1"/>
  <c r="Q217" i="1" a="1"/>
  <c r="Q217" i="1" s="1"/>
  <c r="P295" i="1" a="1"/>
  <c r="P295" i="1" s="1"/>
  <c r="Q104" i="1" a="1"/>
  <c r="Q104" i="1" s="1"/>
  <c r="P125" i="1" a="1"/>
  <c r="P125" i="1" s="1"/>
  <c r="P84" i="1" a="1"/>
  <c r="P84" i="1" s="1"/>
  <c r="P280" i="1" a="1"/>
  <c r="P280" i="1" s="1"/>
  <c r="P199" i="1" a="1"/>
  <c r="P199" i="1" s="1"/>
  <c r="P216" i="1" a="1"/>
  <c r="P216" i="1" s="1"/>
  <c r="P294" i="1" a="1"/>
  <c r="P294" i="1" s="1"/>
  <c r="Q158" i="1" a="1"/>
  <c r="Q158" i="1" s="1"/>
  <c r="P60" i="1" a="1"/>
  <c r="P60" i="1" s="1"/>
  <c r="Q103" i="1" a="1"/>
  <c r="Q103" i="1" s="1"/>
  <c r="Q198" i="1" a="1"/>
  <c r="Q198" i="1" s="1"/>
  <c r="P37" i="1" a="1"/>
  <c r="P37" i="1" s="1"/>
  <c r="Q246" i="1" a="1"/>
  <c r="Q246" i="1" s="1"/>
  <c r="Q263" i="1" a="1"/>
  <c r="Q263" i="1" s="1"/>
  <c r="P293" i="1" a="1"/>
  <c r="P293" i="1" s="1"/>
  <c r="Q197" i="1" a="1"/>
  <c r="Q197" i="1" s="1"/>
  <c r="P197" i="1" a="1"/>
  <c r="P197" i="1" s="1"/>
  <c r="Q305" i="1" a="1"/>
  <c r="Q305" i="1" s="1"/>
  <c r="P276" i="1" a="1"/>
  <c r="P276" i="1" s="1"/>
  <c r="Q125" i="1" a="1"/>
  <c r="Q125" i="1" s="1"/>
  <c r="P235" i="1" a="1"/>
  <c r="P235" i="1" s="1"/>
  <c r="P179" i="1" a="1"/>
  <c r="P179" i="1" s="1"/>
  <c r="Q247" i="1" a="1"/>
  <c r="Q247" i="1" s="1"/>
  <c r="P264" i="1" a="1"/>
  <c r="P264" i="1" s="1"/>
  <c r="Q139" i="1" a="1"/>
  <c r="Q139" i="1" s="1"/>
  <c r="Q276" i="1" a="1"/>
  <c r="Q276" i="1" s="1"/>
  <c r="P137" i="1" a="1"/>
  <c r="P137" i="1" s="1"/>
  <c r="Q137" i="1" a="1"/>
  <c r="Q137" i="1" s="1"/>
  <c r="P275" i="1" a="1"/>
  <c r="P275" i="1" s="1"/>
  <c r="P57" i="1" a="1"/>
  <c r="P57" i="1" s="1"/>
  <c r="P177" i="1" a="1"/>
  <c r="P177" i="1" s="1"/>
  <c r="Q209" i="1" a="1"/>
  <c r="Q209" i="1" s="1"/>
  <c r="P305" i="1" a="1"/>
  <c r="P305" i="1" s="1"/>
  <c r="P78" i="1" a="1"/>
  <c r="P78" i="1" s="1"/>
  <c r="Q244" i="1" a="1"/>
  <c r="Q244" i="1" s="1"/>
  <c r="P157" i="1" a="1"/>
  <c r="P157" i="1" s="1"/>
  <c r="P56" i="1" a="1"/>
  <c r="P56" i="1" s="1"/>
  <c r="P274" i="1" a="1"/>
  <c r="P274" i="1" s="1"/>
  <c r="Q156" i="1" a="1"/>
  <c r="Q156" i="1" s="1"/>
  <c r="Q72" i="1" a="1"/>
  <c r="Q72" i="1" s="1"/>
  <c r="Q114" i="1" a="1"/>
  <c r="Q114" i="1" s="1"/>
  <c r="Q227" i="1" a="1"/>
  <c r="Q227" i="1" s="1"/>
  <c r="P156" i="1" a="1"/>
  <c r="P156" i="1" s="1"/>
  <c r="P32" i="1" a="1"/>
  <c r="P32" i="1" s="1"/>
  <c r="P72" i="1" a="1"/>
  <c r="P72" i="1" s="1"/>
  <c r="P49" i="1" a="1"/>
  <c r="P49" i="1" s="1"/>
  <c r="P93" i="1" a="1"/>
  <c r="P93" i="1" s="1"/>
  <c r="Q302" i="1" a="1"/>
  <c r="Q302" i="1" s="1"/>
  <c r="P227" i="1" a="1"/>
  <c r="P227" i="1" s="1"/>
  <c r="P208" i="1" a="1"/>
  <c r="P208" i="1" s="1"/>
  <c r="Q286" i="1" a="1"/>
  <c r="Q286" i="1" s="1"/>
  <c r="P190" i="1" a="1"/>
  <c r="P190" i="1" s="1"/>
  <c r="Q245" i="1" a="1"/>
  <c r="Q245" i="1" s="1"/>
  <c r="P154" i="1" a="1"/>
  <c r="P154" i="1" s="1"/>
  <c r="P114" i="1" a="1"/>
  <c r="P114" i="1" s="1"/>
  <c r="P170" i="1" a="1"/>
  <c r="P170" i="1" s="1"/>
  <c r="Q256" i="1" a="1"/>
  <c r="Q256" i="1" s="1"/>
  <c r="Q272" i="1" a="1"/>
  <c r="Q272" i="1" s="1"/>
  <c r="P242" i="1" a="1"/>
  <c r="P242" i="1" s="1"/>
  <c r="P71" i="1" a="1"/>
  <c r="P71" i="1" s="1"/>
  <c r="P150" i="1" a="1"/>
  <c r="P150" i="1" s="1"/>
  <c r="Q134" i="1" a="1"/>
  <c r="Q134" i="1" s="1"/>
  <c r="P24" i="1" a="1"/>
  <c r="P24" i="1" s="1"/>
  <c r="Q92" i="1" a="1"/>
  <c r="Q92" i="1" s="1"/>
  <c r="P286" i="1" a="1"/>
  <c r="P286" i="1" s="1"/>
  <c r="Q48" i="1" a="1"/>
  <c r="Q48" i="1" s="1"/>
  <c r="P302" i="1" a="1"/>
  <c r="P302" i="1" s="1"/>
  <c r="P226" i="1" a="1"/>
  <c r="P226" i="1" s="1"/>
  <c r="P207" i="1" a="1"/>
  <c r="P207" i="1" s="1"/>
  <c r="Q113" i="1" a="1"/>
  <c r="Q113" i="1" s="1"/>
  <c r="P48" i="1" a="1"/>
  <c r="P48" i="1" s="1"/>
  <c r="Q122" i="1" a="1"/>
  <c r="Q122" i="1" s="1"/>
  <c r="Q38" i="1" a="1"/>
  <c r="Q38" i="1" s="1"/>
  <c r="Q264" i="1" a="1"/>
  <c r="Q264" i="1" s="1"/>
  <c r="P265" i="1" a="1"/>
  <c r="P265" i="1" s="1"/>
  <c r="Q61" i="1" a="1"/>
  <c r="Q61" i="1" s="1"/>
  <c r="Q277" i="1" a="1"/>
  <c r="Q277" i="1" s="1"/>
  <c r="Q215" i="1" a="1"/>
  <c r="Q215" i="1" s="1"/>
  <c r="P178" i="1" a="1"/>
  <c r="P178" i="1" s="1"/>
  <c r="Q178" i="1" a="1"/>
  <c r="Q178" i="1" s="1"/>
  <c r="Q293" i="1" a="1"/>
  <c r="Q293" i="1" s="1"/>
  <c r="Q306" i="1" a="1"/>
  <c r="Q306" i="1" s="1"/>
  <c r="P229" i="1" a="1"/>
  <c r="P229" i="1" s="1"/>
  <c r="Q157" i="1" a="1"/>
  <c r="Q157" i="1" s="1"/>
  <c r="Q79" i="1" a="1"/>
  <c r="Q79" i="1" s="1"/>
  <c r="P196" i="1" a="1"/>
  <c r="P196" i="1" s="1"/>
  <c r="Q292" i="1" a="1"/>
  <c r="Q292" i="1" s="1"/>
  <c r="Q260" i="1" a="1"/>
  <c r="Q260" i="1" s="1"/>
  <c r="Q228" i="1" a="1"/>
  <c r="Q228" i="1" s="1"/>
  <c r="P33" i="1" a="1"/>
  <c r="P33" i="1" s="1"/>
  <c r="Q136" i="1" a="1"/>
  <c r="Q136" i="1" s="1"/>
  <c r="Q96" i="1" a="1"/>
  <c r="Q96" i="1" s="1"/>
  <c r="P136" i="1" a="1"/>
  <c r="P136" i="1" s="1"/>
  <c r="Q289" i="1" a="1"/>
  <c r="Q289" i="1" s="1"/>
  <c r="Q191" i="1" a="1"/>
  <c r="Q191" i="1" s="1"/>
  <c r="P94" i="1" a="1"/>
  <c r="P94" i="1" s="1"/>
  <c r="P244" i="1" a="1"/>
  <c r="P244" i="1" s="1"/>
  <c r="P191" i="1" a="1"/>
  <c r="P191" i="1" s="1"/>
  <c r="P273" i="1" a="1"/>
  <c r="P273" i="1" s="1"/>
  <c r="P135" i="1" a="1"/>
  <c r="P135" i="1" s="1"/>
  <c r="P113" i="1" a="1"/>
  <c r="P113" i="1" s="1"/>
  <c r="P238" i="1" a="1"/>
  <c r="P238" i="1" s="1"/>
  <c r="Q169" i="1" a="1"/>
  <c r="Q169" i="1" s="1"/>
  <c r="Q70" i="1" a="1"/>
  <c r="Q70" i="1" s="1"/>
  <c r="P128" i="1" a="1"/>
  <c r="P128" i="1" s="1"/>
  <c r="P47" i="1" a="1"/>
  <c r="P47" i="1" s="1"/>
  <c r="Q254" i="1" a="1"/>
  <c r="Q254" i="1" s="1"/>
  <c r="Q168" i="1" a="1"/>
  <c r="Q168" i="1" s="1"/>
  <c r="P187" i="1" a="1"/>
  <c r="P187" i="1" s="1"/>
  <c r="Q91" i="1" a="1"/>
  <c r="Q91" i="1" s="1"/>
  <c r="P70" i="1" a="1"/>
  <c r="P70" i="1" s="1"/>
  <c r="Q266" i="1" a="1"/>
  <c r="Q266" i="1" s="1"/>
  <c r="Q22" i="1" a="1"/>
  <c r="Q22" i="1" s="1"/>
  <c r="P206" i="1" a="1"/>
  <c r="P206" i="1" s="1"/>
  <c r="P168" i="1" a="1"/>
  <c r="P168" i="1" s="1"/>
  <c r="Q148" i="1" a="1"/>
  <c r="Q148" i="1" s="1"/>
  <c r="Q106" i="1" a="1"/>
  <c r="Q106" i="1" s="1"/>
  <c r="Q127" i="1" a="1"/>
  <c r="Q127" i="1" s="1"/>
  <c r="P220" i="1" a="1"/>
  <c r="P220" i="1" s="1"/>
  <c r="Q253" i="1" a="1"/>
  <c r="Q253" i="1" s="1"/>
  <c r="Q89" i="1" a="1"/>
  <c r="Q89" i="1" s="1"/>
  <c r="Q46" i="1" a="1"/>
  <c r="Q46" i="1" s="1"/>
  <c r="P69" i="1" a="1"/>
  <c r="P69" i="1" s="1"/>
  <c r="P204" i="1" a="1"/>
  <c r="P204" i="1" s="1"/>
  <c r="Q186" i="1" a="1"/>
  <c r="Q186" i="1" s="1"/>
  <c r="Q236" i="1" a="1"/>
  <c r="Q236" i="1" s="1"/>
  <c r="Q199" i="1" a="1"/>
  <c r="Q199" i="1" s="1"/>
  <c r="Q235" i="1" a="1"/>
  <c r="Q235" i="1" s="1"/>
  <c r="Q281" i="1" a="1"/>
  <c r="Q281" i="1" s="1"/>
  <c r="Q248" i="1" a="1"/>
  <c r="Q248" i="1" s="1"/>
  <c r="Q179" i="1" a="1"/>
  <c r="Q179" i="1" s="1"/>
  <c r="Q144" i="1" a="1"/>
  <c r="Q144" i="1" s="1"/>
  <c r="Q294" i="1" a="1"/>
  <c r="Q294" i="1" s="1"/>
  <c r="Q101" i="1" a="1"/>
  <c r="Q101" i="1" s="1"/>
  <c r="Q216" i="1" a="1"/>
  <c r="Q216" i="1" s="1"/>
  <c r="Q83" i="1" a="1"/>
  <c r="Q83" i="1" s="1"/>
  <c r="P83" i="1" a="1"/>
  <c r="P83" i="1" s="1"/>
  <c r="Q308" i="1" a="1"/>
  <c r="Q308" i="1" s="1"/>
  <c r="P232" i="1" a="1"/>
  <c r="P232" i="1" s="1"/>
  <c r="P158" i="1" a="1"/>
  <c r="P158" i="1" s="1"/>
  <c r="P34" i="1" a="1"/>
  <c r="P34" i="1" s="1"/>
  <c r="P215" i="1" a="1"/>
  <c r="P215" i="1" s="1"/>
  <c r="P101" i="1" a="1"/>
  <c r="P101" i="1" s="1"/>
  <c r="P118" i="1" a="1"/>
  <c r="P118" i="1" s="1"/>
  <c r="P245" i="1" a="1"/>
  <c r="P245" i="1" s="1"/>
  <c r="Q56" i="1" a="1"/>
  <c r="Q56" i="1" s="1"/>
  <c r="Q115" i="1" a="1"/>
  <c r="Q115" i="1" s="1"/>
  <c r="P258" i="1" a="1"/>
  <c r="P258" i="1" s="1"/>
  <c r="P228" i="1" a="1"/>
  <c r="P228" i="1" s="1"/>
  <c r="Q74" i="1" a="1"/>
  <c r="Q74" i="1" s="1"/>
  <c r="P209" i="1" a="1"/>
  <c r="P209" i="1" s="1"/>
  <c r="Q32" i="1" a="1"/>
  <c r="Q32" i="1" s="1"/>
  <c r="Q176" i="1" a="1"/>
  <c r="Q176" i="1" s="1"/>
  <c r="P304" i="1" a="1"/>
  <c r="P304" i="1" s="1"/>
  <c r="Q208" i="1" a="1"/>
  <c r="Q208" i="1" s="1"/>
  <c r="Q257" i="1" a="1"/>
  <c r="Q257" i="1" s="1"/>
  <c r="P115" i="1" a="1"/>
  <c r="P115" i="1" s="1"/>
  <c r="P173" i="1" a="1"/>
  <c r="P173" i="1" s="1"/>
  <c r="Q170" i="1" a="1"/>
  <c r="Q170" i="1" s="1"/>
  <c r="P257" i="1" a="1"/>
  <c r="P257" i="1" s="1"/>
  <c r="P256" i="1" a="1"/>
  <c r="P256" i="1" s="1"/>
  <c r="Q301" i="1" a="1"/>
  <c r="Q301" i="1" s="1"/>
  <c r="Q187" i="1" a="1"/>
  <c r="Q187" i="1" s="1"/>
  <c r="Q149" i="1" a="1"/>
  <c r="Q149" i="1" s="1"/>
  <c r="P92" i="1" a="1"/>
  <c r="P92" i="1" s="1"/>
  <c r="P271" i="1" a="1"/>
  <c r="P271" i="1" s="1"/>
  <c r="P285" i="1" a="1"/>
  <c r="P285" i="1" s="1"/>
  <c r="P23" i="1" a="1"/>
  <c r="P23" i="1" s="1"/>
  <c r="Q284" i="1" a="1"/>
  <c r="Q284" i="1" s="1"/>
  <c r="Q224" i="1" a="1"/>
  <c r="Q224" i="1" s="1"/>
  <c r="Q206" i="1" a="1"/>
  <c r="Q206" i="1" s="1"/>
  <c r="P300" i="1" a="1"/>
  <c r="P300" i="1" s="1"/>
  <c r="P149" i="1" a="1"/>
  <c r="P149" i="1" s="1"/>
  <c r="P106" i="1" a="1"/>
  <c r="P106" i="1" s="1"/>
  <c r="P237" i="1" a="1"/>
  <c r="P237" i="1" s="1"/>
  <c r="P266" i="1" a="1"/>
  <c r="P266" i="1" s="1"/>
  <c r="Q184" i="1" a="1"/>
  <c r="Q184" i="1" s="1"/>
  <c r="P166" i="1" a="1"/>
  <c r="P166" i="1" s="1"/>
  <c r="Q283" i="1" a="1"/>
  <c r="Q283" i="1" s="1"/>
  <c r="P186" i="1" a="1"/>
  <c r="P186" i="1" s="1"/>
  <c r="P165" i="1" a="1"/>
  <c r="P165" i="1" s="1"/>
  <c r="P148" i="1" a="1"/>
  <c r="P148" i="1" s="1"/>
  <c r="P127" i="1" a="1"/>
  <c r="P127" i="1" s="1"/>
  <c r="P85" i="1" a="1"/>
  <c r="P85" i="1" s="1"/>
  <c r="P46" i="1" a="1"/>
  <c r="P46" i="1" s="1"/>
  <c r="P200" i="1" a="1"/>
  <c r="P200" i="1" s="1"/>
  <c r="Q295" i="1" a="1"/>
  <c r="Q295" i="1" s="1"/>
  <c r="P236" i="1" a="1"/>
  <c r="P236" i="1" s="1"/>
  <c r="Q44" i="1" a="1"/>
  <c r="Q44" i="1" s="1"/>
  <c r="Q251" i="1" a="1"/>
  <c r="Q251" i="1" s="1"/>
  <c r="Q20" i="1" a="1"/>
  <c r="Q20" i="1" s="1"/>
  <c r="Q218" i="1" a="1"/>
  <c r="Q218" i="1" s="1"/>
  <c r="P180" i="1" a="1"/>
  <c r="P180" i="1" s="1"/>
  <c r="Q282" i="1" a="1"/>
  <c r="Q282" i="1" s="1"/>
  <c r="P251" i="1" a="1"/>
  <c r="P251" i="1" s="1"/>
  <c r="Q126" i="1" a="1"/>
  <c r="Q126" i="1" s="1"/>
  <c r="P62" i="1" a="1"/>
  <c r="P62" i="1" s="1"/>
  <c r="Q265" i="1" a="1"/>
  <c r="Q265" i="1" s="1"/>
  <c r="Q84" i="1" a="1"/>
  <c r="Q84" i="1" s="1"/>
  <c r="Q146" i="1" a="1"/>
  <c r="Q146" i="1" s="1"/>
  <c r="P105" i="1" a="1"/>
  <c r="P105" i="1" s="1"/>
  <c r="P144" i="1" a="1"/>
  <c r="P144" i="1" s="1"/>
  <c r="P41" i="1" a="1"/>
  <c r="P41" i="1" s="1"/>
  <c r="P18" i="1" a="1"/>
  <c r="P18" i="1" s="1"/>
  <c r="P292" i="1" a="1"/>
  <c r="P292" i="1" s="1"/>
  <c r="P301" i="1" a="1"/>
  <c r="P301" i="1" s="1"/>
  <c r="P263" i="1" a="1"/>
  <c r="P263" i="1" s="1"/>
  <c r="P281" i="1" a="1"/>
  <c r="P281" i="1" s="1"/>
  <c r="P272" i="1" a="1"/>
  <c r="P272" i="1" s="1"/>
  <c r="Q252" i="1" a="1"/>
  <c r="Q252" i="1" s="1"/>
  <c r="P243" i="1" a="1"/>
  <c r="P243" i="1" s="1"/>
  <c r="Q223" i="1" a="1"/>
  <c r="Q223" i="1" s="1"/>
  <c r="Q234" i="1" a="1"/>
  <c r="Q234" i="1" s="1"/>
  <c r="Q214" i="1" a="1"/>
  <c r="Q214" i="1" s="1"/>
  <c r="Q194" i="1" a="1"/>
  <c r="Q194" i="1" s="1"/>
  <c r="Q205" i="1" a="1"/>
  <c r="Q205" i="1" s="1"/>
  <c r="Q164" i="1" a="1"/>
  <c r="Q164" i="1" s="1"/>
  <c r="Q185" i="1" a="1"/>
  <c r="Q185" i="1" s="1"/>
  <c r="Q175" i="1" a="1"/>
  <c r="Q175" i="1" s="1"/>
  <c r="Q155" i="1" a="1"/>
  <c r="Q155" i="1" s="1"/>
  <c r="P134" i="1" a="1"/>
  <c r="P134" i="1" s="1"/>
  <c r="P122" i="1" a="1"/>
  <c r="P122" i="1" s="1"/>
  <c r="Q112" i="1" a="1"/>
  <c r="Q112" i="1" s="1"/>
  <c r="Q100" i="1" a="1"/>
  <c r="Q100" i="1" s="1"/>
  <c r="P79" i="1" a="1"/>
  <c r="P79" i="1" s="1"/>
  <c r="P91" i="1" a="1"/>
  <c r="P91" i="1" s="1"/>
  <c r="Q55" i="1" a="1"/>
  <c r="Q55" i="1" s="1"/>
  <c r="Q68" i="1" a="1"/>
  <c r="Q68" i="1" s="1"/>
  <c r="Q31" i="1" a="1"/>
  <c r="Q31" i="1" s="1"/>
  <c r="P17" i="1" a="1"/>
  <c r="P17" i="1" s="1"/>
  <c r="Q42" i="1" a="1"/>
  <c r="Q42" i="1" s="1"/>
  <c r="P252" i="1" a="1"/>
  <c r="P252" i="1" s="1"/>
  <c r="Q233" i="1" a="1"/>
  <c r="Q233" i="1" s="1"/>
  <c r="P185" i="1" a="1"/>
  <c r="P185" i="1" s="1"/>
  <c r="Q143" i="1" a="1"/>
  <c r="Q143" i="1" s="1"/>
  <c r="P155" i="1" a="1"/>
  <c r="P155" i="1" s="1"/>
  <c r="P42" i="1" a="1"/>
  <c r="P42" i="1" s="1"/>
  <c r="Q67" i="1" a="1"/>
  <c r="Q67" i="1" s="1"/>
  <c r="Q280" i="1" a="1"/>
  <c r="Q280" i="1" s="1"/>
  <c r="Q300" i="1" a="1"/>
  <c r="Q300" i="1" s="1"/>
  <c r="Q290" i="1" a="1"/>
  <c r="Q290" i="1" s="1"/>
  <c r="Q271" i="1" a="1"/>
  <c r="Q271" i="1" s="1"/>
  <c r="P262" i="1" a="1"/>
  <c r="P262" i="1" s="1"/>
  <c r="Q242" i="1" a="1"/>
  <c r="Q242" i="1" s="1"/>
  <c r="P233" i="1" a="1"/>
  <c r="P233" i="1" s="1"/>
  <c r="P223" i="1" a="1"/>
  <c r="P223" i="1" s="1"/>
  <c r="Q204" i="1" a="1"/>
  <c r="Q204" i="1" s="1"/>
  <c r="P278" i="1" a="1"/>
  <c r="P278" i="1" s="1"/>
  <c r="P214" i="1" a="1"/>
  <c r="P214" i="1" s="1"/>
  <c r="P194" i="1" a="1"/>
  <c r="P194" i="1" s="1"/>
  <c r="Q173" i="1" a="1"/>
  <c r="Q173" i="1" s="1"/>
  <c r="P164" i="1" a="1"/>
  <c r="P164" i="1" s="1"/>
  <c r="P143" i="1" a="1"/>
  <c r="P143" i="1" s="1"/>
  <c r="Q133" i="1" a="1"/>
  <c r="Q133" i="1" s="1"/>
  <c r="Q121" i="1" a="1"/>
  <c r="Q121" i="1" s="1"/>
  <c r="P112" i="1" a="1"/>
  <c r="P112" i="1" s="1"/>
  <c r="P100" i="1" a="1"/>
  <c r="P100" i="1" s="1"/>
  <c r="Q90" i="1" a="1"/>
  <c r="Q90" i="1" s="1"/>
  <c r="Q78" i="1" a="1"/>
  <c r="Q78" i="1" s="1"/>
  <c r="P55" i="1" a="1"/>
  <c r="P55" i="1" s="1"/>
  <c r="Q16" i="1" a="1"/>
  <c r="Q16" i="1" s="1"/>
  <c r="Q222" i="1" a="1"/>
  <c r="Q222" i="1" s="1"/>
  <c r="P31" i="1" a="1"/>
  <c r="P31" i="1" s="1"/>
  <c r="P203" i="1" a="1"/>
  <c r="P203" i="1" s="1"/>
  <c r="Q193" i="1" a="1"/>
  <c r="Q193" i="1" s="1"/>
  <c r="Q142" i="1" a="1"/>
  <c r="Q142" i="1" s="1"/>
  <c r="Q163" i="1" a="1"/>
  <c r="Q163" i="1" s="1"/>
  <c r="P121" i="1" a="1"/>
  <c r="P121" i="1" s="1"/>
  <c r="Q132" i="1" a="1"/>
  <c r="Q132" i="1" s="1"/>
  <c r="Q110" i="1" a="1"/>
  <c r="Q110" i="1" s="1"/>
  <c r="P99" i="1" a="1"/>
  <c r="P99" i="1" s="1"/>
  <c r="Q299" i="1" a="1"/>
  <c r="Q299" i="1" s="1"/>
  <c r="P89" i="1" a="1"/>
  <c r="P89" i="1" s="1"/>
  <c r="Q54" i="1" a="1"/>
  <c r="Q54" i="1" s="1"/>
  <c r="Q64" i="1" a="1"/>
  <c r="Q64" i="1" s="1"/>
  <c r="P16" i="1" a="1"/>
  <c r="P16" i="1" s="1"/>
  <c r="P184" i="1" a="1"/>
  <c r="P184" i="1" s="1"/>
  <c r="P222" i="1" a="1"/>
  <c r="P222" i="1" s="1"/>
  <c r="Q172" i="1" a="1"/>
  <c r="Q172" i="1" s="1"/>
  <c r="Q77" i="1" a="1"/>
  <c r="Q77" i="1" s="1"/>
  <c r="P54" i="1" a="1"/>
  <c r="P54" i="1" s="1"/>
  <c r="Q40" i="1" a="1"/>
  <c r="Q40" i="1" s="1"/>
  <c r="Q28" i="1" a="1"/>
  <c r="Q28" i="1" s="1"/>
  <c r="P15" i="1" a="1"/>
  <c r="P15" i="1" s="1"/>
  <c r="P308" i="1" a="1"/>
  <c r="P308" i="1" s="1"/>
  <c r="P299" i="1" a="1"/>
  <c r="P299" i="1" s="1"/>
  <c r="Q288" i="1" a="1"/>
  <c r="Q288" i="1" s="1"/>
  <c r="P279" i="1" a="1"/>
  <c r="P279" i="1" s="1"/>
  <c r="Q270" i="1" a="1"/>
  <c r="Q270" i="1" s="1"/>
  <c r="Q250" i="1" a="1"/>
  <c r="Q250" i="1" s="1"/>
  <c r="Q259" i="1" a="1"/>
  <c r="Q259" i="1" s="1"/>
  <c r="P202" i="1" a="1"/>
  <c r="P202" i="1" s="1"/>
  <c r="Q230" i="1" a="1"/>
  <c r="Q230" i="1" s="1"/>
  <c r="Q241" i="1" a="1"/>
  <c r="Q241" i="1" s="1"/>
  <c r="Q212" i="1" a="1"/>
  <c r="Q212" i="1" s="1"/>
  <c r="P193" i="1" a="1"/>
  <c r="P193" i="1" s="1"/>
  <c r="P163" i="1" a="1"/>
  <c r="P163" i="1" s="1"/>
  <c r="Q151" i="1" a="1"/>
  <c r="Q151" i="1" s="1"/>
  <c r="P142" i="1" a="1"/>
  <c r="P142" i="1" s="1"/>
  <c r="P130" i="1" a="1"/>
  <c r="P130" i="1" s="1"/>
  <c r="Q120" i="1" a="1"/>
  <c r="Q120" i="1" s="1"/>
  <c r="Q108" i="1" a="1"/>
  <c r="Q108" i="1" s="1"/>
  <c r="Q86" i="1" a="1"/>
  <c r="Q86" i="1" s="1"/>
  <c r="Q98" i="1" a="1"/>
  <c r="Q98" i="1" s="1"/>
  <c r="Q269" i="1" a="1"/>
  <c r="Q269" i="1" s="1"/>
  <c r="P64" i="1" a="1"/>
  <c r="P64" i="1" s="1"/>
  <c r="P288" i="1" a="1"/>
  <c r="P288" i="1" s="1"/>
  <c r="P77" i="1" a="1"/>
  <c r="P77" i="1" s="1"/>
  <c r="Q221" i="1" a="1"/>
  <c r="Q221" i="1" s="1"/>
  <c r="P172" i="1" a="1"/>
  <c r="P172" i="1" s="1"/>
  <c r="P120" i="1" a="1"/>
  <c r="P120" i="1" s="1"/>
  <c r="Q182" i="1" a="1"/>
  <c r="Q182" i="1" s="1"/>
  <c r="P108" i="1" a="1"/>
  <c r="P108" i="1" s="1"/>
  <c r="P26" i="1" a="1"/>
  <c r="P26" i="1" s="1"/>
  <c r="P40" i="1" a="1"/>
  <c r="P40" i="1" s="1"/>
  <c r="P213" i="1" a="1"/>
  <c r="P213" i="1" s="1"/>
  <c r="Q14" i="1" a="1"/>
  <c r="Q14" i="1" s="1"/>
  <c r="Q307" i="1" a="1"/>
  <c r="Q307" i="1" s="1"/>
  <c r="P298" i="1" a="1"/>
  <c r="P298" i="1" s="1"/>
  <c r="P259" i="1" a="1"/>
  <c r="P259" i="1" s="1"/>
  <c r="Q278" i="1" a="1"/>
  <c r="Q278" i="1" s="1"/>
  <c r="Q240" i="1" a="1"/>
  <c r="Q240" i="1" s="1"/>
  <c r="P230" i="1" a="1"/>
  <c r="P230" i="1" s="1"/>
  <c r="P269" i="1" a="1"/>
  <c r="P269" i="1" s="1"/>
  <c r="P250" i="1" a="1"/>
  <c r="P250" i="1" s="1"/>
  <c r="P221" i="1" a="1"/>
  <c r="P221" i="1" s="1"/>
  <c r="Q211" i="1" a="1"/>
  <c r="Q211" i="1" s="1"/>
  <c r="Q162" i="1" a="1"/>
  <c r="Q162" i="1" s="1"/>
  <c r="Q192" i="1" a="1"/>
  <c r="Q192" i="1" s="1"/>
  <c r="P201" i="1" a="1"/>
  <c r="P201" i="1" s="1"/>
  <c r="P141" i="1" a="1"/>
  <c r="P141" i="1" s="1"/>
  <c r="P151" i="1" a="1"/>
  <c r="P151" i="1" s="1"/>
  <c r="P98" i="1" a="1"/>
  <c r="P98" i="1" s="1"/>
  <c r="P129" i="1" a="1"/>
  <c r="P129" i="1" s="1"/>
  <c r="P86" i="1" a="1"/>
  <c r="P86" i="1" s="1"/>
  <c r="Q287" i="1" a="1"/>
  <c r="Q287" i="1" s="1"/>
  <c r="Q76" i="1" a="1"/>
  <c r="Q76" i="1" s="1"/>
  <c r="P63" i="1" a="1"/>
  <c r="P63" i="1" s="1"/>
  <c r="P52" i="1" a="1"/>
  <c r="P52" i="1" s="1"/>
  <c r="P192" i="1" a="1"/>
  <c r="P192" i="1" s="1"/>
  <c r="P287" i="1" a="1"/>
  <c r="P287" i="1" s="1"/>
  <c r="P240" i="1" a="1"/>
  <c r="P240" i="1" s="1"/>
  <c r="Q119" i="1" a="1"/>
  <c r="Q119" i="1" s="1"/>
  <c r="Q161" i="1" a="1"/>
  <c r="Q161" i="1" s="1"/>
  <c r="P171" i="1" a="1"/>
  <c r="P171" i="1" s="1"/>
  <c r="Q200" i="1" a="1"/>
  <c r="Q200" i="1" s="1"/>
  <c r="Q107" i="1" a="1"/>
  <c r="Q107" i="1" s="1"/>
  <c r="P39" i="1" a="1"/>
  <c r="P39" i="1" s="1"/>
  <c r="Q25" i="1" a="1"/>
  <c r="Q25" i="1" s="1"/>
  <c r="P14" i="1" a="1"/>
  <c r="P14" i="1" s="1"/>
  <c r="P307" i="1" a="1"/>
  <c r="P307" i="1" s="1"/>
  <c r="Q296" i="1" a="1"/>
  <c r="Q296" i="1" s="1"/>
  <c r="P249" i="1" a="1"/>
  <c r="P249" i="1" s="1"/>
  <c r="P268" i="1" a="1"/>
  <c r="P268" i="1" s="1"/>
  <c r="Q258" i="1" a="1"/>
  <c r="Q258" i="1" s="1"/>
  <c r="P239" i="1" a="1"/>
  <c r="P239" i="1" s="1"/>
  <c r="Q128" i="1" a="1"/>
  <c r="Q128" i="1" s="1"/>
  <c r="Q229" i="1" a="1"/>
  <c r="Q229" i="1" s="1"/>
  <c r="Q220" i="1" a="1"/>
  <c r="Q220" i="1" s="1"/>
  <c r="Q210" i="1" a="1"/>
  <c r="Q210" i="1" s="1"/>
  <c r="Q180" i="1" a="1"/>
  <c r="Q180" i="1" s="1"/>
  <c r="P161" i="1" a="1"/>
  <c r="P161" i="1" s="1"/>
  <c r="Q150" i="1" a="1"/>
  <c r="Q150" i="1" s="1"/>
  <c r="Q97" i="1" a="1"/>
  <c r="Q97" i="1" s="1"/>
  <c r="P107" i="1" a="1"/>
  <c r="P107" i="1" s="1"/>
  <c r="Q49" i="1" a="1"/>
  <c r="Q49" i="1" s="1"/>
  <c r="Q140" i="1" a="1"/>
  <c r="Q140" i="1" s="1"/>
  <c r="P119" i="1" a="1"/>
  <c r="P119" i="1" s="1"/>
  <c r="Q85" i="1" a="1"/>
  <c r="Q85" i="1" s="1"/>
  <c r="Q62" i="1" a="1"/>
  <c r="Q62" i="1" s="1"/>
  <c r="P13" i="1" a="1"/>
  <c r="P13" i="1" s="1"/>
  <c r="P25" i="1" a="1"/>
  <c r="P25" i="1" s="1"/>
  <c r="P61" i="1" a="1"/>
  <c r="P61" i="1" s="1"/>
  <c r="P76" i="1" a="1"/>
  <c r="P76" i="1" s="1"/>
  <c r="P38" i="1" a="1"/>
  <c r="P38" i="1" s="1"/>
  <c r="P30" i="1" a="1"/>
  <c r="P30" i="1" s="1"/>
  <c r="P53" i="1" a="1"/>
  <c r="P53" i="1" s="1"/>
  <c r="P234" i="1" a="1"/>
  <c r="P234" i="1" s="1"/>
  <c r="P22" i="1" a="1"/>
  <c r="P22" i="1" s="1"/>
  <c r="P270" i="1" a="1"/>
  <c r="P270" i="1" s="1"/>
  <c r="P198" i="1" a="1"/>
  <c r="P198" i="1" s="1"/>
  <c r="P306" i="1" a="1"/>
  <c r="P306" i="1" s="1"/>
  <c r="P162" i="1" a="1"/>
  <c r="P162" i="1" s="1"/>
  <c r="P68" i="1" a="1"/>
  <c r="P68" i="1" s="1"/>
  <c r="P126" i="1" a="1"/>
  <c r="P126" i="1" s="1"/>
  <c r="P90" i="1" a="1"/>
  <c r="P90" i="1" s="1"/>
  <c r="P45" i="1" a="1"/>
  <c r="P45" i="1" s="1"/>
  <c r="Q13" i="1" a="1"/>
  <c r="Q13" i="1" s="1"/>
  <c r="Q298" i="1" a="1"/>
  <c r="Q298" i="1" s="1"/>
  <c r="P291" i="1" a="1"/>
  <c r="P291" i="1" s="1"/>
  <c r="P284" i="1" a="1"/>
  <c r="P284" i="1" s="1"/>
  <c r="P277" i="1" a="1"/>
  <c r="P277" i="1" s="1"/>
  <c r="P255" i="1" a="1"/>
  <c r="P255" i="1" s="1"/>
  <c r="Q262" i="1" a="1"/>
  <c r="Q262" i="1" s="1"/>
  <c r="P241" i="1" a="1"/>
  <c r="P241" i="1" s="1"/>
  <c r="P219" i="1" a="1"/>
  <c r="P219" i="1" s="1"/>
  <c r="Q226" i="1" a="1"/>
  <c r="Q226" i="1" s="1"/>
  <c r="P183" i="1" a="1"/>
  <c r="P183" i="1" s="1"/>
  <c r="P248" i="1" a="1"/>
  <c r="P248" i="1" s="1"/>
  <c r="P212" i="1" a="1"/>
  <c r="P212" i="1" s="1"/>
  <c r="P205" i="1" a="1"/>
  <c r="P205" i="1" s="1"/>
  <c r="Q190" i="1" a="1"/>
  <c r="Q190" i="1" s="1"/>
  <c r="P169" i="1" a="1"/>
  <c r="P169" i="1" s="1"/>
  <c r="P176" i="1" a="1"/>
  <c r="P176" i="1" s="1"/>
  <c r="P225" i="1" a="1"/>
  <c r="P225" i="1" s="1"/>
  <c r="Q154" i="1" a="1"/>
  <c r="Q154" i="1" s="1"/>
  <c r="P147" i="1" a="1"/>
  <c r="P147" i="1" s="1"/>
  <c r="P140" i="1" a="1"/>
  <c r="P140" i="1" s="1"/>
  <c r="P133" i="1" a="1"/>
  <c r="P133" i="1" s="1"/>
  <c r="P111" i="1" a="1"/>
  <c r="P111" i="1" s="1"/>
  <c r="P104" i="1" a="1"/>
  <c r="P104" i="1" s="1"/>
  <c r="Q118" i="1" a="1"/>
  <c r="Q118" i="1" s="1"/>
  <c r="Q60" i="1" a="1"/>
  <c r="Q60" i="1" s="1"/>
  <c r="P97" i="1" a="1"/>
  <c r="P97" i="1" s="1"/>
  <c r="Q52" i="1" a="1"/>
  <c r="Q52" i="1" s="1"/>
  <c r="P75" i="1" a="1"/>
  <c r="P75" i="1" s="1"/>
  <c r="Q37" i="1" a="1"/>
  <c r="Q37" i="1" s="1"/>
  <c r="P29" i="1" a="1"/>
  <c r="P29" i="1" s="1"/>
  <c r="P21" i="1" a="1"/>
  <c r="P21" i="1" s="1"/>
  <c r="P132" i="1" a="1"/>
  <c r="P132" i="1" s="1"/>
  <c r="P96" i="1" a="1"/>
  <c r="P96" i="1" s="1"/>
  <c r="P59" i="1" a="1"/>
  <c r="P59" i="1" s="1"/>
  <c r="P67" i="1" a="1"/>
  <c r="P67" i="1" s="1"/>
  <c r="P44" i="1" a="1"/>
  <c r="P44" i="1" s="1"/>
  <c r="P297" i="1" a="1"/>
  <c r="P297" i="1" s="1"/>
  <c r="Q304" i="1" a="1"/>
  <c r="Q304" i="1" s="1"/>
  <c r="P12" i="1" a="1"/>
  <c r="P12" i="1" s="1"/>
  <c r="P283" i="1" a="1"/>
  <c r="P283" i="1" s="1"/>
  <c r="Q268" i="1" a="1"/>
  <c r="Q268" i="1" s="1"/>
  <c r="P290" i="1" a="1"/>
  <c r="P290" i="1" s="1"/>
  <c r="P261" i="1" a="1"/>
  <c r="P261" i="1" s="1"/>
  <c r="P254" i="1" a="1"/>
  <c r="P254" i="1" s="1"/>
  <c r="P247" i="1" a="1"/>
  <c r="P247" i="1" s="1"/>
  <c r="Q232" i="1" a="1"/>
  <c r="Q232" i="1" s="1"/>
  <c r="Q196" i="1" a="1"/>
  <c r="Q196" i="1" s="1"/>
  <c r="P218" i="1" a="1"/>
  <c r="P218" i="1" s="1"/>
  <c r="P211" i="1" a="1"/>
  <c r="P211" i="1" s="1"/>
  <c r="P182" i="1" a="1"/>
  <c r="P182" i="1" s="1"/>
  <c r="P189" i="1" a="1"/>
  <c r="P189" i="1" s="1"/>
  <c r="P146" i="1" a="1"/>
  <c r="P146" i="1" s="1"/>
  <c r="P153" i="1" a="1"/>
  <c r="P153" i="1" s="1"/>
  <c r="Q124" i="1" a="1"/>
  <c r="Q124" i="1" s="1"/>
  <c r="Q160" i="1" a="1"/>
  <c r="Q160" i="1" s="1"/>
  <c r="P175" i="1" a="1"/>
  <c r="P175" i="1" s="1"/>
  <c r="P117" i="1" a="1"/>
  <c r="P117" i="1" s="1"/>
  <c r="P139" i="1" a="1"/>
  <c r="P139" i="1" s="1"/>
  <c r="P110" i="1" a="1"/>
  <c r="P110" i="1" s="1"/>
  <c r="P103" i="1" a="1"/>
  <c r="P103" i="1" s="1"/>
  <c r="Q88" i="1" a="1"/>
  <c r="Q88" i="1" s="1"/>
  <c r="P74" i="1" a="1"/>
  <c r="P74" i="1" s="1"/>
  <c r="P36" i="1" a="1"/>
  <c r="P36" i="1" s="1"/>
  <c r="P51" i="1" a="1"/>
  <c r="P51" i="1" s="1"/>
  <c r="P20" i="1" a="1"/>
  <c r="P20" i="1" s="1"/>
  <c r="P28" i="1" a="1"/>
  <c r="P28" i="1" s="1"/>
  <c r="Q275" i="1" a="1"/>
  <c r="Q275" i="1" s="1"/>
  <c r="Q239" i="1" a="1"/>
  <c r="Q239" i="1" s="1"/>
  <c r="Q203" i="1" a="1"/>
  <c r="Q203" i="1" s="1"/>
  <c r="Q95" i="1" a="1"/>
  <c r="Q95" i="1" s="1"/>
  <c r="Q167" i="1" a="1"/>
  <c r="Q167" i="1" s="1"/>
  <c r="Q66" i="1" a="1"/>
  <c r="Q66" i="1" s="1"/>
  <c r="Q131" i="1" a="1"/>
  <c r="Q131" i="1" s="1"/>
  <c r="Q58" i="1" a="1"/>
  <c r="Q58" i="1" s="1"/>
  <c r="Q43" i="1" a="1"/>
  <c r="Q43" i="1" s="1"/>
  <c r="Q188" i="1" a="1"/>
  <c r="Q188" i="1" s="1"/>
  <c r="P11" i="1" a="1"/>
  <c r="P11" i="1" s="1"/>
  <c r="Q181" i="1" a="1"/>
  <c r="Q181" i="1" s="1"/>
  <c r="Q174" i="1" a="1"/>
  <c r="Q174" i="1" s="1"/>
  <c r="P167" i="1" a="1"/>
  <c r="P167" i="1" s="1"/>
  <c r="P160" i="1" a="1"/>
  <c r="P160" i="1" s="1"/>
  <c r="Q145" i="1" a="1"/>
  <c r="Q145" i="1" s="1"/>
  <c r="Q138" i="1" a="1"/>
  <c r="Q138" i="1" s="1"/>
  <c r="Q152" i="1" a="1"/>
  <c r="Q152" i="1" s="1"/>
  <c r="P131" i="1" a="1"/>
  <c r="P131" i="1" s="1"/>
  <c r="Q109" i="1" a="1"/>
  <c r="Q109" i="1" s="1"/>
  <c r="P124" i="1" a="1"/>
  <c r="P124" i="1" s="1"/>
  <c r="Q116" i="1" a="1"/>
  <c r="Q116" i="1" s="1"/>
  <c r="Q102" i="1" a="1"/>
  <c r="Q102" i="1" s="1"/>
  <c r="P95" i="1" a="1"/>
  <c r="P95" i="1" s="1"/>
  <c r="P88" i="1" a="1"/>
  <c r="P88" i="1" s="1"/>
  <c r="Q73" i="1" a="1"/>
  <c r="Q73" i="1" s="1"/>
  <c r="P66" i="1" a="1"/>
  <c r="P66" i="1" s="1"/>
  <c r="P35" i="1" a="1"/>
  <c r="P35" i="1" s="1"/>
  <c r="Q50" i="1" a="1"/>
  <c r="Q50" i="1" s="1"/>
  <c r="P27" i="1" a="1"/>
  <c r="P27" i="1" s="1"/>
  <c r="Q19" i="1" a="1"/>
  <c r="Q19" i="1" s="1"/>
  <c r="P210" i="1" a="1"/>
  <c r="P210" i="1" s="1"/>
  <c r="P282" i="1" a="1"/>
  <c r="P282" i="1" s="1"/>
  <c r="P174" i="1" a="1"/>
  <c r="P174" i="1" s="1"/>
  <c r="P246" i="1" a="1"/>
  <c r="P246" i="1" s="1"/>
  <c r="P43" i="1" a="1"/>
  <c r="P43" i="1" s="1"/>
  <c r="P138" i="1" a="1"/>
  <c r="P138" i="1" s="1"/>
  <c r="P102" i="1" a="1"/>
  <c r="P102" i="1" s="1"/>
  <c r="P58" i="1" a="1"/>
  <c r="P58" i="1" s="1"/>
  <c r="Q10" i="1" a="1"/>
  <c r="Q10" i="1" s="1"/>
  <c r="P303" i="1" a="1"/>
  <c r="P303" i="1" s="1"/>
  <c r="P296" i="1" a="1"/>
  <c r="P296" i="1" s="1"/>
  <c r="P267" i="1" a="1"/>
  <c r="P267" i="1" s="1"/>
  <c r="Q274" i="1" a="1"/>
  <c r="Q274" i="1" s="1"/>
  <c r="P289" i="1" a="1"/>
  <c r="P289" i="1" s="1"/>
  <c r="P253" i="1" a="1"/>
  <c r="P253" i="1" s="1"/>
  <c r="P260" i="1" a="1"/>
  <c r="P260" i="1" s="1"/>
  <c r="Q238" i="1" a="1"/>
  <c r="Q238" i="1" s="1"/>
  <c r="P231" i="1" a="1"/>
  <c r="P231" i="1" s="1"/>
  <c r="Q202" i="1" a="1"/>
  <c r="Q202" i="1" s="1"/>
  <c r="P224" i="1" a="1"/>
  <c r="P224" i="1" s="1"/>
  <c r="P217" i="1" a="1"/>
  <c r="P217" i="1" s="1"/>
  <c r="P195" i="1" a="1"/>
  <c r="P195" i="1" s="1"/>
  <c r="P188" i="1" a="1"/>
  <c r="P188" i="1" s="1"/>
  <c r="P159" i="1" a="1"/>
  <c r="P159" i="1" s="1"/>
  <c r="P181" i="1" a="1"/>
  <c r="P181" i="1" s="1"/>
  <c r="P152" i="1" a="1"/>
  <c r="P152" i="1" s="1"/>
  <c r="Q166" i="1" a="1"/>
  <c r="Q166" i="1" s="1"/>
  <c r="P145" i="1" a="1"/>
  <c r="P145" i="1" s="1"/>
  <c r="Q130" i="1" a="1"/>
  <c r="Q130" i="1" s="1"/>
  <c r="P123" i="1" a="1"/>
  <c r="P123" i="1" s="1"/>
  <c r="P116" i="1" a="1"/>
  <c r="P116" i="1" s="1"/>
  <c r="Q94" i="1" a="1"/>
  <c r="Q94" i="1" s="1"/>
  <c r="P73" i="1" a="1"/>
  <c r="P73" i="1" s="1"/>
  <c r="P9" i="1" a="1"/>
  <c r="P9" i="1" s="1"/>
  <c r="P109" i="1" a="1"/>
  <c r="P109" i="1" s="1"/>
  <c r="P87" i="1" a="1"/>
  <c r="P87" i="1" s="1"/>
  <c r="Q34" i="1" a="1"/>
  <c r="Q34" i="1" s="1"/>
  <c r="P50" i="1" a="1"/>
  <c r="P50" i="1" s="1"/>
  <c r="Q36" i="1" a="1"/>
  <c r="Q36" i="1" s="1"/>
  <c r="P65" i="1" a="1"/>
  <c r="P65" i="1" s="1"/>
  <c r="P19" i="1" a="1"/>
  <c r="P19" i="1" s="1"/>
  <c r="Q26" i="1" a="1"/>
  <c r="Q26" i="1" s="1"/>
  <c r="Q24" i="1" a="1"/>
  <c r="Q24" i="1" s="1"/>
  <c r="Q18" i="1" a="1"/>
  <c r="Q18" i="1" s="1"/>
  <c r="Q30" i="1" a="1"/>
  <c r="Q30" i="1" s="1"/>
  <c r="Q12" i="1" a="1"/>
  <c r="Q12" i="1" s="1"/>
  <c r="Q59" i="1" a="1"/>
  <c r="Q59" i="1" s="1"/>
  <c r="Q65" i="1" a="1"/>
  <c r="Q65" i="1" s="1"/>
  <c r="Q71" i="1" a="1"/>
  <c r="Q71" i="1" s="1"/>
  <c r="Q47" i="1" a="1"/>
  <c r="Q47" i="1" s="1"/>
  <c r="Q53" i="1" a="1"/>
  <c r="Q53" i="1" s="1"/>
  <c r="Q303" i="1" a="1"/>
  <c r="Q303" i="1" s="1"/>
  <c r="Q41" i="1" a="1"/>
  <c r="Q41" i="1" s="1"/>
  <c r="P10" i="1" a="1"/>
  <c r="P10" i="1" s="1"/>
  <c r="Q11" i="1" a="1"/>
  <c r="Q11" i="1" s="1"/>
  <c r="Q23" i="1" a="1"/>
  <c r="Q23" i="1" s="1"/>
  <c r="Q35" i="1" a="1"/>
  <c r="Q35" i="1" s="1"/>
  <c r="Q29" i="1" a="1"/>
  <c r="Q29" i="1" s="1"/>
  <c r="Q17" i="1" a="1"/>
  <c r="Q17" i="1" s="1"/>
  <c r="Q297" i="1" a="1"/>
  <c r="Q297" i="1" s="1"/>
  <c r="Q285" i="1" a="1"/>
  <c r="Q285" i="1" s="1"/>
  <c r="Q255" i="1" a="1"/>
  <c r="Q255" i="1" s="1"/>
  <c r="Q279" i="1" a="1"/>
  <c r="Q279" i="1" s="1"/>
  <c r="Q273" i="1" a="1"/>
  <c r="Q273" i="1" s="1"/>
  <c r="Q291" i="1" a="1"/>
  <c r="Q291" i="1" s="1"/>
  <c r="Q267" i="1" a="1"/>
  <c r="Q267" i="1" s="1"/>
  <c r="Q237" i="1" a="1"/>
  <c r="Q237" i="1" s="1"/>
  <c r="Q261" i="1" a="1"/>
  <c r="Q261" i="1" s="1"/>
  <c r="Q213" i="1" a="1"/>
  <c r="Q213" i="1" s="1"/>
  <c r="Q225" i="1" a="1"/>
  <c r="Q225" i="1" s="1"/>
  <c r="Q249" i="1" a="1"/>
  <c r="Q249" i="1" s="1"/>
  <c r="Q243" i="1" a="1"/>
  <c r="Q243" i="1" s="1"/>
  <c r="Q207" i="1" a="1"/>
  <c r="Q207" i="1" s="1"/>
  <c r="Q219" i="1" a="1"/>
  <c r="Q219" i="1" s="1"/>
  <c r="Q231" i="1" a="1"/>
  <c r="Q231" i="1" s="1"/>
  <c r="Q201" i="1" a="1"/>
  <c r="Q201" i="1" s="1"/>
  <c r="Q171" i="1" a="1"/>
  <c r="Q171" i="1" s="1"/>
  <c r="Q189" i="1" a="1"/>
  <c r="Q189" i="1" s="1"/>
  <c r="Q183" i="1" a="1"/>
  <c r="Q183" i="1" s="1"/>
  <c r="Q195" i="1" a="1"/>
  <c r="Q195" i="1" s="1"/>
  <c r="Q177" i="1" a="1"/>
  <c r="Q177" i="1" s="1"/>
  <c r="Q147" i="1" a="1"/>
  <c r="Q147" i="1" s="1"/>
  <c r="Q165" i="1" a="1"/>
  <c r="Q165" i="1" s="1"/>
  <c r="Q141" i="1" a="1"/>
  <c r="Q141" i="1" s="1"/>
  <c r="Q117" i="1" a="1"/>
  <c r="Q117" i="1" s="1"/>
  <c r="Q129" i="1" a="1"/>
  <c r="Q129" i="1" s="1"/>
  <c r="Q135" i="1" a="1"/>
  <c r="Q135" i="1" s="1"/>
  <c r="Q111" i="1" a="1"/>
  <c r="Q111" i="1" s="1"/>
  <c r="Q153" i="1" a="1"/>
  <c r="Q153" i="1" s="1"/>
  <c r="Q159" i="1" a="1"/>
  <c r="Q159" i="1" s="1"/>
  <c r="Q123" i="1" a="1"/>
  <c r="Q123" i="1" s="1"/>
  <c r="Q27" i="1" a="1"/>
  <c r="Q27" i="1" s="1"/>
  <c r="Q75" i="1" a="1"/>
  <c r="Q75" i="1" s="1"/>
  <c r="Q63" i="1" a="1"/>
  <c r="Q63" i="1" s="1"/>
  <c r="Q21" i="1" a="1"/>
  <c r="Q21" i="1" s="1"/>
  <c r="Q93" i="1" a="1"/>
  <c r="Q93" i="1" s="1"/>
  <c r="Q69" i="1" a="1"/>
  <c r="Q69" i="1" s="1"/>
  <c r="Q99" i="1" a="1"/>
  <c r="Q99" i="1" s="1"/>
  <c r="Q15" i="1" a="1"/>
  <c r="Q15" i="1" s="1"/>
  <c r="Q39" i="1" a="1"/>
  <c r="Q39" i="1" s="1"/>
  <c r="Q57" i="1" a="1"/>
  <c r="Q57" i="1" s="1"/>
  <c r="Q105" i="1" a="1"/>
  <c r="Q105" i="1" s="1"/>
  <c r="Q9" i="1" a="1"/>
  <c r="Q9" i="1" s="1"/>
  <c r="Q45" i="1" a="1"/>
  <c r="Q45" i="1" s="1"/>
  <c r="Q87" i="1" a="1"/>
  <c r="Q87" i="1" s="1"/>
  <c r="Q51" i="1" a="1"/>
  <c r="Q51" i="1" s="1"/>
  <c r="Q33" i="1" a="1"/>
  <c r="Q33" i="1" s="1"/>
  <c r="Q81" i="1" a="1"/>
  <c r="P80" i="1" a="1"/>
  <c r="Q80" i="1" a="1"/>
  <c r="P81" i="1" a="1"/>
  <c r="Q82" i="1" a="1"/>
  <c r="P82" i="1" a="1"/>
  <c r="N308" i="1" a="1"/>
  <c r="P82" i="1" l="1"/>
  <c r="Q82" i="1"/>
  <c r="P81" i="1"/>
  <c r="Q80" i="1"/>
  <c r="P80" i="1"/>
  <c r="Q81" i="1"/>
  <c r="N308" i="1"/>
  <c r="O308" i="1" a="1"/>
  <c r="O308" i="1" s="1"/>
  <c r="O307" i="1" a="1"/>
  <c r="O307" i="1" s="1"/>
  <c r="N307" i="1" a="1"/>
  <c r="N307" i="1" s="1"/>
  <c r="N306" i="1" a="1"/>
  <c r="N306" i="1" s="1"/>
  <c r="O306" i="1" a="1"/>
  <c r="O306" i="1" s="1"/>
  <c r="O305" i="1" a="1"/>
  <c r="O305" i="1" s="1"/>
  <c r="N305" i="1" a="1"/>
  <c r="N305" i="1" s="1"/>
  <c r="O304" i="1" a="1"/>
  <c r="O304" i="1" s="1"/>
  <c r="N304" i="1" a="1"/>
  <c r="N304" i="1" s="1"/>
  <c r="N303" i="1" a="1"/>
  <c r="N303" i="1" s="1"/>
  <c r="O303" i="1" a="1"/>
  <c r="O303" i="1" s="1"/>
  <c r="O302" i="1" a="1"/>
  <c r="O302" i="1" s="1"/>
  <c r="N302" i="1" a="1"/>
  <c r="N302" i="1" s="1"/>
  <c r="M308" i="1" l="1"/>
  <c r="M19" i="1"/>
  <c r="M20" i="1"/>
  <c r="M21" i="1"/>
  <c r="M22" i="1"/>
  <c r="M23" i="1"/>
  <c r="M24" i="1"/>
  <c r="M25" i="1"/>
  <c r="M26" i="1"/>
  <c r="M27" i="1"/>
  <c r="M41" i="1"/>
  <c r="M42" i="1"/>
  <c r="M43" i="1"/>
  <c r="M44" i="1"/>
  <c r="M45" i="1"/>
  <c r="M46" i="1"/>
  <c r="M47" i="1"/>
  <c r="M48" i="1"/>
  <c r="M49" i="1"/>
  <c r="M50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9" i="1"/>
  <c r="M90" i="1"/>
  <c r="M91" i="1"/>
  <c r="M92" i="1"/>
  <c r="M93" i="1"/>
  <c r="M94" i="1"/>
  <c r="M95" i="1"/>
  <c r="M96" i="1"/>
  <c r="M97" i="1"/>
  <c r="M98" i="1"/>
  <c r="M113" i="1"/>
  <c r="M114" i="1"/>
  <c r="M115" i="1"/>
  <c r="M116" i="1"/>
  <c r="M117" i="1"/>
  <c r="M118" i="1"/>
  <c r="M119" i="1"/>
  <c r="M120" i="1"/>
  <c r="M121" i="1"/>
  <c r="M122" i="1"/>
  <c r="M123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61" i="1"/>
  <c r="M162" i="1"/>
  <c r="M163" i="1"/>
  <c r="M164" i="1"/>
  <c r="M165" i="1"/>
  <c r="M166" i="1"/>
  <c r="M167" i="1"/>
  <c r="M168" i="1"/>
  <c r="M169" i="1"/>
  <c r="M170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211" i="1"/>
  <c r="M212" i="1"/>
  <c r="M213" i="1"/>
  <c r="M214" i="1"/>
  <c r="M215" i="1"/>
  <c r="M216" i="1"/>
  <c r="M217" i="1"/>
  <c r="M218" i="1"/>
  <c r="M233" i="1"/>
  <c r="M234" i="1"/>
  <c r="M235" i="1"/>
  <c r="M236" i="1"/>
  <c r="M237" i="1"/>
  <c r="M238" i="1"/>
  <c r="M239" i="1"/>
  <c r="M240" i="1"/>
  <c r="M241" i="1"/>
  <c r="M242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81" i="1"/>
  <c r="M283" i="1"/>
  <c r="M284" i="1"/>
  <c r="M285" i="1"/>
  <c r="M286" i="1"/>
  <c r="M287" i="1"/>
  <c r="M288" i="1"/>
  <c r="M289" i="1"/>
  <c r="M290" i="1"/>
  <c r="M305" i="1"/>
  <c r="M306" i="1"/>
  <c r="M307" i="1"/>
  <c r="I10" i="1"/>
  <c r="I11" i="1"/>
  <c r="I12" i="1"/>
  <c r="M11" i="1" s="1"/>
  <c r="I13" i="1"/>
  <c r="M12" i="1" s="1"/>
  <c r="I14" i="1"/>
  <c r="M13" i="1" s="1"/>
  <c r="I15" i="1"/>
  <c r="M14" i="1" s="1"/>
  <c r="I16" i="1"/>
  <c r="M15" i="1" s="1"/>
  <c r="I17" i="1"/>
  <c r="M16" i="1" s="1"/>
  <c r="I18" i="1"/>
  <c r="M17" i="1" s="1"/>
  <c r="I19" i="1"/>
  <c r="M18" i="1" s="1"/>
  <c r="I20" i="1"/>
  <c r="I21" i="1"/>
  <c r="I22" i="1"/>
  <c r="I23" i="1"/>
  <c r="I24" i="1"/>
  <c r="I25" i="1"/>
  <c r="I26" i="1"/>
  <c r="I27" i="1"/>
  <c r="I28" i="1"/>
  <c r="I29" i="1"/>
  <c r="M28" i="1" s="1"/>
  <c r="I30" i="1"/>
  <c r="M29" i="1" s="1"/>
  <c r="I31" i="1"/>
  <c r="M30" i="1" s="1"/>
  <c r="I32" i="1"/>
  <c r="M31" i="1" s="1"/>
  <c r="I33" i="1"/>
  <c r="M32" i="1" s="1"/>
  <c r="I34" i="1"/>
  <c r="M33" i="1" s="1"/>
  <c r="I35" i="1"/>
  <c r="M34" i="1" s="1"/>
  <c r="I36" i="1"/>
  <c r="M35" i="1" s="1"/>
  <c r="I37" i="1"/>
  <c r="M36" i="1" s="1"/>
  <c r="I38" i="1"/>
  <c r="M37" i="1" s="1"/>
  <c r="I39" i="1"/>
  <c r="M38" i="1" s="1"/>
  <c r="I40" i="1"/>
  <c r="M39" i="1" s="1"/>
  <c r="I41" i="1"/>
  <c r="M40" i="1" s="1"/>
  <c r="I42" i="1"/>
  <c r="I43" i="1"/>
  <c r="I44" i="1"/>
  <c r="I45" i="1"/>
  <c r="I46" i="1"/>
  <c r="I47" i="1"/>
  <c r="I48" i="1"/>
  <c r="I49" i="1"/>
  <c r="I50" i="1"/>
  <c r="I51" i="1"/>
  <c r="I52" i="1"/>
  <c r="M51" i="1" s="1"/>
  <c r="I53" i="1"/>
  <c r="M52" i="1" s="1"/>
  <c r="I54" i="1"/>
  <c r="M53" i="1" s="1"/>
  <c r="I55" i="1"/>
  <c r="M54" i="1" s="1"/>
  <c r="I56" i="1"/>
  <c r="M55" i="1" s="1"/>
  <c r="I57" i="1"/>
  <c r="M56" i="1" s="1"/>
  <c r="I58" i="1"/>
  <c r="M57" i="1" s="1"/>
  <c r="I59" i="1"/>
  <c r="M58" i="1" s="1"/>
  <c r="I60" i="1"/>
  <c r="M59" i="1" s="1"/>
  <c r="I61" i="1"/>
  <c r="M60" i="1" s="1"/>
  <c r="I62" i="1"/>
  <c r="M61" i="1" s="1"/>
  <c r="I63" i="1"/>
  <c r="M62" i="1" s="1"/>
  <c r="I64" i="1"/>
  <c r="M63" i="1" s="1"/>
  <c r="I65" i="1"/>
  <c r="M64" i="1" s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M80" i="1" s="1"/>
  <c r="I82" i="1"/>
  <c r="M81" i="1" s="1"/>
  <c r="I83" i="1"/>
  <c r="M82" i="1" s="1"/>
  <c r="I84" i="1"/>
  <c r="M83" i="1" s="1"/>
  <c r="I85" i="1"/>
  <c r="M84" i="1" s="1"/>
  <c r="I86" i="1"/>
  <c r="M85" i="1" s="1"/>
  <c r="I87" i="1"/>
  <c r="M86" i="1" s="1"/>
  <c r="I88" i="1"/>
  <c r="M87" i="1" s="1"/>
  <c r="I89" i="1"/>
  <c r="M88" i="1" s="1"/>
  <c r="I90" i="1"/>
  <c r="I91" i="1"/>
  <c r="I92" i="1"/>
  <c r="I93" i="1"/>
  <c r="I94" i="1"/>
  <c r="I95" i="1"/>
  <c r="I96" i="1"/>
  <c r="I97" i="1"/>
  <c r="I98" i="1"/>
  <c r="I99" i="1"/>
  <c r="I100" i="1"/>
  <c r="M99" i="1" s="1"/>
  <c r="I101" i="1"/>
  <c r="M100" i="1" s="1"/>
  <c r="I102" i="1"/>
  <c r="M101" i="1" s="1"/>
  <c r="I103" i="1"/>
  <c r="M102" i="1" s="1"/>
  <c r="I104" i="1"/>
  <c r="M103" i="1" s="1"/>
  <c r="I105" i="1"/>
  <c r="M104" i="1" s="1"/>
  <c r="I106" i="1"/>
  <c r="M105" i="1" s="1"/>
  <c r="I107" i="1"/>
  <c r="M106" i="1" s="1"/>
  <c r="I108" i="1"/>
  <c r="M107" i="1" s="1"/>
  <c r="I109" i="1"/>
  <c r="M108" i="1" s="1"/>
  <c r="I110" i="1"/>
  <c r="M109" i="1" s="1"/>
  <c r="I111" i="1"/>
  <c r="M110" i="1" s="1"/>
  <c r="I112" i="1"/>
  <c r="M111" i="1" s="1"/>
  <c r="I113" i="1"/>
  <c r="M112" i="1" s="1"/>
  <c r="I114" i="1"/>
  <c r="I115" i="1"/>
  <c r="I116" i="1"/>
  <c r="I117" i="1"/>
  <c r="I118" i="1"/>
  <c r="I119" i="1"/>
  <c r="I120" i="1"/>
  <c r="I121" i="1"/>
  <c r="I122" i="1"/>
  <c r="I123" i="1"/>
  <c r="I124" i="1"/>
  <c r="I125" i="1"/>
  <c r="M124" i="1" s="1"/>
  <c r="I126" i="1"/>
  <c r="M125" i="1" s="1"/>
  <c r="I127" i="1"/>
  <c r="M126" i="1" s="1"/>
  <c r="I128" i="1"/>
  <c r="M127" i="1" s="1"/>
  <c r="I129" i="1"/>
  <c r="M128" i="1" s="1"/>
  <c r="I130" i="1"/>
  <c r="M129" i="1" s="1"/>
  <c r="I131" i="1"/>
  <c r="M130" i="1" s="1"/>
  <c r="I132" i="1"/>
  <c r="M131" i="1" s="1"/>
  <c r="I133" i="1"/>
  <c r="M132" i="1" s="1"/>
  <c r="I134" i="1"/>
  <c r="M133" i="1" s="1"/>
  <c r="I135" i="1"/>
  <c r="M134" i="1" s="1"/>
  <c r="I136" i="1"/>
  <c r="M135" i="1" s="1"/>
  <c r="I137" i="1"/>
  <c r="M136" i="1" s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M152" i="1" s="1"/>
  <c r="I154" i="1"/>
  <c r="M153" i="1" s="1"/>
  <c r="I155" i="1"/>
  <c r="M154" i="1" s="1"/>
  <c r="I156" i="1"/>
  <c r="M155" i="1" s="1"/>
  <c r="I157" i="1"/>
  <c r="M156" i="1" s="1"/>
  <c r="I158" i="1"/>
  <c r="M157" i="1" s="1"/>
  <c r="I159" i="1"/>
  <c r="M158" i="1" s="1"/>
  <c r="I160" i="1"/>
  <c r="M159" i="1" s="1"/>
  <c r="I161" i="1"/>
  <c r="M160" i="1" s="1"/>
  <c r="I162" i="1"/>
  <c r="I163" i="1"/>
  <c r="I164" i="1"/>
  <c r="I165" i="1"/>
  <c r="I166" i="1"/>
  <c r="I167" i="1"/>
  <c r="I168" i="1"/>
  <c r="I169" i="1"/>
  <c r="I170" i="1"/>
  <c r="I171" i="1"/>
  <c r="I172" i="1"/>
  <c r="M171" i="1" s="1"/>
  <c r="I173" i="1"/>
  <c r="M172" i="1" s="1"/>
  <c r="I174" i="1"/>
  <c r="M173" i="1" s="1"/>
  <c r="I175" i="1"/>
  <c r="M174" i="1" s="1"/>
  <c r="I176" i="1"/>
  <c r="M175" i="1" s="1"/>
  <c r="I177" i="1"/>
  <c r="M176" i="1" s="1"/>
  <c r="I178" i="1"/>
  <c r="M177" i="1" s="1"/>
  <c r="I179" i="1"/>
  <c r="M178" i="1" s="1"/>
  <c r="I180" i="1"/>
  <c r="M179" i="1" s="1"/>
  <c r="I181" i="1"/>
  <c r="M180" i="1" s="1"/>
  <c r="I182" i="1"/>
  <c r="M181" i="1" s="1"/>
  <c r="I183" i="1"/>
  <c r="M182" i="1" s="1"/>
  <c r="I184" i="1"/>
  <c r="M183" i="1" s="1"/>
  <c r="I185" i="1"/>
  <c r="M184" i="1" s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M199" i="1" s="1"/>
  <c r="I201" i="1"/>
  <c r="M200" i="1" s="1"/>
  <c r="I202" i="1"/>
  <c r="M201" i="1" s="1"/>
  <c r="I203" i="1"/>
  <c r="M202" i="1" s="1"/>
  <c r="I204" i="1"/>
  <c r="M203" i="1" s="1"/>
  <c r="I205" i="1"/>
  <c r="M204" i="1" s="1"/>
  <c r="I206" i="1"/>
  <c r="M205" i="1" s="1"/>
  <c r="I207" i="1"/>
  <c r="M206" i="1" s="1"/>
  <c r="I208" i="1"/>
  <c r="M207" i="1" s="1"/>
  <c r="I209" i="1"/>
  <c r="M208" i="1" s="1"/>
  <c r="I210" i="1"/>
  <c r="M209" i="1" s="1"/>
  <c r="I211" i="1"/>
  <c r="M210" i="1" s="1"/>
  <c r="I212" i="1"/>
  <c r="I213" i="1"/>
  <c r="I214" i="1"/>
  <c r="I215" i="1"/>
  <c r="I216" i="1"/>
  <c r="I217" i="1"/>
  <c r="I218" i="1"/>
  <c r="I219" i="1"/>
  <c r="I220" i="1"/>
  <c r="M219" i="1" s="1"/>
  <c r="I221" i="1"/>
  <c r="M220" i="1" s="1"/>
  <c r="I222" i="1"/>
  <c r="M221" i="1" s="1"/>
  <c r="I223" i="1"/>
  <c r="M222" i="1" s="1"/>
  <c r="I224" i="1"/>
  <c r="M223" i="1" s="1"/>
  <c r="I225" i="1"/>
  <c r="M224" i="1" s="1"/>
  <c r="I226" i="1"/>
  <c r="M225" i="1" s="1"/>
  <c r="I227" i="1"/>
  <c r="M226" i="1" s="1"/>
  <c r="I228" i="1"/>
  <c r="M227" i="1" s="1"/>
  <c r="I229" i="1"/>
  <c r="M228" i="1" s="1"/>
  <c r="I230" i="1"/>
  <c r="M229" i="1" s="1"/>
  <c r="I231" i="1"/>
  <c r="M230" i="1" s="1"/>
  <c r="I232" i="1"/>
  <c r="M231" i="1" s="1"/>
  <c r="I233" i="1"/>
  <c r="M232" i="1" s="1"/>
  <c r="I234" i="1"/>
  <c r="I235" i="1"/>
  <c r="I236" i="1"/>
  <c r="I237" i="1"/>
  <c r="I238" i="1"/>
  <c r="I239" i="1"/>
  <c r="I240" i="1"/>
  <c r="I241" i="1"/>
  <c r="I242" i="1"/>
  <c r="I243" i="1"/>
  <c r="I244" i="1"/>
  <c r="M243" i="1" s="1"/>
  <c r="I245" i="1"/>
  <c r="M244" i="1" s="1"/>
  <c r="I246" i="1"/>
  <c r="M245" i="1" s="1"/>
  <c r="I247" i="1"/>
  <c r="M246" i="1" s="1"/>
  <c r="I248" i="1"/>
  <c r="M247" i="1" s="1"/>
  <c r="I249" i="1"/>
  <c r="M248" i="1" s="1"/>
  <c r="I250" i="1"/>
  <c r="M249" i="1" s="1"/>
  <c r="I251" i="1"/>
  <c r="M250" i="1" s="1"/>
  <c r="I252" i="1"/>
  <c r="M251" i="1" s="1"/>
  <c r="I253" i="1"/>
  <c r="M252" i="1" s="1"/>
  <c r="I254" i="1"/>
  <c r="M253" i="1" s="1"/>
  <c r="I255" i="1"/>
  <c r="M254" i="1" s="1"/>
  <c r="I256" i="1"/>
  <c r="M255" i="1" s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M272" i="1" s="1"/>
  <c r="I274" i="1"/>
  <c r="M273" i="1" s="1"/>
  <c r="I275" i="1"/>
  <c r="M274" i="1" s="1"/>
  <c r="I276" i="1"/>
  <c r="M275" i="1" s="1"/>
  <c r="I277" i="1"/>
  <c r="M276" i="1" s="1"/>
  <c r="I278" i="1"/>
  <c r="M277" i="1" s="1"/>
  <c r="I279" i="1"/>
  <c r="M278" i="1" s="1"/>
  <c r="I280" i="1"/>
  <c r="M279" i="1" s="1"/>
  <c r="I281" i="1"/>
  <c r="M280" i="1" s="1"/>
  <c r="I282" i="1"/>
  <c r="I283" i="1"/>
  <c r="M282" i="1" s="1"/>
  <c r="I284" i="1"/>
  <c r="I285" i="1"/>
  <c r="I286" i="1"/>
  <c r="I287" i="1"/>
  <c r="I288" i="1"/>
  <c r="I289" i="1"/>
  <c r="I290" i="1"/>
  <c r="I291" i="1"/>
  <c r="I292" i="1"/>
  <c r="M291" i="1" s="1"/>
  <c r="I293" i="1"/>
  <c r="M292" i="1" s="1"/>
  <c r="I294" i="1"/>
  <c r="M293" i="1" s="1"/>
  <c r="I295" i="1"/>
  <c r="M294" i="1" s="1"/>
  <c r="I296" i="1"/>
  <c r="M295" i="1" s="1"/>
  <c r="I297" i="1"/>
  <c r="M296" i="1" s="1"/>
  <c r="I298" i="1"/>
  <c r="M297" i="1" s="1"/>
  <c r="I299" i="1"/>
  <c r="M298" i="1" s="1"/>
  <c r="I300" i="1"/>
  <c r="M299" i="1" s="1"/>
  <c r="I301" i="1"/>
  <c r="M300" i="1" s="1"/>
  <c r="I302" i="1"/>
  <c r="M301" i="1" s="1"/>
  <c r="I303" i="1"/>
  <c r="M302" i="1" s="1"/>
  <c r="I304" i="1"/>
  <c r="M303" i="1" s="1"/>
  <c r="I305" i="1"/>
  <c r="M304" i="1" s="1"/>
  <c r="I306" i="1"/>
  <c r="I307" i="1"/>
  <c r="I308" i="1"/>
  <c r="I309" i="1"/>
  <c r="I9" i="1"/>
  <c r="G4" i="1"/>
  <c r="G3" i="1"/>
  <c r="L305" i="1"/>
  <c r="L304" i="1"/>
  <c r="L308" i="1"/>
  <c r="L307" i="1"/>
  <c r="L306" i="1"/>
  <c r="L303" i="1"/>
  <c r="K306" i="1"/>
  <c r="K307" i="1"/>
  <c r="K308" i="1"/>
  <c r="K304" i="1"/>
  <c r="K303" i="1"/>
  <c r="K302" i="1"/>
  <c r="K301" i="1"/>
  <c r="G8" i="1"/>
  <c r="E8" i="1"/>
  <c r="M8" i="1" l="1"/>
  <c r="L8" i="1"/>
  <c r="O301" i="1" a="1"/>
  <c r="O301" i="1" s="1"/>
  <c r="N301" i="1" a="1"/>
  <c r="N301" i="1" s="1"/>
  <c r="B8" i="1"/>
  <c r="C8" i="1"/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5" i="1"/>
  <c r="K7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N31" i="1" a="1"/>
  <c r="O31" i="1" a="1"/>
  <c r="N55" i="1" a="1"/>
  <c r="O55" i="1" a="1"/>
  <c r="O79" i="1" a="1"/>
  <c r="N79" i="1" a="1"/>
  <c r="N103" i="1" a="1"/>
  <c r="O103" i="1" a="1"/>
  <c r="O127" i="1" a="1"/>
  <c r="N127" i="1" a="1"/>
  <c r="N151" i="1" a="1"/>
  <c r="O151" i="1" a="1"/>
  <c r="N175" i="1" a="1"/>
  <c r="O175" i="1" a="1"/>
  <c r="N199" i="1" a="1"/>
  <c r="O199" i="1" a="1"/>
  <c r="N223" i="1" a="1"/>
  <c r="O223" i="1" a="1"/>
  <c r="O247" i="1" a="1"/>
  <c r="N247" i="1" a="1"/>
  <c r="N271" i="1" a="1"/>
  <c r="O271" i="1" a="1"/>
  <c r="O295" i="1" a="1"/>
  <c r="N295" i="1" a="1"/>
  <c r="N133" i="1" a="1"/>
  <c r="O133" i="1" a="1"/>
  <c r="O157" i="1" a="1"/>
  <c r="N157" i="1" a="1"/>
  <c r="N229" i="1" a="1"/>
  <c r="O229" i="1" a="1"/>
  <c r="N14" i="1" a="1"/>
  <c r="O14" i="1" a="1"/>
  <c r="N254" i="1" a="1"/>
  <c r="O254" i="1" a="1"/>
  <c r="N111" i="1" a="1"/>
  <c r="O111" i="1" a="1"/>
  <c r="O183" i="1" a="1"/>
  <c r="N183" i="1" a="1"/>
  <c r="N112" i="1" a="1"/>
  <c r="O112" i="1" a="1"/>
  <c r="N184" i="1" a="1"/>
  <c r="O184" i="1" a="1"/>
  <c r="O17" i="1" a="1"/>
  <c r="N17" i="1" a="1"/>
  <c r="O281" i="1" a="1"/>
  <c r="N281" i="1" a="1"/>
  <c r="N138" i="1" a="1"/>
  <c r="O138" i="1" a="1"/>
  <c r="N282" i="1" a="1"/>
  <c r="O282" i="1" a="1"/>
  <c r="O67" i="1" a="1"/>
  <c r="N67" i="1" a="1"/>
  <c r="O235" i="1" a="1"/>
  <c r="N235" i="1" a="1"/>
  <c r="N143" i="1" a="1"/>
  <c r="O143" i="1" a="1"/>
  <c r="O287" i="1" a="1"/>
  <c r="N287" i="1" a="1"/>
  <c r="N168" i="1" a="1"/>
  <c r="O168" i="1" a="1"/>
  <c r="O288" i="1" a="1"/>
  <c r="N288" i="1" a="1"/>
  <c r="N145" i="1" a="1"/>
  <c r="O145" i="1" a="1"/>
  <c r="O241" i="1" a="1"/>
  <c r="N241" i="1" a="1"/>
  <c r="N146" i="1" a="1"/>
  <c r="O146" i="1" a="1"/>
  <c r="N194" i="1" a="1"/>
  <c r="O194" i="1" a="1"/>
  <c r="N123" i="1" a="1"/>
  <c r="O123" i="1" a="1"/>
  <c r="O28" i="1" a="1"/>
  <c r="N28" i="1" a="1"/>
  <c r="O125" i="1" a="1"/>
  <c r="N125" i="1" a="1"/>
  <c r="N293" i="1" a="1"/>
  <c r="O293" i="1" a="1"/>
  <c r="N150" i="1" a="1"/>
  <c r="O150" i="1" a="1"/>
  <c r="O32" i="1" a="1"/>
  <c r="N32" i="1" a="1"/>
  <c r="N56" i="1" a="1"/>
  <c r="O56" i="1" a="1"/>
  <c r="N80" i="1" a="1"/>
  <c r="O80" i="1" a="1"/>
  <c r="N104" i="1" a="1"/>
  <c r="O104" i="1" a="1"/>
  <c r="O128" i="1" a="1"/>
  <c r="N128" i="1" a="1"/>
  <c r="O152" i="1" a="1"/>
  <c r="N152" i="1" a="1"/>
  <c r="N176" i="1" a="1"/>
  <c r="O176" i="1" a="1"/>
  <c r="N200" i="1" a="1"/>
  <c r="O200" i="1" a="1"/>
  <c r="N224" i="1" a="1"/>
  <c r="O224" i="1" a="1"/>
  <c r="O248" i="1" a="1"/>
  <c r="N248" i="1" a="1"/>
  <c r="O272" i="1" a="1"/>
  <c r="N272" i="1" a="1"/>
  <c r="O296" i="1" a="1"/>
  <c r="N296" i="1" a="1"/>
  <c r="N37" i="1" a="1"/>
  <c r="O37" i="1" a="1"/>
  <c r="N253" i="1" a="1"/>
  <c r="O253" i="1" a="1"/>
  <c r="N86" i="1" a="1"/>
  <c r="O86" i="1" a="1"/>
  <c r="N158" i="1" a="1"/>
  <c r="O158" i="1" a="1"/>
  <c r="O15" i="1" a="1"/>
  <c r="N15" i="1" a="1"/>
  <c r="N159" i="1" a="1"/>
  <c r="O159" i="1" a="1"/>
  <c r="N16" i="1" a="1"/>
  <c r="O16" i="1" a="1"/>
  <c r="O160" i="1" a="1"/>
  <c r="N160" i="1" a="1"/>
  <c r="O137" i="1" a="1"/>
  <c r="N137" i="1" a="1"/>
  <c r="N161" i="1" a="1"/>
  <c r="O161" i="1" a="1"/>
  <c r="N18" i="1" a="1"/>
  <c r="O18" i="1" a="1"/>
  <c r="O210" i="1" a="1"/>
  <c r="N210" i="1" a="1"/>
  <c r="O139" i="1" a="1"/>
  <c r="N139" i="1" a="1"/>
  <c r="O187" i="1" a="1"/>
  <c r="N187" i="1" a="1"/>
  <c r="N95" i="1" a="1"/>
  <c r="O95" i="1" a="1"/>
  <c r="N120" i="1" a="1"/>
  <c r="O120" i="1" a="1"/>
  <c r="O97" i="1" a="1"/>
  <c r="N97" i="1" a="1"/>
  <c r="O217" i="1" a="1"/>
  <c r="N217" i="1" a="1"/>
  <c r="O74" i="1" a="1"/>
  <c r="N74" i="1" a="1"/>
  <c r="N290" i="1" a="1"/>
  <c r="O290" i="1" a="1"/>
  <c r="O147" i="1" a="1"/>
  <c r="N147" i="1" a="1"/>
  <c r="N243" i="1" a="1"/>
  <c r="O243" i="1" a="1"/>
  <c r="N76" i="1" a="1"/>
  <c r="O76" i="1" a="1"/>
  <c r="N244" i="1" a="1"/>
  <c r="O244" i="1" a="1"/>
  <c r="O149" i="1" a="1"/>
  <c r="N149" i="1" a="1"/>
  <c r="N269" i="1" a="1"/>
  <c r="O269" i="1" a="1"/>
  <c r="O102" i="1" a="1"/>
  <c r="N102" i="1" a="1"/>
  <c r="O246" i="1" a="1"/>
  <c r="N246" i="1" a="1"/>
  <c r="O9" i="1" a="1"/>
  <c r="N9" i="1" a="1"/>
  <c r="N33" i="1" a="1"/>
  <c r="O33" i="1" a="1"/>
  <c r="N57" i="1" a="1"/>
  <c r="O57" i="1" a="1"/>
  <c r="N81" i="1" a="1"/>
  <c r="O81" i="1" a="1"/>
  <c r="N105" i="1" a="1"/>
  <c r="O105" i="1" a="1"/>
  <c r="O129" i="1" a="1"/>
  <c r="N129" i="1" a="1"/>
  <c r="O153" i="1" a="1"/>
  <c r="N153" i="1" a="1"/>
  <c r="O177" i="1" a="1"/>
  <c r="N177" i="1" a="1"/>
  <c r="O201" i="1" a="1"/>
  <c r="N201" i="1" a="1"/>
  <c r="N225" i="1" a="1"/>
  <c r="O225" i="1" a="1"/>
  <c r="N249" i="1" a="1"/>
  <c r="O249" i="1" a="1"/>
  <c r="O273" i="1" a="1"/>
  <c r="N273" i="1" a="1"/>
  <c r="N297" i="1" a="1"/>
  <c r="O297" i="1" a="1"/>
  <c r="N85" i="1" a="1"/>
  <c r="O85" i="1" a="1"/>
  <c r="N134" i="1" a="1"/>
  <c r="O134" i="1" a="1"/>
  <c r="N278" i="1" a="1"/>
  <c r="O278" i="1" a="1"/>
  <c r="N87" i="1" a="1"/>
  <c r="O87" i="1" a="1"/>
  <c r="N279" i="1" a="1"/>
  <c r="O279" i="1" a="1"/>
  <c r="O88" i="1" a="1"/>
  <c r="N88" i="1" a="1"/>
  <c r="O208" i="1" a="1"/>
  <c r="N208" i="1" a="1"/>
  <c r="N41" i="1" a="1"/>
  <c r="O41" i="1" a="1"/>
  <c r="O233" i="1" a="1"/>
  <c r="N233" i="1" a="1"/>
  <c r="N114" i="1" a="1"/>
  <c r="O114" i="1" a="1"/>
  <c r="O234" i="1" a="1"/>
  <c r="N234" i="1" a="1"/>
  <c r="N115" i="1" a="1"/>
  <c r="O115" i="1" a="1"/>
  <c r="O211" i="1" a="1"/>
  <c r="N211" i="1" a="1"/>
  <c r="N119" i="1" a="1"/>
  <c r="O119" i="1" a="1"/>
  <c r="N48" i="1" a="1"/>
  <c r="O48" i="1" a="1"/>
  <c r="O192" i="1" a="1"/>
  <c r="N192" i="1" a="1"/>
  <c r="O121" i="1" a="1"/>
  <c r="N121" i="1" a="1"/>
  <c r="N122" i="1" a="1"/>
  <c r="O122" i="1" a="1"/>
  <c r="O266" i="1" a="1"/>
  <c r="N266" i="1" a="1"/>
  <c r="N171" i="1" a="1"/>
  <c r="O171" i="1" a="1"/>
  <c r="N267" i="1" a="1"/>
  <c r="O267" i="1" a="1"/>
  <c r="N124" i="1" a="1"/>
  <c r="O124" i="1" a="1"/>
  <c r="O29" i="1" a="1"/>
  <c r="N29" i="1" a="1"/>
  <c r="N54" i="1" a="1"/>
  <c r="O54" i="1" a="1"/>
  <c r="O222" i="1" a="1"/>
  <c r="N222" i="1" a="1"/>
  <c r="N10" i="1" a="1"/>
  <c r="O10" i="1" a="1"/>
  <c r="N34" i="1" a="1"/>
  <c r="O34" i="1" a="1"/>
  <c r="N58" i="1" a="1"/>
  <c r="O58" i="1" a="1"/>
  <c r="O82" i="1" a="1"/>
  <c r="N82" i="1" a="1"/>
  <c r="O106" i="1" a="1"/>
  <c r="N106" i="1" a="1"/>
  <c r="N130" i="1" a="1"/>
  <c r="O130" i="1" a="1"/>
  <c r="O154" i="1" a="1"/>
  <c r="N154" i="1" a="1"/>
  <c r="N178" i="1" a="1"/>
  <c r="O178" i="1" a="1"/>
  <c r="N202" i="1" a="1"/>
  <c r="O202" i="1" a="1"/>
  <c r="N226" i="1" a="1"/>
  <c r="O226" i="1" a="1"/>
  <c r="O250" i="1" a="1"/>
  <c r="N250" i="1" a="1"/>
  <c r="N274" i="1" a="1"/>
  <c r="O274" i="1" a="1"/>
  <c r="N298" i="1" a="1"/>
  <c r="O298" i="1" a="1"/>
  <c r="O61" i="1" a="1"/>
  <c r="N61" i="1" a="1"/>
  <c r="O205" i="1" a="1"/>
  <c r="N205" i="1" a="1"/>
  <c r="N62" i="1" a="1"/>
  <c r="O62" i="1" a="1"/>
  <c r="O182" i="1" a="1"/>
  <c r="N182" i="1" a="1"/>
  <c r="N135" i="1" a="1"/>
  <c r="O135" i="1" a="1"/>
  <c r="O207" i="1" a="1"/>
  <c r="N207" i="1" a="1"/>
  <c r="O64" i="1" a="1"/>
  <c r="N64" i="1" a="1"/>
  <c r="O280" i="1" a="1"/>
  <c r="N280" i="1" a="1"/>
  <c r="N89" i="1" a="1"/>
  <c r="O89" i="1" a="1"/>
  <c r="O209" i="1" a="1"/>
  <c r="N209" i="1" a="1"/>
  <c r="N66" i="1" a="1"/>
  <c r="O66" i="1" a="1"/>
  <c r="N162" i="1" a="1"/>
  <c r="O162" i="1" a="1"/>
  <c r="O19" i="1" a="1"/>
  <c r="N19" i="1" a="1"/>
  <c r="N283" i="1" a="1"/>
  <c r="O283" i="1" a="1"/>
  <c r="O239" i="1" a="1"/>
  <c r="N239" i="1" a="1"/>
  <c r="N96" i="1" a="1"/>
  <c r="O96" i="1" a="1"/>
  <c r="N25" i="1" a="1"/>
  <c r="O25" i="1" a="1"/>
  <c r="N98" i="1" a="1"/>
  <c r="O98" i="1" a="1"/>
  <c r="N218" i="1" a="1"/>
  <c r="O218" i="1" a="1"/>
  <c r="O75" i="1" a="1"/>
  <c r="N75" i="1" a="1"/>
  <c r="O291" i="1" a="1"/>
  <c r="N291" i="1" a="1"/>
  <c r="N172" i="1" a="1"/>
  <c r="O172" i="1" a="1"/>
  <c r="N53" i="1" a="1"/>
  <c r="O53" i="1" a="1"/>
  <c r="N221" i="1" a="1"/>
  <c r="O221" i="1" a="1"/>
  <c r="N174" i="1" a="1"/>
  <c r="O174" i="1" a="1"/>
  <c r="N11" i="1" a="1"/>
  <c r="O11" i="1" a="1"/>
  <c r="O35" i="1" a="1"/>
  <c r="N35" i="1" a="1"/>
  <c r="N59" i="1" a="1"/>
  <c r="O59" i="1" a="1"/>
  <c r="N83" i="1" a="1"/>
  <c r="O83" i="1" a="1"/>
  <c r="O107" i="1" a="1"/>
  <c r="N107" i="1" a="1"/>
  <c r="N131" i="1" a="1"/>
  <c r="O131" i="1" a="1"/>
  <c r="N155" i="1" a="1"/>
  <c r="O155" i="1" a="1"/>
  <c r="N179" i="1" a="1"/>
  <c r="O179" i="1" a="1"/>
  <c r="N203" i="1" a="1"/>
  <c r="O203" i="1" a="1"/>
  <c r="O227" i="1" a="1"/>
  <c r="N227" i="1" a="1"/>
  <c r="O251" i="1" a="1"/>
  <c r="N251" i="1" a="1"/>
  <c r="N275" i="1" a="1"/>
  <c r="O275" i="1" a="1"/>
  <c r="O299" i="1" a="1"/>
  <c r="N299" i="1" a="1"/>
  <c r="O109" i="1" a="1"/>
  <c r="N109" i="1" a="1"/>
  <c r="N181" i="1" a="1"/>
  <c r="O181" i="1" a="1"/>
  <c r="N38" i="1" a="1"/>
  <c r="O38" i="1" a="1"/>
  <c r="N206" i="1" a="1"/>
  <c r="O206" i="1" a="1"/>
  <c r="O63" i="1" a="1"/>
  <c r="N63" i="1" a="1"/>
  <c r="N231" i="1" a="1"/>
  <c r="O231" i="1" a="1"/>
  <c r="N40" i="1" a="1"/>
  <c r="O40" i="1" a="1"/>
  <c r="N256" i="1" a="1"/>
  <c r="O256" i="1" a="1"/>
  <c r="O113" i="1" a="1"/>
  <c r="N113" i="1" a="1"/>
  <c r="N185" i="1" a="1"/>
  <c r="O185" i="1" a="1"/>
  <c r="N42" i="1" a="1"/>
  <c r="O42" i="1" a="1"/>
  <c r="O186" i="1" a="1"/>
  <c r="N186" i="1" a="1"/>
  <c r="N43" i="1" a="1"/>
  <c r="O43" i="1" a="1"/>
  <c r="O163" i="1" a="1"/>
  <c r="N163" i="1" a="1"/>
  <c r="O191" i="1" a="1"/>
  <c r="N191" i="1" a="1"/>
  <c r="O24" i="1" a="1"/>
  <c r="N24" i="1" a="1"/>
  <c r="N240" i="1" a="1"/>
  <c r="O240" i="1" a="1"/>
  <c r="O193" i="1" a="1"/>
  <c r="N193" i="1" a="1"/>
  <c r="O265" i="1" a="1"/>
  <c r="N265" i="1" a="1"/>
  <c r="O50" i="1" a="1"/>
  <c r="N50" i="1" a="1"/>
  <c r="O27" i="1" a="1"/>
  <c r="N27" i="1" a="1"/>
  <c r="N219" i="1" a="1"/>
  <c r="O219" i="1" a="1"/>
  <c r="N196" i="1" a="1"/>
  <c r="O196" i="1" a="1"/>
  <c r="O268" i="1" a="1"/>
  <c r="N268" i="1" a="1"/>
  <c r="N77" i="1" a="1"/>
  <c r="O77" i="1" a="1"/>
  <c r="N30" i="1" a="1"/>
  <c r="O30" i="1" a="1"/>
  <c r="N270" i="1" a="1"/>
  <c r="O270" i="1" a="1"/>
  <c r="O12" i="1" a="1"/>
  <c r="N12" i="1" a="1"/>
  <c r="N36" i="1" a="1"/>
  <c r="O36" i="1" a="1"/>
  <c r="N60" i="1" a="1"/>
  <c r="O60" i="1" a="1"/>
  <c r="O84" i="1" a="1"/>
  <c r="N84" i="1" a="1"/>
  <c r="N108" i="1" a="1"/>
  <c r="O108" i="1" a="1"/>
  <c r="N132" i="1" a="1"/>
  <c r="O132" i="1" a="1"/>
  <c r="O156" i="1" a="1"/>
  <c r="N156" i="1" a="1"/>
  <c r="O180" i="1" a="1"/>
  <c r="N180" i="1" a="1"/>
  <c r="N204" i="1" a="1"/>
  <c r="O204" i="1" a="1"/>
  <c r="N228" i="1" a="1"/>
  <c r="O228" i="1" a="1"/>
  <c r="O252" i="1" a="1"/>
  <c r="N252" i="1" a="1"/>
  <c r="O276" i="1" a="1"/>
  <c r="N276" i="1" a="1"/>
  <c r="N300" i="1" a="1"/>
  <c r="O300" i="1" a="1"/>
  <c r="N13" i="1" a="1"/>
  <c r="O13" i="1" a="1"/>
  <c r="N277" i="1" a="1"/>
  <c r="O277" i="1" a="1"/>
  <c r="N110" i="1" a="1"/>
  <c r="O110" i="1" a="1"/>
  <c r="N230" i="1" a="1"/>
  <c r="O230" i="1" a="1"/>
  <c r="O39" i="1" a="1"/>
  <c r="N39" i="1" a="1"/>
  <c r="N255" i="1" a="1"/>
  <c r="O255" i="1" a="1"/>
  <c r="N136" i="1" a="1"/>
  <c r="O136" i="1" a="1"/>
  <c r="N232" i="1" a="1"/>
  <c r="O232" i="1" a="1"/>
  <c r="O65" i="1" a="1"/>
  <c r="N65" i="1" a="1"/>
  <c r="N257" i="1" a="1"/>
  <c r="O257" i="1" a="1"/>
  <c r="O90" i="1" a="1"/>
  <c r="N90" i="1" a="1"/>
  <c r="N258" i="1" a="1"/>
  <c r="O258" i="1" a="1"/>
  <c r="O91" i="1" a="1"/>
  <c r="N91" i="1" a="1"/>
  <c r="O259" i="1" a="1"/>
  <c r="N259" i="1" a="1"/>
  <c r="N215" i="1" a="1"/>
  <c r="O215" i="1" a="1"/>
  <c r="N72" i="1" a="1"/>
  <c r="O72" i="1" a="1"/>
  <c r="N216" i="1" a="1"/>
  <c r="O216" i="1" a="1"/>
  <c r="N73" i="1" a="1"/>
  <c r="O73" i="1" a="1"/>
  <c r="O289" i="1" a="1"/>
  <c r="N289" i="1" a="1"/>
  <c r="N170" i="1" a="1"/>
  <c r="O170" i="1" a="1"/>
  <c r="N242" i="1" a="1"/>
  <c r="O242" i="1" a="1"/>
  <c r="O51" i="1" a="1"/>
  <c r="N51" i="1" a="1"/>
  <c r="N52" i="1" a="1"/>
  <c r="O52" i="1" a="1"/>
  <c r="O220" i="1" a="1"/>
  <c r="N220" i="1" a="1"/>
  <c r="N173" i="1" a="1"/>
  <c r="O173" i="1" a="1"/>
  <c r="O78" i="1" a="1"/>
  <c r="N78" i="1" a="1"/>
  <c r="N49" i="1" a="1"/>
  <c r="O49" i="1" a="1"/>
  <c r="N100" i="1" a="1"/>
  <c r="O100" i="1" a="1"/>
  <c r="O197" i="1" a="1"/>
  <c r="N197" i="1" a="1"/>
  <c r="O198" i="1" a="1"/>
  <c r="N198" i="1" a="1"/>
  <c r="O20" i="1" a="1"/>
  <c r="N20" i="1" a="1"/>
  <c r="N44" i="1" a="1"/>
  <c r="O44" i="1" a="1"/>
  <c r="O68" i="1" a="1"/>
  <c r="N68" i="1" a="1"/>
  <c r="N92" i="1" a="1"/>
  <c r="O92" i="1" a="1"/>
  <c r="N116" i="1" a="1"/>
  <c r="O116" i="1" a="1"/>
  <c r="N140" i="1" a="1"/>
  <c r="O140" i="1" a="1"/>
  <c r="N164" i="1" a="1"/>
  <c r="O164" i="1" a="1"/>
  <c r="O188" i="1" a="1"/>
  <c r="N188" i="1" a="1"/>
  <c r="O212" i="1" a="1"/>
  <c r="N212" i="1" a="1"/>
  <c r="N236" i="1" a="1"/>
  <c r="O236" i="1" a="1"/>
  <c r="N260" i="1" a="1"/>
  <c r="O260" i="1" a="1"/>
  <c r="N284" i="1" a="1"/>
  <c r="O284" i="1" a="1"/>
  <c r="O21" i="1" a="1"/>
  <c r="N21" i="1" a="1"/>
  <c r="N45" i="1" a="1"/>
  <c r="O45" i="1" a="1"/>
  <c r="N69" i="1" a="1"/>
  <c r="O69" i="1" a="1"/>
  <c r="O93" i="1" a="1"/>
  <c r="N93" i="1" a="1"/>
  <c r="O117" i="1" a="1"/>
  <c r="N117" i="1" a="1"/>
  <c r="N141" i="1" a="1"/>
  <c r="O141" i="1" a="1"/>
  <c r="O165" i="1" a="1"/>
  <c r="N165" i="1" a="1"/>
  <c r="N189" i="1" a="1"/>
  <c r="O189" i="1" a="1"/>
  <c r="N213" i="1" a="1"/>
  <c r="O213" i="1" a="1"/>
  <c r="N237" i="1" a="1"/>
  <c r="O237" i="1" a="1"/>
  <c r="N261" i="1" a="1"/>
  <c r="O261" i="1" a="1"/>
  <c r="O285" i="1" a="1"/>
  <c r="N285" i="1" a="1"/>
  <c r="O22" i="1" a="1"/>
  <c r="N22" i="1" a="1"/>
  <c r="O46" i="1" a="1"/>
  <c r="N46" i="1" a="1"/>
  <c r="O70" i="1" a="1"/>
  <c r="N70" i="1" a="1"/>
  <c r="N94" i="1" a="1"/>
  <c r="O94" i="1" a="1"/>
  <c r="O118" i="1" a="1"/>
  <c r="N118" i="1" a="1"/>
  <c r="N142" i="1" a="1"/>
  <c r="O142" i="1" a="1"/>
  <c r="O166" i="1" a="1"/>
  <c r="N166" i="1" a="1"/>
  <c r="O190" i="1" a="1"/>
  <c r="N190" i="1" a="1"/>
  <c r="N214" i="1" a="1"/>
  <c r="O214" i="1" a="1"/>
  <c r="N238" i="1" a="1"/>
  <c r="O238" i="1" a="1"/>
  <c r="N262" i="1" a="1"/>
  <c r="O262" i="1" a="1"/>
  <c r="N286" i="1" a="1"/>
  <c r="O286" i="1" a="1"/>
  <c r="N23" i="1" a="1"/>
  <c r="O23" i="1" a="1"/>
  <c r="N47" i="1" a="1"/>
  <c r="O47" i="1" a="1"/>
  <c r="N71" i="1" a="1"/>
  <c r="O71" i="1" a="1"/>
  <c r="N167" i="1" a="1"/>
  <c r="O167" i="1" a="1"/>
  <c r="O263" i="1" a="1"/>
  <c r="N263" i="1" a="1"/>
  <c r="N144" i="1" a="1"/>
  <c r="O144" i="1" a="1"/>
  <c r="N264" i="1" a="1"/>
  <c r="O264" i="1" a="1"/>
  <c r="N169" i="1" a="1"/>
  <c r="O169" i="1" a="1"/>
  <c r="N26" i="1" a="1"/>
  <c r="O26" i="1" a="1"/>
  <c r="O99" i="1" a="1"/>
  <c r="N99" i="1" a="1"/>
  <c r="N195" i="1" a="1"/>
  <c r="O195" i="1" a="1"/>
  <c r="N148" i="1" a="1"/>
  <c r="O148" i="1" a="1"/>
  <c r="N292" i="1" a="1"/>
  <c r="O292" i="1" a="1"/>
  <c r="N101" i="1" a="1"/>
  <c r="O101" i="1" a="1"/>
  <c r="N245" i="1" a="1"/>
  <c r="O245" i="1" a="1"/>
  <c r="O126" i="1" a="1"/>
  <c r="N126" i="1" a="1"/>
  <c r="O294" i="1" a="1"/>
  <c r="N294" i="1" a="1"/>
  <c r="N294" i="1" l="1"/>
  <c r="O294" i="1"/>
  <c r="N126" i="1"/>
  <c r="O126" i="1"/>
  <c r="O245" i="1"/>
  <c r="N245" i="1"/>
  <c r="O101" i="1"/>
  <c r="N101" i="1"/>
  <c r="O292" i="1"/>
  <c r="N292" i="1"/>
  <c r="O148" i="1"/>
  <c r="N148" i="1"/>
  <c r="O195" i="1"/>
  <c r="N195" i="1"/>
  <c r="N99" i="1"/>
  <c r="O99" i="1"/>
  <c r="O26" i="1"/>
  <c r="N26" i="1"/>
  <c r="O169" i="1"/>
  <c r="N169" i="1"/>
  <c r="O264" i="1"/>
  <c r="N264" i="1"/>
  <c r="O144" i="1"/>
  <c r="N144" i="1"/>
  <c r="N263" i="1"/>
  <c r="O263" i="1"/>
  <c r="O167" i="1"/>
  <c r="N167" i="1"/>
  <c r="O71" i="1"/>
  <c r="N71" i="1"/>
  <c r="O47" i="1"/>
  <c r="N47" i="1"/>
  <c r="O23" i="1"/>
  <c r="N23" i="1"/>
  <c r="O286" i="1"/>
  <c r="N286" i="1"/>
  <c r="O262" i="1"/>
  <c r="N262" i="1"/>
  <c r="O238" i="1"/>
  <c r="N238" i="1"/>
  <c r="O214" i="1"/>
  <c r="N214" i="1"/>
  <c r="N190" i="1"/>
  <c r="O190" i="1"/>
  <c r="N166" i="1"/>
  <c r="O166" i="1"/>
  <c r="O142" i="1"/>
  <c r="N142" i="1"/>
  <c r="N118" i="1"/>
  <c r="O118" i="1"/>
  <c r="O94" i="1"/>
  <c r="N94" i="1"/>
  <c r="N70" i="1"/>
  <c r="O70" i="1"/>
  <c r="N46" i="1"/>
  <c r="O46" i="1"/>
  <c r="N22" i="1"/>
  <c r="O22" i="1"/>
  <c r="N285" i="1"/>
  <c r="O285" i="1"/>
  <c r="O261" i="1"/>
  <c r="N261" i="1"/>
  <c r="O237" i="1"/>
  <c r="N237" i="1"/>
  <c r="O213" i="1"/>
  <c r="N213" i="1"/>
  <c r="O189" i="1"/>
  <c r="N189" i="1"/>
  <c r="N165" i="1"/>
  <c r="O165" i="1"/>
  <c r="O141" i="1"/>
  <c r="N141" i="1"/>
  <c r="N117" i="1"/>
  <c r="O117" i="1"/>
  <c r="N93" i="1"/>
  <c r="O93" i="1"/>
  <c r="O69" i="1"/>
  <c r="N69" i="1"/>
  <c r="O45" i="1"/>
  <c r="N45" i="1"/>
  <c r="N21" i="1"/>
  <c r="O21" i="1"/>
  <c r="O284" i="1"/>
  <c r="N284" i="1"/>
  <c r="O260" i="1"/>
  <c r="N260" i="1"/>
  <c r="O236" i="1"/>
  <c r="N236" i="1"/>
  <c r="N212" i="1"/>
  <c r="O212" i="1"/>
  <c r="N188" i="1"/>
  <c r="O188" i="1"/>
  <c r="O164" i="1"/>
  <c r="N164" i="1"/>
  <c r="O140" i="1"/>
  <c r="N140" i="1"/>
  <c r="O116" i="1"/>
  <c r="N116" i="1"/>
  <c r="O92" i="1"/>
  <c r="N92" i="1"/>
  <c r="N68" i="1"/>
  <c r="O68" i="1"/>
  <c r="O44" i="1"/>
  <c r="N44" i="1"/>
  <c r="N20" i="1"/>
  <c r="O20" i="1"/>
  <c r="N198" i="1"/>
  <c r="O198" i="1"/>
  <c r="N197" i="1"/>
  <c r="O197" i="1"/>
  <c r="O100" i="1"/>
  <c r="N100" i="1"/>
  <c r="O49" i="1"/>
  <c r="N49" i="1"/>
  <c r="N78" i="1"/>
  <c r="O78" i="1"/>
  <c r="O173" i="1"/>
  <c r="N173" i="1"/>
  <c r="N220" i="1"/>
  <c r="O220" i="1"/>
  <c r="O52" i="1"/>
  <c r="N52" i="1"/>
  <c r="N51" i="1"/>
  <c r="O51" i="1"/>
  <c r="O242" i="1"/>
  <c r="N242" i="1"/>
  <c r="O170" i="1"/>
  <c r="N170" i="1"/>
  <c r="N289" i="1"/>
  <c r="O289" i="1"/>
  <c r="O73" i="1"/>
  <c r="N73" i="1"/>
  <c r="O216" i="1"/>
  <c r="N216" i="1"/>
  <c r="O72" i="1"/>
  <c r="N72" i="1"/>
  <c r="O215" i="1"/>
  <c r="N215" i="1"/>
  <c r="N259" i="1"/>
  <c r="O259" i="1"/>
  <c r="N91" i="1"/>
  <c r="O91" i="1"/>
  <c r="O258" i="1"/>
  <c r="N258" i="1"/>
  <c r="N90" i="1"/>
  <c r="O90" i="1"/>
  <c r="O257" i="1"/>
  <c r="N257" i="1"/>
  <c r="N65" i="1"/>
  <c r="O65" i="1"/>
  <c r="O232" i="1"/>
  <c r="N232" i="1"/>
  <c r="O136" i="1"/>
  <c r="N136" i="1"/>
  <c r="O255" i="1"/>
  <c r="N255" i="1"/>
  <c r="N39" i="1"/>
  <c r="O39" i="1"/>
  <c r="O230" i="1"/>
  <c r="N230" i="1"/>
  <c r="O110" i="1"/>
  <c r="N110" i="1"/>
  <c r="O277" i="1"/>
  <c r="N277" i="1"/>
  <c r="O13" i="1"/>
  <c r="N13" i="1"/>
  <c r="O300" i="1"/>
  <c r="N300" i="1"/>
  <c r="N276" i="1"/>
  <c r="O276" i="1"/>
  <c r="N252" i="1"/>
  <c r="O252" i="1"/>
  <c r="O228" i="1"/>
  <c r="N228" i="1"/>
  <c r="O204" i="1"/>
  <c r="N204" i="1"/>
  <c r="N180" i="1"/>
  <c r="O180" i="1"/>
  <c r="N156" i="1"/>
  <c r="O156" i="1"/>
  <c r="O132" i="1"/>
  <c r="N132" i="1"/>
  <c r="O108" i="1"/>
  <c r="N108" i="1"/>
  <c r="N84" i="1"/>
  <c r="O84" i="1"/>
  <c r="O60" i="1"/>
  <c r="N60" i="1"/>
  <c r="O36" i="1"/>
  <c r="N36" i="1"/>
  <c r="N12" i="1"/>
  <c r="O12" i="1"/>
  <c r="O270" i="1"/>
  <c r="N270" i="1"/>
  <c r="O30" i="1"/>
  <c r="N30" i="1"/>
  <c r="O77" i="1"/>
  <c r="N77" i="1"/>
  <c r="N268" i="1"/>
  <c r="O268" i="1"/>
  <c r="O196" i="1"/>
  <c r="N196" i="1"/>
  <c r="O219" i="1"/>
  <c r="N219" i="1"/>
  <c r="N27" i="1"/>
  <c r="O27" i="1"/>
  <c r="N50" i="1"/>
  <c r="O50" i="1"/>
  <c r="N265" i="1"/>
  <c r="O265" i="1"/>
  <c r="N193" i="1"/>
  <c r="O193" i="1"/>
  <c r="O240" i="1"/>
  <c r="N240" i="1"/>
  <c r="N24" i="1"/>
  <c r="O24" i="1"/>
  <c r="N191" i="1"/>
  <c r="O191" i="1"/>
  <c r="N163" i="1"/>
  <c r="O163" i="1"/>
  <c r="O43" i="1"/>
  <c r="N43" i="1"/>
  <c r="N186" i="1"/>
  <c r="O186" i="1"/>
  <c r="O42" i="1"/>
  <c r="N42" i="1"/>
  <c r="O185" i="1"/>
  <c r="N185" i="1"/>
  <c r="N113" i="1"/>
  <c r="O113" i="1"/>
  <c r="O256" i="1"/>
  <c r="N256" i="1"/>
  <c r="O40" i="1"/>
  <c r="N40" i="1"/>
  <c r="O231" i="1"/>
  <c r="N231" i="1"/>
  <c r="N63" i="1"/>
  <c r="O63" i="1"/>
  <c r="O206" i="1"/>
  <c r="N206" i="1"/>
  <c r="O38" i="1"/>
  <c r="N38" i="1"/>
  <c r="O181" i="1"/>
  <c r="N181" i="1"/>
  <c r="N109" i="1"/>
  <c r="O109" i="1"/>
  <c r="N299" i="1"/>
  <c r="O299" i="1"/>
  <c r="O275" i="1"/>
  <c r="N275" i="1"/>
  <c r="N251" i="1"/>
  <c r="O251" i="1"/>
  <c r="N227" i="1"/>
  <c r="O227" i="1"/>
  <c r="O203" i="1"/>
  <c r="N203" i="1"/>
  <c r="O179" i="1"/>
  <c r="N179" i="1"/>
  <c r="O155" i="1"/>
  <c r="N155" i="1"/>
  <c r="O131" i="1"/>
  <c r="N131" i="1"/>
  <c r="N107" i="1"/>
  <c r="O107" i="1"/>
  <c r="O83" i="1"/>
  <c r="N83" i="1"/>
  <c r="O59" i="1"/>
  <c r="N59" i="1"/>
  <c r="N35" i="1"/>
  <c r="O35" i="1"/>
  <c r="O11" i="1"/>
  <c r="N11" i="1"/>
  <c r="O174" i="1"/>
  <c r="N174" i="1"/>
  <c r="O221" i="1"/>
  <c r="N221" i="1"/>
  <c r="O53" i="1"/>
  <c r="N53" i="1"/>
  <c r="O172" i="1"/>
  <c r="N172" i="1"/>
  <c r="N291" i="1"/>
  <c r="O291" i="1"/>
  <c r="N75" i="1"/>
  <c r="O75" i="1"/>
  <c r="O218" i="1"/>
  <c r="N218" i="1"/>
  <c r="O98" i="1"/>
  <c r="N98" i="1"/>
  <c r="O25" i="1"/>
  <c r="N25" i="1"/>
  <c r="O96" i="1"/>
  <c r="N96" i="1"/>
  <c r="N239" i="1"/>
  <c r="O239" i="1"/>
  <c r="O283" i="1"/>
  <c r="N283" i="1"/>
  <c r="N19" i="1"/>
  <c r="O19" i="1"/>
  <c r="O162" i="1"/>
  <c r="N162" i="1"/>
  <c r="O66" i="1"/>
  <c r="N66" i="1"/>
  <c r="N209" i="1"/>
  <c r="O209" i="1"/>
  <c r="O89" i="1"/>
  <c r="N89" i="1"/>
  <c r="N280" i="1"/>
  <c r="O280" i="1"/>
  <c r="N64" i="1"/>
  <c r="O64" i="1"/>
  <c r="N207" i="1"/>
  <c r="O207" i="1"/>
  <c r="O135" i="1"/>
  <c r="N135" i="1"/>
  <c r="N182" i="1"/>
  <c r="O182" i="1"/>
  <c r="O62" i="1"/>
  <c r="N62" i="1"/>
  <c r="N205" i="1"/>
  <c r="O205" i="1"/>
  <c r="N61" i="1"/>
  <c r="O61" i="1"/>
  <c r="O298" i="1"/>
  <c r="N298" i="1"/>
  <c r="O274" i="1"/>
  <c r="N274" i="1"/>
  <c r="N250" i="1"/>
  <c r="O250" i="1"/>
  <c r="O226" i="1"/>
  <c r="N226" i="1"/>
  <c r="O202" i="1"/>
  <c r="N202" i="1"/>
  <c r="O178" i="1"/>
  <c r="N178" i="1"/>
  <c r="N154" i="1"/>
  <c r="O154" i="1"/>
  <c r="O130" i="1"/>
  <c r="N130" i="1"/>
  <c r="N106" i="1"/>
  <c r="O106" i="1"/>
  <c r="N82" i="1"/>
  <c r="O82" i="1"/>
  <c r="O58" i="1"/>
  <c r="N58" i="1"/>
  <c r="O34" i="1"/>
  <c r="N34" i="1"/>
  <c r="O10" i="1"/>
  <c r="N10" i="1"/>
  <c r="N222" i="1"/>
  <c r="O222" i="1"/>
  <c r="O54" i="1"/>
  <c r="N54" i="1"/>
  <c r="N29" i="1"/>
  <c r="O29" i="1"/>
  <c r="O124" i="1"/>
  <c r="N124" i="1"/>
  <c r="O267" i="1"/>
  <c r="N267" i="1"/>
  <c r="O171" i="1"/>
  <c r="N171" i="1"/>
  <c r="N266" i="1"/>
  <c r="O266" i="1"/>
  <c r="O122" i="1"/>
  <c r="N122" i="1"/>
  <c r="N121" i="1"/>
  <c r="O121" i="1"/>
  <c r="N192" i="1"/>
  <c r="O192" i="1"/>
  <c r="O48" i="1"/>
  <c r="N48" i="1"/>
  <c r="O119" i="1"/>
  <c r="N119" i="1"/>
  <c r="N211" i="1"/>
  <c r="O211" i="1"/>
  <c r="O115" i="1"/>
  <c r="N115" i="1"/>
  <c r="N234" i="1"/>
  <c r="O234" i="1"/>
  <c r="O114" i="1"/>
  <c r="N114" i="1"/>
  <c r="N233" i="1"/>
  <c r="O233" i="1"/>
  <c r="O41" i="1"/>
  <c r="N41" i="1"/>
  <c r="N208" i="1"/>
  <c r="O208" i="1"/>
  <c r="N88" i="1"/>
  <c r="O88" i="1"/>
  <c r="O279" i="1"/>
  <c r="N279" i="1"/>
  <c r="O87" i="1"/>
  <c r="N87" i="1"/>
  <c r="O278" i="1"/>
  <c r="N278" i="1"/>
  <c r="O134" i="1"/>
  <c r="N134" i="1"/>
  <c r="O85" i="1"/>
  <c r="N85" i="1"/>
  <c r="O297" i="1"/>
  <c r="N297" i="1"/>
  <c r="N273" i="1"/>
  <c r="O273" i="1"/>
  <c r="O249" i="1"/>
  <c r="N249" i="1"/>
  <c r="O225" i="1"/>
  <c r="N225" i="1"/>
  <c r="N201" i="1"/>
  <c r="O201" i="1"/>
  <c r="N177" i="1"/>
  <c r="O177" i="1"/>
  <c r="N153" i="1"/>
  <c r="O153" i="1"/>
  <c r="N129" i="1"/>
  <c r="O129" i="1"/>
  <c r="O105" i="1"/>
  <c r="N105" i="1"/>
  <c r="O81" i="1"/>
  <c r="N81" i="1"/>
  <c r="O57" i="1"/>
  <c r="N57" i="1"/>
  <c r="O33" i="1"/>
  <c r="N33" i="1"/>
  <c r="N9" i="1"/>
  <c r="O9" i="1"/>
  <c r="N246" i="1"/>
  <c r="O246" i="1"/>
  <c r="N102" i="1"/>
  <c r="O102" i="1"/>
  <c r="O269" i="1"/>
  <c r="N269" i="1"/>
  <c r="N149" i="1"/>
  <c r="O149" i="1"/>
  <c r="O244" i="1"/>
  <c r="N244" i="1"/>
  <c r="O76" i="1"/>
  <c r="N76" i="1"/>
  <c r="O243" i="1"/>
  <c r="N243" i="1"/>
  <c r="N147" i="1"/>
  <c r="O147" i="1"/>
  <c r="O290" i="1"/>
  <c r="N290" i="1"/>
  <c r="N74" i="1"/>
  <c r="O74" i="1"/>
  <c r="N217" i="1"/>
  <c r="O217" i="1"/>
  <c r="N97" i="1"/>
  <c r="O97" i="1"/>
  <c r="O120" i="1"/>
  <c r="N120" i="1"/>
  <c r="O95" i="1"/>
  <c r="N95" i="1"/>
  <c r="N187" i="1"/>
  <c r="O187" i="1"/>
  <c r="N139" i="1"/>
  <c r="O139" i="1"/>
  <c r="N210" i="1"/>
  <c r="O210" i="1"/>
  <c r="O18" i="1"/>
  <c r="N18" i="1"/>
  <c r="O161" i="1"/>
  <c r="N161" i="1"/>
  <c r="N137" i="1"/>
  <c r="O137" i="1"/>
  <c r="N160" i="1"/>
  <c r="O160" i="1"/>
  <c r="O16" i="1"/>
  <c r="N16" i="1"/>
  <c r="O159" i="1"/>
  <c r="N159" i="1"/>
  <c r="N15" i="1"/>
  <c r="O15" i="1"/>
  <c r="O158" i="1"/>
  <c r="N158" i="1"/>
  <c r="O86" i="1"/>
  <c r="N86" i="1"/>
  <c r="O253" i="1"/>
  <c r="N253" i="1"/>
  <c r="O37" i="1"/>
  <c r="N37" i="1"/>
  <c r="N296" i="1"/>
  <c r="O296" i="1"/>
  <c r="N272" i="1"/>
  <c r="O272" i="1"/>
  <c r="N248" i="1"/>
  <c r="O248" i="1"/>
  <c r="O224" i="1"/>
  <c r="N224" i="1"/>
  <c r="O200" i="1"/>
  <c r="N200" i="1"/>
  <c r="O176" i="1"/>
  <c r="N176" i="1"/>
  <c r="N152" i="1"/>
  <c r="O152" i="1"/>
  <c r="N128" i="1"/>
  <c r="O128" i="1"/>
  <c r="O104" i="1"/>
  <c r="N104" i="1"/>
  <c r="O80" i="1"/>
  <c r="N80" i="1"/>
  <c r="O56" i="1"/>
  <c r="N56" i="1"/>
  <c r="N32" i="1"/>
  <c r="O32" i="1"/>
  <c r="O150" i="1"/>
  <c r="N150" i="1"/>
  <c r="O293" i="1"/>
  <c r="N293" i="1"/>
  <c r="N125" i="1"/>
  <c r="O125" i="1"/>
  <c r="N28" i="1"/>
  <c r="O28" i="1"/>
  <c r="O123" i="1"/>
  <c r="N123" i="1"/>
  <c r="O194" i="1"/>
  <c r="N194" i="1"/>
  <c r="O146" i="1"/>
  <c r="N146" i="1"/>
  <c r="N241" i="1"/>
  <c r="O241" i="1"/>
  <c r="O145" i="1"/>
  <c r="N145" i="1"/>
  <c r="N288" i="1"/>
  <c r="O288" i="1"/>
  <c r="O168" i="1"/>
  <c r="N168" i="1"/>
  <c r="N287" i="1"/>
  <c r="O287" i="1"/>
  <c r="O143" i="1"/>
  <c r="N143" i="1"/>
  <c r="N235" i="1"/>
  <c r="O235" i="1"/>
  <c r="N67" i="1"/>
  <c r="O67" i="1"/>
  <c r="O282" i="1"/>
  <c r="N282" i="1"/>
  <c r="O138" i="1"/>
  <c r="N138" i="1"/>
  <c r="N281" i="1"/>
  <c r="O281" i="1"/>
  <c r="N17" i="1"/>
  <c r="O17" i="1"/>
  <c r="O184" i="1"/>
  <c r="N184" i="1"/>
  <c r="O112" i="1"/>
  <c r="N112" i="1"/>
  <c r="N183" i="1"/>
  <c r="O183" i="1"/>
  <c r="O111" i="1"/>
  <c r="N111" i="1"/>
  <c r="O254" i="1"/>
  <c r="N254" i="1"/>
  <c r="O14" i="1"/>
  <c r="N14" i="1"/>
  <c r="O229" i="1"/>
  <c r="N229" i="1"/>
  <c r="N157" i="1"/>
  <c r="O157" i="1"/>
  <c r="O133" i="1"/>
  <c r="N133" i="1"/>
  <c r="N295" i="1"/>
  <c r="O295" i="1"/>
  <c r="O271" i="1"/>
  <c r="N271" i="1"/>
  <c r="N247" i="1"/>
  <c r="O247" i="1"/>
  <c r="O223" i="1"/>
  <c r="N223" i="1"/>
  <c r="O199" i="1"/>
  <c r="N199" i="1"/>
  <c r="O175" i="1"/>
  <c r="N175" i="1"/>
  <c r="O151" i="1"/>
  <c r="N151" i="1"/>
  <c r="N127" i="1"/>
  <c r="O127" i="1"/>
  <c r="O103" i="1"/>
  <c r="N103" i="1"/>
  <c r="N79" i="1"/>
  <c r="O79" i="1"/>
  <c r="O55" i="1"/>
  <c r="N55" i="1"/>
  <c r="O31" i="1"/>
  <c r="N31" i="1"/>
  <c r="K8" i="1"/>
  <c r="O8" i="1" a="1"/>
  <c r="P8" i="1" l="1" a="1"/>
  <c r="P8" i="1" s="1"/>
  <c r="Q8" i="1" a="1"/>
  <c r="Q8" i="1" s="1"/>
  <c r="N8" i="1" a="1"/>
  <c r="N8" i="1" s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tc={77209F4C-D070-4A77-B7E4-EA4BA196D647}</author>
    <author>tc={1CF95CD0-FE07-408D-AA44-E478751FC403}</author>
  </authors>
  <commentList>
    <comment ref="L7" authorId="0" shapeId="0" xr:uid="{77209F4C-D070-4A77-B7E4-EA4BA196D6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actual release minus the surveyed response from Bloomberg (apples to apples)</t>
      </text>
    </comment>
    <comment ref="M7" authorId="1" shapeId="0" xr:uid="{1CF95CD0-FE07-408D-AA44-E478751FC4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adjusted release, calculated from the CPI Index, minus the surveyed response from Bloomberg (apples to oranges)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<sst xmlns="http://schemas.openxmlformats.org/spreadsheetml/2006/main" count="336" uniqueCount="327">
  <si>
    <t>PX_LAST</t>
  </si>
  <si>
    <t>ECO_RELEASE_DT_LIST</t>
  </si>
  <si>
    <t>Frequency</t>
  </si>
  <si>
    <t>M</t>
  </si>
  <si>
    <t>BN_SURVEY_MEDIAN</t>
  </si>
  <si>
    <t>Actual Release Date</t>
  </si>
  <si>
    <t>Release Month</t>
  </si>
  <si>
    <t>USGG10YR Index</t>
  </si>
  <si>
    <t>USGG2YR Index</t>
  </si>
  <si>
    <t>10YR bps Delta</t>
  </si>
  <si>
    <t>2YR bps Delta</t>
  </si>
  <si>
    <t>10YR CPI Swaps bps Delta</t>
  </si>
  <si>
    <t>2YR CPI Swaps bps Delta</t>
  </si>
  <si>
    <t>ACTUAL_RELEASE</t>
  </si>
  <si>
    <t>CPI CHNG Index</t>
  </si>
  <si>
    <t>CPI INDX Index</t>
  </si>
  <si>
    <t>CPI Survey Delta (% chg)</t>
  </si>
  <si>
    <t>Actual Release (% chg)</t>
  </si>
  <si>
    <t>Surveyed Response (% chg)</t>
  </si>
  <si>
    <t>Index</t>
  </si>
  <si>
    <t>CPI Change SA (%)</t>
  </si>
  <si>
    <t>CPI Change SA (Index)</t>
  </si>
  <si>
    <t>Adjusted Release (% chg )</t>
  </si>
  <si>
    <t>USSWIT10 BGN Curncy</t>
  </si>
  <si>
    <t>USSWIT2 BGN Curncy</t>
  </si>
  <si>
    <t>CPI Survey Delta (index)</t>
  </si>
  <si>
    <t>01/14/2000</t>
  </si>
  <si>
    <t>02/18/2000</t>
  </si>
  <si>
    <t>03/17/2000</t>
  </si>
  <si>
    <t>04/14/2000</t>
  </si>
  <si>
    <t>05/16/2000</t>
  </si>
  <si>
    <t>06/14/2000</t>
  </si>
  <si>
    <t>07/18/2000</t>
  </si>
  <si>
    <t>08/16/2000</t>
  </si>
  <si>
    <t>09/15/2000</t>
  </si>
  <si>
    <t>10/18/2000</t>
  </si>
  <si>
    <t>11/16/2000</t>
  </si>
  <si>
    <t>12/15/2000</t>
  </si>
  <si>
    <t>01/17/2001</t>
  </si>
  <si>
    <t>02/21/2001</t>
  </si>
  <si>
    <t>03/21/2001</t>
  </si>
  <si>
    <t>04/17/2001</t>
  </si>
  <si>
    <t>05/16/2001</t>
  </si>
  <si>
    <t>06/15/2001</t>
  </si>
  <si>
    <t>07/18/2001</t>
  </si>
  <si>
    <t>08/16/2001</t>
  </si>
  <si>
    <t>09/18/2001</t>
  </si>
  <si>
    <t>10/19/2001</t>
  </si>
  <si>
    <t>11/16/2001</t>
  </si>
  <si>
    <t>12/14/2001</t>
  </si>
  <si>
    <t>01/16/2002</t>
  </si>
  <si>
    <t>02/20/2002</t>
  </si>
  <si>
    <t>03/21/2002</t>
  </si>
  <si>
    <t>04/16/2002</t>
  </si>
  <si>
    <t>05/15/2002</t>
  </si>
  <si>
    <t>06/18/2002</t>
  </si>
  <si>
    <t>07/19/2002</t>
  </si>
  <si>
    <t>08/16/2002</t>
  </si>
  <si>
    <t>09/18/2002</t>
  </si>
  <si>
    <t>10/18/2002</t>
  </si>
  <si>
    <t>11/19/2002</t>
  </si>
  <si>
    <t>12/17/2002</t>
  </si>
  <si>
    <t>01/16/2003</t>
  </si>
  <si>
    <t>02/21/2003</t>
  </si>
  <si>
    <t>03/21/2003</t>
  </si>
  <si>
    <t>04/16/2003</t>
  </si>
  <si>
    <t>05/16/2003</t>
  </si>
  <si>
    <t>06/17/2003</t>
  </si>
  <si>
    <t>07/16/2003</t>
  </si>
  <si>
    <t>08/15/2003</t>
  </si>
  <si>
    <t>09/16/2003</t>
  </si>
  <si>
    <t>10/16/2003</t>
  </si>
  <si>
    <t>11/18/2003</t>
  </si>
  <si>
    <t>12/16/2003</t>
  </si>
  <si>
    <t>01/15/2004</t>
  </si>
  <si>
    <t>02/20/2004</t>
  </si>
  <si>
    <t>03/17/2004</t>
  </si>
  <si>
    <t>04/14/2004</t>
  </si>
  <si>
    <t>05/14/2004</t>
  </si>
  <si>
    <t>06/15/2004</t>
  </si>
  <si>
    <t>07/16/2004</t>
  </si>
  <si>
    <t>08/17/2004</t>
  </si>
  <si>
    <t>09/16/2004</t>
  </si>
  <si>
    <t>10/19/2004</t>
  </si>
  <si>
    <t>11/17/2004</t>
  </si>
  <si>
    <t>12/17/2004</t>
  </si>
  <si>
    <t>01/19/2005</t>
  </si>
  <si>
    <t>02/23/2005</t>
  </si>
  <si>
    <t>03/23/2005</t>
  </si>
  <si>
    <t>04/20/2005</t>
  </si>
  <si>
    <t>05/18/2005</t>
  </si>
  <si>
    <t>06/15/2005</t>
  </si>
  <si>
    <t>07/14/2005</t>
  </si>
  <si>
    <t>08/16/2005</t>
  </si>
  <si>
    <t>09/15/2005</t>
  </si>
  <si>
    <t>10/14/2005</t>
  </si>
  <si>
    <t>11/16/2005</t>
  </si>
  <si>
    <t>12/15/2005</t>
  </si>
  <si>
    <t>01/18/2006</t>
  </si>
  <si>
    <t>02/22/2006</t>
  </si>
  <si>
    <t>03/16/2006</t>
  </si>
  <si>
    <t>04/19/2006</t>
  </si>
  <si>
    <t>05/17/2006</t>
  </si>
  <si>
    <t>06/14/2006</t>
  </si>
  <si>
    <t>07/19/2006</t>
  </si>
  <si>
    <t>08/16/2006</t>
  </si>
  <si>
    <t>09/15/2006</t>
  </si>
  <si>
    <t>10/18/2006</t>
  </si>
  <si>
    <t>11/16/2006</t>
  </si>
  <si>
    <t>12/15/2006</t>
  </si>
  <si>
    <t>01/18/2007</t>
  </si>
  <si>
    <t>02/21/2007</t>
  </si>
  <si>
    <t>03/16/2007</t>
  </si>
  <si>
    <t>04/17/2007</t>
  </si>
  <si>
    <t>05/15/2007</t>
  </si>
  <si>
    <t>06/15/2007</t>
  </si>
  <si>
    <t>07/18/2007</t>
  </si>
  <si>
    <t>08/15/2007</t>
  </si>
  <si>
    <t>09/19/2007</t>
  </si>
  <si>
    <t>10/17/2007</t>
  </si>
  <si>
    <t>11/15/2007</t>
  </si>
  <si>
    <t>12/14/2007</t>
  </si>
  <si>
    <t>01/16/2008</t>
  </si>
  <si>
    <t>02/20/2008</t>
  </si>
  <si>
    <t>03/14/2008</t>
  </si>
  <si>
    <t>04/16/2008</t>
  </si>
  <si>
    <t>05/14/2008</t>
  </si>
  <si>
    <t>06/13/2008</t>
  </si>
  <si>
    <t>07/16/2008</t>
  </si>
  <si>
    <t>08/14/2008</t>
  </si>
  <si>
    <t>09/16/2008</t>
  </si>
  <si>
    <t>10/16/2008</t>
  </si>
  <si>
    <t>11/19/2008</t>
  </si>
  <si>
    <t>12/16/2008</t>
  </si>
  <si>
    <t>01/16/2009</t>
  </si>
  <si>
    <t>02/20/2009</t>
  </si>
  <si>
    <t>03/18/2009</t>
  </si>
  <si>
    <t>04/15/2009</t>
  </si>
  <si>
    <t>05/15/2009</t>
  </si>
  <si>
    <t>06/17/2009</t>
  </si>
  <si>
    <t>07/15/2009</t>
  </si>
  <si>
    <t>08/14/2009</t>
  </si>
  <si>
    <t>09/16/2009</t>
  </si>
  <si>
    <t>10/15/2009</t>
  </si>
  <si>
    <t>11/18/2009</t>
  </si>
  <si>
    <t>12/16/2009</t>
  </si>
  <si>
    <t>01/15/2010</t>
  </si>
  <si>
    <t>02/19/2010</t>
  </si>
  <si>
    <t>03/18/2010</t>
  </si>
  <si>
    <t>04/14/2010</t>
  </si>
  <si>
    <t>05/19/2010</t>
  </si>
  <si>
    <t>06/17/2010</t>
  </si>
  <si>
    <t>07/16/2010</t>
  </si>
  <si>
    <t>08/13/2010</t>
  </si>
  <si>
    <t>09/17/2010</t>
  </si>
  <si>
    <t>10/15/2010</t>
  </si>
  <si>
    <t>11/17/2010</t>
  </si>
  <si>
    <t>12/15/2010</t>
  </si>
  <si>
    <t>01/14/2011</t>
  </si>
  <si>
    <t>02/17/2011</t>
  </si>
  <si>
    <t>03/17/2011</t>
  </si>
  <si>
    <t>04/15/2011</t>
  </si>
  <si>
    <t>05/13/2011</t>
  </si>
  <si>
    <t>06/15/2011</t>
  </si>
  <si>
    <t>07/15/2011</t>
  </si>
  <si>
    <t>08/18/2011</t>
  </si>
  <si>
    <t>09/15/2011</t>
  </si>
  <si>
    <t>10/19/2011</t>
  </si>
  <si>
    <t>11/16/2011</t>
  </si>
  <si>
    <t>12/16/2011</t>
  </si>
  <si>
    <t>01/19/2012</t>
  </si>
  <si>
    <t>02/17/2012</t>
  </si>
  <si>
    <t>03/16/2012</t>
  </si>
  <si>
    <t>04/13/2012</t>
  </si>
  <si>
    <t>05/15/2012</t>
  </si>
  <si>
    <t>06/14/2012</t>
  </si>
  <si>
    <t>07/17/2012</t>
  </si>
  <si>
    <t>08/15/2012</t>
  </si>
  <si>
    <t>09/14/2012</t>
  </si>
  <si>
    <t>10/16/2012</t>
  </si>
  <si>
    <t>11/15/2012</t>
  </si>
  <si>
    <t>12/14/2012</t>
  </si>
  <si>
    <t>01/16/2013</t>
  </si>
  <si>
    <t>02/21/2013</t>
  </si>
  <si>
    <t>03/15/2013</t>
  </si>
  <si>
    <t>04/16/2013</t>
  </si>
  <si>
    <t>05/16/2013</t>
  </si>
  <si>
    <t>06/18/2013</t>
  </si>
  <si>
    <t>07/16/2013</t>
  </si>
  <si>
    <t>08/15/2013</t>
  </si>
  <si>
    <t>09/17/2013</t>
  </si>
  <si>
    <t>10/30/2013</t>
  </si>
  <si>
    <t>11/20/2013</t>
  </si>
  <si>
    <t>12/17/2013</t>
  </si>
  <si>
    <t>01/16/2014</t>
  </si>
  <si>
    <t>02/20/2014</t>
  </si>
  <si>
    <t>03/18/2014</t>
  </si>
  <si>
    <t>04/15/2014</t>
  </si>
  <si>
    <t>05/15/2014</t>
  </si>
  <si>
    <t>06/17/2014</t>
  </si>
  <si>
    <t>07/22/2014</t>
  </si>
  <si>
    <t>08/19/2014</t>
  </si>
  <si>
    <t>09/17/2014</t>
  </si>
  <si>
    <t>10/22/2014</t>
  </si>
  <si>
    <t>11/20/2014</t>
  </si>
  <si>
    <t>12/17/2014</t>
  </si>
  <si>
    <t>01/16/2015</t>
  </si>
  <si>
    <t>02/26/2015</t>
  </si>
  <si>
    <t>03/24/2015</t>
  </si>
  <si>
    <t>04/17/2015</t>
  </si>
  <si>
    <t>05/22/2015</t>
  </si>
  <si>
    <t>06/18/2015</t>
  </si>
  <si>
    <t>07/17/2015</t>
  </si>
  <si>
    <t>08/19/2015</t>
  </si>
  <si>
    <t>09/16/2015</t>
  </si>
  <si>
    <t>10/15/2015</t>
  </si>
  <si>
    <t>11/17/2015</t>
  </si>
  <si>
    <t>12/15/2015</t>
  </si>
  <si>
    <t>01/20/2016</t>
  </si>
  <si>
    <t>02/19/2016</t>
  </si>
  <si>
    <t>03/16/2016</t>
  </si>
  <si>
    <t>04/14/2016</t>
  </si>
  <si>
    <t>05/17/2016</t>
  </si>
  <si>
    <t>06/16/2016</t>
  </si>
  <si>
    <t>07/15/2016</t>
  </si>
  <si>
    <t>08/16/2016</t>
  </si>
  <si>
    <t>09/16/2016</t>
  </si>
  <si>
    <t>10/18/2016</t>
  </si>
  <si>
    <t>11/17/2016</t>
  </si>
  <si>
    <t>12/15/2016</t>
  </si>
  <si>
    <t>01/18/2017</t>
  </si>
  <si>
    <t>02/15/2017</t>
  </si>
  <si>
    <t>03/15/2017</t>
  </si>
  <si>
    <t>04/14/2017</t>
  </si>
  <si>
    <t>05/12/2017</t>
  </si>
  <si>
    <t>06/14/2017</t>
  </si>
  <si>
    <t>07/14/2017</t>
  </si>
  <si>
    <t>08/11/2017</t>
  </si>
  <si>
    <t>09/14/2017</t>
  </si>
  <si>
    <t>10/13/2017</t>
  </si>
  <si>
    <t>11/15/2017</t>
  </si>
  <si>
    <t>12/13/2017</t>
  </si>
  <si>
    <t>01/12/2018</t>
  </si>
  <si>
    <t>02/14/2018</t>
  </si>
  <si>
    <t>03/13/2018</t>
  </si>
  <si>
    <t>04/11/2018</t>
  </si>
  <si>
    <t>05/10/2018</t>
  </si>
  <si>
    <t>06/12/2018</t>
  </si>
  <si>
    <t>07/12/2018</t>
  </si>
  <si>
    <t>08/10/2018</t>
  </si>
  <si>
    <t>09/13/2018</t>
  </si>
  <si>
    <t>10/11/2018</t>
  </si>
  <si>
    <t>11/14/2018</t>
  </si>
  <si>
    <t>12/12/2018</t>
  </si>
  <si>
    <t>01/11/2019</t>
  </si>
  <si>
    <t>02/13/2019</t>
  </si>
  <si>
    <t>03/12/2019</t>
  </si>
  <si>
    <t>04/10/2019</t>
  </si>
  <si>
    <t>05/10/2019</t>
  </si>
  <si>
    <t>06/12/2019</t>
  </si>
  <si>
    <t>07/11/2019</t>
  </si>
  <si>
    <t>08/13/2019</t>
  </si>
  <si>
    <t>09/12/2019</t>
  </si>
  <si>
    <t>10/10/2019</t>
  </si>
  <si>
    <t>11/13/2019</t>
  </si>
  <si>
    <t>12/11/2019</t>
  </si>
  <si>
    <t>01/14/2020</t>
  </si>
  <si>
    <t>02/13/2020</t>
  </si>
  <si>
    <t>03/11/2020</t>
  </si>
  <si>
    <t>04/10/2020</t>
  </si>
  <si>
    <t>05/12/2020</t>
  </si>
  <si>
    <t>06/10/2020</t>
  </si>
  <si>
    <t>07/14/2020</t>
  </si>
  <si>
    <t>08/12/2020</t>
  </si>
  <si>
    <t>09/11/2020</t>
  </si>
  <si>
    <t>10/13/2020</t>
  </si>
  <si>
    <t>11/12/2020</t>
  </si>
  <si>
    <t>12/10/2020</t>
  </si>
  <si>
    <t>01/13/2021</t>
  </si>
  <si>
    <t>02/10/2021</t>
  </si>
  <si>
    <t>03/10/2021</t>
  </si>
  <si>
    <t>04/13/2021</t>
  </si>
  <si>
    <t>05/12/2021</t>
  </si>
  <si>
    <t>06/10/2021</t>
  </si>
  <si>
    <t>07/13/2021</t>
  </si>
  <si>
    <t>08/11/2021</t>
  </si>
  <si>
    <t>09/14/2021</t>
  </si>
  <si>
    <t>10/13/2021</t>
  </si>
  <si>
    <t>11/10/2021</t>
  </si>
  <si>
    <t>12/10/2021</t>
  </si>
  <si>
    <t>01/12/2022</t>
  </si>
  <si>
    <t>02/10/2022</t>
  </si>
  <si>
    <t>03/10/2022</t>
  </si>
  <si>
    <t>04/12/2022</t>
  </si>
  <si>
    <t>05/11/2022</t>
  </si>
  <si>
    <t>06/10/2022</t>
  </si>
  <si>
    <t>07/13/2022</t>
  </si>
  <si>
    <t>08/10/2022</t>
  </si>
  <si>
    <t>09/13/2022</t>
  </si>
  <si>
    <t>10/13/2022</t>
  </si>
  <si>
    <t>11/10/2022</t>
  </si>
  <si>
    <t>12/13/2022</t>
  </si>
  <si>
    <t>01/12/2023</t>
  </si>
  <si>
    <t>02/14/2023</t>
  </si>
  <si>
    <t>03/14/2023</t>
  </si>
  <si>
    <t>04/12/2023</t>
  </si>
  <si>
    <t>05/10/2023</t>
  </si>
  <si>
    <t>06/13/2023</t>
  </si>
  <si>
    <t>07/12/2023</t>
  </si>
  <si>
    <t>08/10/2023</t>
  </si>
  <si>
    <t>09/13/2023</t>
  </si>
  <si>
    <t>10/12/2023</t>
  </si>
  <si>
    <t>11/14/2023</t>
  </si>
  <si>
    <t>12/12/2023</t>
  </si>
  <si>
    <t>01/11/2024</t>
  </si>
  <si>
    <t>02/13/2024</t>
  </si>
  <si>
    <t>03/12/2024</t>
  </si>
  <si>
    <t>04/10/2024</t>
  </si>
  <si>
    <t>05/15/2024</t>
  </si>
  <si>
    <t>06/12/2024</t>
  </si>
  <si>
    <t>07/11/2024</t>
  </si>
  <si>
    <t>08/14/2024</t>
  </si>
  <si>
    <t>09/11/2024</t>
  </si>
  <si>
    <t>10/10/2024</t>
  </si>
  <si>
    <t>11/13/2024</t>
  </si>
  <si>
    <t>12/11/2024</t>
  </si>
  <si>
    <t>01/15/2025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</si>
</sst>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7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righ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left"/>
    </xf>
    <xf numFmtId="2" fontId="0" fillId="0" borderId="0" xfId="0" applyNumberFormat="1"/>
    <xf numFmtId="14" fontId="4" fillId="0" borderId="0" xfId="0" applyNumberFormat="1" applyFont="1" applyAlignment="1">
      <alignment horizontal="right"/>
    </xf>
    <xf numFmtId="14" fontId="4" fillId="0" borderId="4" xfId="0" applyNumberFormat="1" applyFont="1" applyBorder="1" applyAlignment="1">
      <alignment horizontal="left"/>
    </xf>
    <xf numFmtId="0" fontId="4" fillId="0" borderId="9" xfId="0" applyFont="1" applyBorder="1" applyAlignment="1">
      <alignment horizontal="right"/>
    </xf>
    <xf numFmtId="0" fontId="0" fillId="0" borderId="11" xfId="0" applyBorder="1"/>
    <xf numFmtId="0" fontId="0" fillId="0" borderId="6" xfId="0" applyBorder="1"/>
    <xf numFmtId="14" fontId="2" fillId="0" borderId="0" xfId="0" applyNumberFormat="1" applyFont="1"/>
    <xf numFmtId="0" fontId="0" fillId="0" borderId="8" xfId="0" applyBorder="1"/>
    <xf numFmtId="10" fontId="0" fillId="0" borderId="0" xfId="1" applyNumberFormat="1" applyFont="1"/>
    <xf numFmtId="0" fontId="0" fillId="0" borderId="10" xfId="0" applyBorder="1"/>
    <xf numFmtId="2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Cosentino" id="{B3205659-7C88-47D4-95D4-3A8AED0BDF62}" userId="S::hcosentino@cpp.edu::ea2eb5c7-8739-424f-94dc-ade6729a7c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7" dT="2025-01-25T19:32:33.93" personId="{B3205659-7C88-47D4-95D4-3A8AED0BDF62}" id="{77209F4C-D070-4A77-B7E4-EA4BA196D647}">
    <text>This is the actual release minus the surveyed response from Bloomberg (apples to apples)</text>
  </threadedComment>
  <threadedComment ref="M7" dT="2025-01-25T19:33:31.18" personId="{B3205659-7C88-47D4-95D4-3A8AED0BDF62}" id="{1CF95CD0-FE07-408D-AA44-E478751FC403}">
    <text>This is the adjusted release, calculated from the CPI Index, minus the surveyed response from Bloomberg (apples to oranges)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030D-5B9F-4170-B364-5643C358C000}">
  <dimension ref="B1:Q309"/>
  <sheetViews>
    <sheetView tabSelected="1" topLeftCell="A293" zoomScale="90" zoomScaleNormal="90" workbookViewId="0">
      <selection activeCell="M11" sqref="M11"/>
    </sheetView>
  </sheetViews>
  <sheetFormatPr baseColWidth="10" defaultColWidth="8.83203125" defaultRowHeight="15" x14ac:dyDescent="0.2"/>
  <cols>
    <col min="1" max="1" width="2.83203125" customWidth="1"/>
    <col min="2" max="2" width="22.1640625" bestFit="1" customWidth="1"/>
    <col min="3" max="3" width="15.83203125" bestFit="1" customWidth="1"/>
    <col min="4" max="4" width="21.6640625" bestFit="1" customWidth="1"/>
    <col min="5" max="5" width="26.5" bestFit="1" customWidth="1"/>
    <col min="6" max="6" width="12" customWidth="1"/>
    <col min="7" max="7" width="14.5" bestFit="1" customWidth="1"/>
    <col min="8" max="8" width="26.5" bestFit="1" customWidth="1"/>
    <col min="9" max="9" width="26.5" customWidth="1"/>
    <col min="11" max="11" width="18.83203125" bestFit="1" customWidth="1"/>
    <col min="12" max="12" width="23.5" bestFit="1" customWidth="1"/>
    <col min="13" max="13" width="23.5" customWidth="1"/>
    <col min="14" max="14" width="15.5" style="16" bestFit="1" customWidth="1"/>
    <col min="15" max="15" width="14.5" style="16" bestFit="1" customWidth="1"/>
    <col min="16" max="16" width="24.5" style="16" bestFit="1" customWidth="1"/>
    <col min="17" max="17" width="23.5" style="16" bestFit="1" customWidth="1"/>
  </cols>
  <sheetData>
    <row r="1" spans="2:17" ht="16" thickBot="1" x14ac:dyDescent="0.25"/>
    <row r="2" spans="2:17" ht="17" thickBot="1" x14ac:dyDescent="0.25">
      <c r="B2" s="30" t="s">
        <v>20</v>
      </c>
      <c r="C2" s="31"/>
      <c r="D2" s="31"/>
      <c r="E2" s="32"/>
      <c r="G2" s="30" t="s">
        <v>21</v>
      </c>
      <c r="H2" s="31"/>
      <c r="I2" s="32"/>
    </row>
    <row r="3" spans="2:17" x14ac:dyDescent="0.2">
      <c r="B3" s="1" t="s">
        <v>14</v>
      </c>
      <c r="C3" s="2" t="s">
        <v>14</v>
      </c>
      <c r="D3" s="2" t="s">
        <v>13</v>
      </c>
      <c r="E3" s="23"/>
      <c r="G3" s="20">
        <f>C4</f>
        <v>45657</v>
      </c>
      <c r="H3" s="2" t="s">
        <v>15</v>
      </c>
      <c r="I3" s="3"/>
      <c r="J3" s="10"/>
    </row>
    <row r="4" spans="2:17" x14ac:dyDescent="0.2">
      <c r="B4" s="4" t="s">
        <v>1</v>
      </c>
      <c r="C4" s="24">
        <v>45657</v>
      </c>
      <c r="D4" s="19">
        <v>36525</v>
      </c>
      <c r="E4" s="25"/>
      <c r="G4" s="4">
        <f>EOMONTH(D4,-1)</f>
        <v>36494</v>
      </c>
      <c r="H4" s="19" t="s">
        <v>0</v>
      </c>
      <c r="I4" s="5"/>
      <c r="J4" s="19"/>
    </row>
    <row r="5" spans="2:17" ht="16" thickBot="1" x14ac:dyDescent="0.25">
      <c r="B5" s="6"/>
      <c r="C5" s="7" t="s">
        <v>2</v>
      </c>
      <c r="D5" s="7" t="s">
        <v>3</v>
      </c>
      <c r="E5" s="8" t="s">
        <v>4</v>
      </c>
      <c r="G5" s="21"/>
      <c r="H5" s="27"/>
      <c r="I5" s="22"/>
    </row>
    <row r="6" spans="2:17" x14ac:dyDescent="0.2">
      <c r="B6" s="9"/>
      <c r="C6" s="10"/>
      <c r="D6" s="10"/>
      <c r="E6" s="10"/>
      <c r="G6" s="10"/>
      <c r="N6" s="16" t="s">
        <v>7</v>
      </c>
      <c r="O6" s="16" t="s">
        <v>8</v>
      </c>
      <c r="P6" s="16" t="s">
        <v>23</v>
      </c>
      <c r="Q6" s="16" t="s">
        <v>24</v>
      </c>
    </row>
    <row r="7" spans="2:17" x14ac:dyDescent="0.2">
      <c r="B7" s="11" t="s">
        <v>5</v>
      </c>
      <c r="C7" s="11" t="s">
        <v>6</v>
      </c>
      <c r="D7" s="12" t="s">
        <v>17</v>
      </c>
      <c r="E7" s="12" t="s">
        <v>18</v>
      </c>
      <c r="G7" s="17" t="s">
        <v>6</v>
      </c>
      <c r="H7" s="12" t="s">
        <v>19</v>
      </c>
      <c r="I7" s="12" t="s">
        <v>22</v>
      </c>
      <c r="K7" s="17" t="str">
        <f>B7</f>
        <v>Actual Release Date</v>
      </c>
      <c r="L7" s="12" t="s">
        <v>16</v>
      </c>
      <c r="M7" s="12" t="s">
        <v>25</v>
      </c>
      <c r="N7" s="12" t="s">
        <v>9</v>
      </c>
      <c r="O7" s="12" t="s">
        <v>10</v>
      </c>
      <c r="P7" s="12" t="s">
        <v>11</v>
      </c>
      <c r="Q7" s="12" t="s">
        <v>12</v>
      </c>
    </row>
    <row r="8" spans="2:17" x14ac:dyDescent="0.2">
      <c r="B8" s="13" t="e">
        <f ca="1">_xll.BDS(B3,B4,"START_DT","19991231","END_DT","20241020","cols=1;rows=294")</f>
        <v>#NAME?</v>
      </c>
      <c r="C8" s="13" t="e">
        <f ca="1">_xll.BDH(C3,D3,D4,C4,"cols=2;rows=301")</f>
        <v>#NAME?</v>
      </c>
      <c r="D8" s="18">
        <v>0.3</v>
      </c>
      <c r="E8" s="18" t="e">
        <f ca="1">_xll.BDH(C3,E5,D4,C4,"dts=h","cols=1;rows=301")</f>
        <v>#NAME?</v>
      </c>
      <c r="G8" s="13" t="e">
        <f ca="1">_xll.BDH(H3,H4,EOMONTH(D4,-1),C4,"cols=2;rows=302")</f>
        <v>#NAME?</v>
      </c>
      <c r="H8">
        <v>168.4</v>
      </c>
      <c r="K8" t="e">
        <f ca="1">_xlfn.CONCAT(MID(B8,5,2),"/",RIGHT(B8,2),"/",LEFT(B8,4))</f>
        <v>#NAME?</v>
      </c>
      <c r="L8" s="18" t="e">
        <f ca="1">D8-E8</f>
        <v>#NAME?</v>
      </c>
      <c r="M8" s="18" t="e">
        <f ca="1">(I9*100)-E8</f>
        <v>#NAME?</v>
      </c>
      <c r="N8" s="28" t="e" cm="1">
        <f t="array" aca="1" ref="N8" ca="1">(_xll.BDH("USGG10YR Index","PX_LAST",K8,K8) - _xll.BDH("USGG10YR Index","PX_LAST",K8-1,K8-1)) * 100</f>
        <v>#NAME?</v>
      </c>
      <c r="O8" s="28" t="e" cm="1">
        <f t="array" aca="1" ref="O8" ca="1">(_xll.BDH("USGG2YR Index","PX_LAST",K8,K8) - _xll.BDH("USGG2YR Index","PX_LAST",K8-1,K8-1)) * 100</f>
        <v>#NAME?</v>
      </c>
      <c r="P8" s="29" t="e" cm="1">
        <f t="array" aca="1" ref="P8" ca="1">(_xll.BDH("USSWIT10 BGN Curncy","PX_LAST",K8,K8) - _xll.BDH("USSWIT10 BGN Curncy","PX_LAST",K8-1,K8-1)) * 100</f>
        <v>#NAME?</v>
      </c>
      <c r="Q8" s="29" t="e" cm="1">
        <f t="array" aca="1" ref="Q8" ca="1">(_xll.BDH("USSWIT2 BGN Curncy","PX_LAST",K8,K8) - _xll.BDH("USSWIT2 BGN Curncy","PX_LAST",K8-1,K8-1)) * 100</f>
        <v>#NAME?</v>
      </c>
    </row>
    <row r="9" spans="2:17" x14ac:dyDescent="0.2">
      <c r="B9" s="14">
        <v>20000218</v>
      </c>
      <c r="C9" s="13">
        <v>36556</v>
      </c>
      <c r="D9" s="18">
        <v>0.2</v>
      </c>
      <c r="E9" s="18">
        <v>0.3</v>
      </c>
      <c r="G9" s="13">
        <v>36525</v>
      </c>
      <c r="H9">
        <v>168.8</v>
      </c>
      <c r="I9" s="26">
        <f>H9/H8-1</f>
        <v>2.3752969121140222E-3</v>
      </c>
      <c r="K9" t="str">
        <f t="shared" ref="K9:K72" si="0">_xlfn.CONCAT(MID(B9,5,2),"/",RIGHT(B9,2),"/",LEFT(B9,4))</f>
        <v>02/18/2000</v>
      </c>
      <c r="L9" s="18">
        <f>D9-E9</f>
        <v>-9.9999999999999978E-2</v>
      </c>
      <c r="M9" s="18">
        <f>(I10*100)-E9</f>
        <v>-3.7914691943027878E-3</v>
      </c>
      <c r="N9" s="28" t="e" cm="1">
        <f t="array" aca="1" ref="N9" ca="1">(_xll.BDH("USGG10YR Index","PX_LAST",K9,K9) - _xll.BDH("USGG10YR Index","PX_LAST",K9-1,K9-1)) * 100</f>
        <v>#NAME?</v>
      </c>
      <c r="O9" s="28" t="e" cm="1">
        <f t="array" aca="1" ref="O9" ca="1">(_xll.BDH("USGG2YR Index","PX_LAST",K9,K9) - _xll.BDH("USGG2YR Index","PX_LAST",K9-1,K9-1)) * 100</f>
        <v>#NAME?</v>
      </c>
      <c r="P9" s="29" t="e" cm="1">
        <f t="array" aca="1" ref="P9" ca="1">(_xll.BDH("USSWIT10 BGN Curncy","PX_LAST",K9,K9) - _xll.BDH("USSWIT10 BGN Curncy","PX_LAST",K9-1,K9-1)) * 100</f>
        <v>#NAME?</v>
      </c>
      <c r="Q9" s="29" t="e" cm="1">
        <f t="array" aca="1" ref="Q9" ca="1">(_xll.BDH("USSWIT2 BGN Curncy","PX_LAST",K9,K9) - _xll.BDH("USSWIT2 BGN Curncy","PX_LAST",K9-1,K9-1)) * 100</f>
        <v>#NAME?</v>
      </c>
    </row>
    <row r="10" spans="2:17" x14ac:dyDescent="0.2">
      <c r="B10" s="14">
        <v>20000317</v>
      </c>
      <c r="C10" s="13">
        <v>36585</v>
      </c>
      <c r="D10" s="18">
        <v>0.5</v>
      </c>
      <c r="E10" s="18">
        <v>0.4</v>
      </c>
      <c r="G10" s="13">
        <v>36556</v>
      </c>
      <c r="H10">
        <v>169.3</v>
      </c>
      <c r="I10" s="26">
        <f t="shared" ref="I10:I73" si="1">H10/H9-1</f>
        <v>2.962085308056972E-3</v>
      </c>
      <c r="K10" t="str">
        <f t="shared" si="0"/>
        <v>03/17/2000</v>
      </c>
      <c r="L10" s="18">
        <f>D10-E10</f>
        <v>9.9999999999999978E-2</v>
      </c>
      <c r="M10" s="18">
        <f>(I11*100)-E10</f>
        <v>1.3467217956275923E-2</v>
      </c>
      <c r="N10" s="28" t="e" cm="1">
        <f t="array" aca="1" ref="N10" ca="1">(_xll.BDH("USGG10YR Index","PX_LAST",K10,K10) - _xll.BDH("USGG10YR Index","PX_LAST",K10-1,K10-1)) * 100</f>
        <v>#NAME?</v>
      </c>
      <c r="O10" s="28" t="e" cm="1">
        <f t="array" aca="1" ref="O10" ca="1">(_xll.BDH("USGG2YR Index","PX_LAST",K10,K10) - _xll.BDH("USGG2YR Index","PX_LAST",K10-1,K10-1)) * 100</f>
        <v>#NAME?</v>
      </c>
      <c r="P10" s="29" t="e" cm="1">
        <f t="array" aca="1" ref="P10" ca="1">(_xll.BDH("USSWIT10 BGN Curncy","PX_LAST",K10,K10) - _xll.BDH("USSWIT10 BGN Curncy","PX_LAST",K10-1,K10-1)) * 100</f>
        <v>#NAME?</v>
      </c>
      <c r="Q10" s="29" t="e" cm="1">
        <f t="array" aca="1" ref="Q10" ca="1">(_xll.BDH("USSWIT2 BGN Curncy","PX_LAST",K10,K10) - _xll.BDH("USSWIT2 BGN Curncy","PX_LAST",K10-1,K10-1)) * 100</f>
        <v>#NAME?</v>
      </c>
    </row>
    <row r="11" spans="2:17" x14ac:dyDescent="0.2">
      <c r="B11" s="14">
        <v>20000414</v>
      </c>
      <c r="C11" s="13">
        <v>36616</v>
      </c>
      <c r="D11" s="18">
        <v>0.7</v>
      </c>
      <c r="E11" s="18">
        <v>0.5</v>
      </c>
      <c r="G11" s="13">
        <v>36585</v>
      </c>
      <c r="H11">
        <v>170</v>
      </c>
      <c r="I11" s="26">
        <f t="shared" si="1"/>
        <v>4.1346721795627595E-3</v>
      </c>
      <c r="K11" t="str">
        <f t="shared" si="0"/>
        <v>04/14/2000</v>
      </c>
      <c r="L11" s="18">
        <f>D11-E11</f>
        <v>0.19999999999999996</v>
      </c>
      <c r="M11" s="18">
        <f t="shared" ref="M11:M72" si="2">(I12*100)-E11</f>
        <v>8.8235294117644969E-2</v>
      </c>
      <c r="N11" s="28" t="e" cm="1">
        <f t="array" aca="1" ref="N11" ca="1">(_xll.BDH("USGG10YR Index","PX_LAST",K11,K11) - _xll.BDH("USGG10YR Index","PX_LAST",K11-1,K11-1)) * 100</f>
        <v>#NAME?</v>
      </c>
      <c r="O11" s="28" t="e" cm="1">
        <f t="array" aca="1" ref="O11" ca="1">(_xll.BDH("USGG2YR Index","PX_LAST",K11,K11) - _xll.BDH("USGG2YR Index","PX_LAST",K11-1,K11-1)) * 100</f>
        <v>#NAME?</v>
      </c>
      <c r="P11" s="29" t="e" cm="1">
        <f t="array" aca="1" ref="P11" ca="1">(_xll.BDH("USSWIT10 BGN Curncy","PX_LAST",K11,K11) - _xll.BDH("USSWIT10 BGN Curncy","PX_LAST",K11-1,K11-1)) * 100</f>
        <v>#NAME?</v>
      </c>
      <c r="Q11" s="29" t="e" cm="1">
        <f t="array" aca="1" ref="Q11" ca="1">(_xll.BDH("USSWIT2 BGN Curncy","PX_LAST",K11,K11) - _xll.BDH("USSWIT2 BGN Curncy","PX_LAST",K11-1,K11-1)) * 100</f>
        <v>#NAME?</v>
      </c>
    </row>
    <row r="12" spans="2:17" x14ac:dyDescent="0.2">
      <c r="B12" s="14">
        <v>20000516</v>
      </c>
      <c r="C12" s="13">
        <v>36646</v>
      </c>
      <c r="D12" s="18">
        <v>0</v>
      </c>
      <c r="E12" s="18">
        <v>0.1</v>
      </c>
      <c r="G12" s="13">
        <v>36616</v>
      </c>
      <c r="H12">
        <v>171</v>
      </c>
      <c r="I12" s="26">
        <f t="shared" si="1"/>
        <v>5.8823529411764497E-3</v>
      </c>
      <c r="K12" t="str">
        <f t="shared" si="0"/>
        <v>05/16/2000</v>
      </c>
      <c r="L12" s="18">
        <f>D12-E12</f>
        <v>-0.1</v>
      </c>
      <c r="M12" s="18">
        <f t="shared" si="2"/>
        <v>-0.15847953216373548</v>
      </c>
      <c r="N12" s="28" t="e" cm="1">
        <f t="array" aca="1" ref="N12" ca="1">(_xll.BDH("USGG10YR Index","PX_LAST",K12,K12) - _xll.BDH("USGG10YR Index","PX_LAST",K12-1,K12-1)) * 100</f>
        <v>#NAME?</v>
      </c>
      <c r="O12" s="28" t="e" cm="1">
        <f t="array" aca="1" ref="O12" ca="1">(_xll.BDH("USGG2YR Index","PX_LAST",K12,K12) - _xll.BDH("USGG2YR Index","PX_LAST",K12-1,K12-1)) * 100</f>
        <v>#NAME?</v>
      </c>
      <c r="P12" s="29" t="e" cm="1">
        <f t="array" aca="1" ref="P12" ca="1">(_xll.BDH("USSWIT10 BGN Curncy","PX_LAST",K12,K12) - _xll.BDH("USSWIT10 BGN Curncy","PX_LAST",K12-1,K12-1)) * 100</f>
        <v>#NAME?</v>
      </c>
      <c r="Q12" s="29" t="e" cm="1">
        <f t="array" aca="1" ref="Q12" ca="1">(_xll.BDH("USSWIT2 BGN Curncy","PX_LAST",K12,K12) - _xll.BDH("USSWIT2 BGN Curncy","PX_LAST",K12-1,K12-1)) * 100</f>
        <v>#NAME?</v>
      </c>
    </row>
    <row r="13" spans="2:17" x14ac:dyDescent="0.2">
      <c r="B13" s="14">
        <v>20000614</v>
      </c>
      <c r="C13" s="13">
        <v>36677</v>
      </c>
      <c r="D13" s="18">
        <v>0.1</v>
      </c>
      <c r="E13" s="18">
        <v>0.2</v>
      </c>
      <c r="G13" s="13">
        <v>36646</v>
      </c>
      <c r="H13">
        <v>170.9</v>
      </c>
      <c r="I13" s="26">
        <f t="shared" si="1"/>
        <v>-5.847953216373547E-4</v>
      </c>
      <c r="K13" t="str">
        <f t="shared" si="0"/>
        <v>06/14/2000</v>
      </c>
      <c r="L13" s="18">
        <f t="shared" ref="L13:L76" si="3">D13-E13</f>
        <v>-0.1</v>
      </c>
      <c r="M13" s="18">
        <f t="shared" si="2"/>
        <v>-2.4458747805744363E-2</v>
      </c>
      <c r="N13" s="28" t="e" cm="1">
        <f t="array" aca="1" ref="N13" ca="1">(_xll.BDH("USGG10YR Index","PX_LAST",K13,K13) - _xll.BDH("USGG10YR Index","PX_LAST",K13-1,K13-1)) * 100</f>
        <v>#NAME?</v>
      </c>
      <c r="O13" s="28" t="e" cm="1">
        <f t="array" aca="1" ref="O13" ca="1">(_xll.BDH("USGG2YR Index","PX_LAST",K13,K13) - _xll.BDH("USGG2YR Index","PX_LAST",K13-1,K13-1)) * 100</f>
        <v>#NAME?</v>
      </c>
      <c r="P13" s="29" t="e" cm="1">
        <f t="array" aca="1" ref="P13" ca="1">(_xll.BDH("USSWIT10 BGN Curncy","PX_LAST",K13,K13) - _xll.BDH("USSWIT10 BGN Curncy","PX_LAST",K13-1,K13-1)) * 100</f>
        <v>#NAME?</v>
      </c>
      <c r="Q13" s="29" t="e" cm="1">
        <f t="array" aca="1" ref="Q13" ca="1">(_xll.BDH("USSWIT2 BGN Curncy","PX_LAST",K13,K13) - _xll.BDH("USSWIT2 BGN Curncy","PX_LAST",K13-1,K13-1)) * 100</f>
        <v>#NAME?</v>
      </c>
    </row>
    <row r="14" spans="2:17" x14ac:dyDescent="0.2">
      <c r="B14" s="14">
        <v>20000718</v>
      </c>
      <c r="C14" s="13">
        <v>36707</v>
      </c>
      <c r="D14" s="18">
        <v>0.6</v>
      </c>
      <c r="E14" s="18">
        <v>0.5</v>
      </c>
      <c r="G14" s="13">
        <v>36677</v>
      </c>
      <c r="H14">
        <v>171.2</v>
      </c>
      <c r="I14" s="26">
        <f t="shared" si="1"/>
        <v>1.7554125219425565E-3</v>
      </c>
      <c r="K14" t="str">
        <f t="shared" si="0"/>
        <v>07/18/2000</v>
      </c>
      <c r="L14" s="18">
        <f t="shared" si="3"/>
        <v>9.9999999999999978E-2</v>
      </c>
      <c r="M14" s="18">
        <f t="shared" si="2"/>
        <v>8.4112149532711733E-2</v>
      </c>
      <c r="N14" s="28" t="e" cm="1">
        <f t="array" aca="1" ref="N14" ca="1">(_xll.BDH("USGG10YR Index","PX_LAST",K14,K14) - _xll.BDH("USGG10YR Index","PX_LAST",K14-1,K14-1)) * 100</f>
        <v>#NAME?</v>
      </c>
      <c r="O14" s="28" t="e" cm="1">
        <f t="array" aca="1" ref="O14" ca="1">(_xll.BDH("USGG2YR Index","PX_LAST",K14,K14) - _xll.BDH("USGG2YR Index","PX_LAST",K14-1,K14-1)) * 100</f>
        <v>#NAME?</v>
      </c>
      <c r="P14" s="29" t="e" cm="1">
        <f t="array" aca="1" ref="P14" ca="1">(_xll.BDH("USSWIT10 BGN Curncy","PX_LAST",K14,K14) - _xll.BDH("USSWIT10 BGN Curncy","PX_LAST",K14-1,K14-1)) * 100</f>
        <v>#NAME?</v>
      </c>
      <c r="Q14" s="29" t="e" cm="1">
        <f t="array" aca="1" ref="Q14" ca="1">(_xll.BDH("USSWIT2 BGN Curncy","PX_LAST",K14,K14) - _xll.BDH("USSWIT2 BGN Curncy","PX_LAST",K14-1,K14-1)) * 100</f>
        <v>#NAME?</v>
      </c>
    </row>
    <row r="15" spans="2:17" x14ac:dyDescent="0.2">
      <c r="B15" s="14">
        <v>20000816</v>
      </c>
      <c r="C15" s="13">
        <v>36738</v>
      </c>
      <c r="D15" s="18">
        <v>0.2</v>
      </c>
      <c r="E15" s="18">
        <v>0.1</v>
      </c>
      <c r="G15" s="13">
        <v>36707</v>
      </c>
      <c r="H15">
        <v>172.2</v>
      </c>
      <c r="I15" s="26">
        <f t="shared" si="1"/>
        <v>5.8411214953271173E-3</v>
      </c>
      <c r="K15" t="str">
        <f t="shared" si="0"/>
        <v>08/16/2000</v>
      </c>
      <c r="L15" s="18">
        <f t="shared" si="3"/>
        <v>0.1</v>
      </c>
      <c r="M15" s="18">
        <f t="shared" si="2"/>
        <v>0.19036004645761614</v>
      </c>
      <c r="N15" s="28" t="e" cm="1">
        <f t="array" aca="1" ref="N15" ca="1">(_xll.BDH("USGG10YR Index","PX_LAST",K15,K15) - _xll.BDH("USGG10YR Index","PX_LAST",K15-1,K15-1)) * 100</f>
        <v>#NAME?</v>
      </c>
      <c r="O15" s="28" t="e" cm="1">
        <f t="array" aca="1" ref="O15" ca="1">(_xll.BDH("USGG2YR Index","PX_LAST",K15,K15) - _xll.BDH("USGG2YR Index","PX_LAST",K15-1,K15-1)) * 100</f>
        <v>#NAME?</v>
      </c>
      <c r="P15" s="29" t="e" cm="1">
        <f t="array" aca="1" ref="P15" ca="1">(_xll.BDH("USSWIT10 BGN Curncy","PX_LAST",K15,K15) - _xll.BDH("USSWIT10 BGN Curncy","PX_LAST",K15-1,K15-1)) * 100</f>
        <v>#NAME?</v>
      </c>
      <c r="Q15" s="29" t="e" cm="1">
        <f t="array" aca="1" ref="Q15" ca="1">(_xll.BDH("USSWIT2 BGN Curncy","PX_LAST",K15,K15) - _xll.BDH("USSWIT2 BGN Curncy","PX_LAST",K15-1,K15-1)) * 100</f>
        <v>#NAME?</v>
      </c>
    </row>
    <row r="16" spans="2:17" x14ac:dyDescent="0.2">
      <c r="B16" s="14">
        <v>20000915</v>
      </c>
      <c r="C16" s="13">
        <v>36769</v>
      </c>
      <c r="D16" s="18">
        <v>-0.1</v>
      </c>
      <c r="E16" s="18">
        <v>0.2</v>
      </c>
      <c r="G16" s="13">
        <v>36738</v>
      </c>
      <c r="H16">
        <v>172.7</v>
      </c>
      <c r="I16" s="26">
        <f t="shared" si="1"/>
        <v>2.9036004645761615E-3</v>
      </c>
      <c r="K16" t="str">
        <f t="shared" si="0"/>
        <v>09/15/2000</v>
      </c>
      <c r="L16" s="18">
        <f t="shared" si="3"/>
        <v>-0.30000000000000004</v>
      </c>
      <c r="M16" s="18">
        <f t="shared" si="2"/>
        <v>-0.2</v>
      </c>
      <c r="N16" s="28" t="e" cm="1">
        <f t="array" aca="1" ref="N16" ca="1">(_xll.BDH("USGG10YR Index","PX_LAST",K16,K16) - _xll.BDH("USGG10YR Index","PX_LAST",K16-1,K16-1)) * 100</f>
        <v>#NAME?</v>
      </c>
      <c r="O16" s="28" t="e" cm="1">
        <f t="array" aca="1" ref="O16" ca="1">(_xll.BDH("USGG2YR Index","PX_LAST",K16,K16) - _xll.BDH("USGG2YR Index","PX_LAST",K16-1,K16-1)) * 100</f>
        <v>#NAME?</v>
      </c>
      <c r="P16" s="29" t="e" cm="1">
        <f t="array" aca="1" ref="P16" ca="1">(_xll.BDH("USSWIT10 BGN Curncy","PX_LAST",K16,K16) - _xll.BDH("USSWIT10 BGN Curncy","PX_LAST",K16-1,K16-1)) * 100</f>
        <v>#NAME?</v>
      </c>
      <c r="Q16" s="29" t="e" cm="1">
        <f t="array" aca="1" ref="Q16" ca="1">(_xll.BDH("USSWIT2 BGN Curncy","PX_LAST",K16,K16) - _xll.BDH("USSWIT2 BGN Curncy","PX_LAST",K16-1,K16-1)) * 100</f>
        <v>#NAME?</v>
      </c>
    </row>
    <row r="17" spans="2:17" x14ac:dyDescent="0.2">
      <c r="B17" s="14">
        <v>20001018</v>
      </c>
      <c r="C17" s="13">
        <v>36799</v>
      </c>
      <c r="D17" s="18">
        <v>0.5</v>
      </c>
      <c r="E17" s="18">
        <v>0.4</v>
      </c>
      <c r="G17" s="13">
        <v>36769</v>
      </c>
      <c r="H17">
        <v>172.7</v>
      </c>
      <c r="I17" s="26">
        <f t="shared" si="1"/>
        <v>0</v>
      </c>
      <c r="K17" t="str">
        <f t="shared" si="0"/>
        <v>10/18/2000</v>
      </c>
      <c r="L17" s="18">
        <f t="shared" si="3"/>
        <v>9.9999999999999978E-2</v>
      </c>
      <c r="M17" s="18">
        <f t="shared" si="2"/>
        <v>0.12113491603937854</v>
      </c>
      <c r="N17" s="28" t="e" cm="1">
        <f t="array" aca="1" ref="N17" ca="1">(_xll.BDH("USGG10YR Index","PX_LAST",K17,K17) - _xll.BDH("USGG10YR Index","PX_LAST",K17-1,K17-1)) * 100</f>
        <v>#NAME?</v>
      </c>
      <c r="O17" s="28" t="e" cm="1">
        <f t="array" aca="1" ref="O17" ca="1">(_xll.BDH("USGG2YR Index","PX_LAST",K17,K17) - _xll.BDH("USGG2YR Index","PX_LAST",K17-1,K17-1)) * 100</f>
        <v>#NAME?</v>
      </c>
      <c r="P17" s="29" t="e" cm="1">
        <f t="array" aca="1" ref="P17" ca="1">(_xll.BDH("USSWIT10 BGN Curncy","PX_LAST",K17,K17) - _xll.BDH("USSWIT10 BGN Curncy","PX_LAST",K17-1,K17-1)) * 100</f>
        <v>#NAME?</v>
      </c>
      <c r="Q17" s="29" t="e" cm="1">
        <f t="array" aca="1" ref="Q17" ca="1">(_xll.BDH("USSWIT2 BGN Curncy","PX_LAST",K17,K17) - _xll.BDH("USSWIT2 BGN Curncy","PX_LAST",K17-1,K17-1)) * 100</f>
        <v>#NAME?</v>
      </c>
    </row>
    <row r="18" spans="2:17" x14ac:dyDescent="0.2">
      <c r="B18" s="14">
        <v>20001116</v>
      </c>
      <c r="C18" s="13">
        <v>36830</v>
      </c>
      <c r="D18" s="18">
        <v>0.2</v>
      </c>
      <c r="E18" s="18">
        <v>0.2</v>
      </c>
      <c r="G18" s="13">
        <v>36799</v>
      </c>
      <c r="H18">
        <v>173.6</v>
      </c>
      <c r="I18" s="26">
        <f t="shared" si="1"/>
        <v>5.2113491603937856E-3</v>
      </c>
      <c r="K18" t="str">
        <f t="shared" si="0"/>
        <v>11/16/2000</v>
      </c>
      <c r="L18" s="18">
        <f t="shared" si="3"/>
        <v>0</v>
      </c>
      <c r="M18" s="18">
        <f t="shared" si="2"/>
        <v>-2.7188940092148617E-2</v>
      </c>
      <c r="N18" s="28" t="e" cm="1">
        <f t="array" aca="1" ref="N18" ca="1">(_xll.BDH("USGG10YR Index","PX_LAST",K18,K18) - _xll.BDH("USGG10YR Index","PX_LAST",K18-1,K18-1)) * 100</f>
        <v>#NAME?</v>
      </c>
      <c r="O18" s="28" t="e" cm="1">
        <f t="array" aca="1" ref="O18" ca="1">(_xll.BDH("USGG2YR Index","PX_LAST",K18,K18) - _xll.BDH("USGG2YR Index","PX_LAST",K18-1,K18-1)) * 100</f>
        <v>#NAME?</v>
      </c>
      <c r="P18" s="29" t="e" cm="1">
        <f t="array" aca="1" ref="P18" ca="1">(_xll.BDH("USSWIT10 BGN Curncy","PX_LAST",K18,K18) - _xll.BDH("USSWIT10 BGN Curncy","PX_LAST",K18-1,K18-1)) * 100</f>
        <v>#NAME?</v>
      </c>
      <c r="Q18" s="29" t="e" cm="1">
        <f t="array" aca="1" ref="Q18" ca="1">(_xll.BDH("USSWIT2 BGN Curncy","PX_LAST",K18,K18) - _xll.BDH("USSWIT2 BGN Curncy","PX_LAST",K18-1,K18-1)) * 100</f>
        <v>#NAME?</v>
      </c>
    </row>
    <row r="19" spans="2:17" x14ac:dyDescent="0.2">
      <c r="B19" s="14">
        <v>20001215</v>
      </c>
      <c r="C19" s="13">
        <v>36860</v>
      </c>
      <c r="D19" s="18">
        <v>0.2</v>
      </c>
      <c r="E19" s="18">
        <v>0.2</v>
      </c>
      <c r="G19" s="13">
        <v>36830</v>
      </c>
      <c r="H19">
        <v>173.9</v>
      </c>
      <c r="I19" s="26">
        <f t="shared" si="1"/>
        <v>1.7281105990785139E-3</v>
      </c>
      <c r="K19" t="str">
        <f t="shared" si="0"/>
        <v>12/15/2000</v>
      </c>
      <c r="L19" s="18">
        <f t="shared" si="3"/>
        <v>0</v>
      </c>
      <c r="M19" s="18">
        <f t="shared" si="2"/>
        <v>-2.7487061529618384E-2</v>
      </c>
      <c r="N19" s="28" t="e" cm="1">
        <f t="array" aca="1" ref="N19" ca="1">(_xll.BDH("USGG10YR Index","PX_LAST",K19,K19) - _xll.BDH("USGG10YR Index","PX_LAST",K19-1,K19-1)) * 100</f>
        <v>#NAME?</v>
      </c>
      <c r="O19" s="28" t="e" cm="1">
        <f t="array" aca="1" ref="O19" ca="1">(_xll.BDH("USGG2YR Index","PX_LAST",K19,K19) - _xll.BDH("USGG2YR Index","PX_LAST",K19-1,K19-1)) * 100</f>
        <v>#NAME?</v>
      </c>
      <c r="P19" s="29" t="e" cm="1">
        <f t="array" aca="1" ref="P19" ca="1">(_xll.BDH("USSWIT10 BGN Curncy","PX_LAST",K19,K19) - _xll.BDH("USSWIT10 BGN Curncy","PX_LAST",K19-1,K19-1)) * 100</f>
        <v>#NAME?</v>
      </c>
      <c r="Q19" s="29" t="e" cm="1">
        <f t="array" aca="1" ref="Q19" ca="1">(_xll.BDH("USSWIT2 BGN Curncy","PX_LAST",K19,K19) - _xll.BDH("USSWIT2 BGN Curncy","PX_LAST",K19-1,K19-1)) * 100</f>
        <v>#NAME?</v>
      </c>
    </row>
    <row r="20" spans="2:17" x14ac:dyDescent="0.2">
      <c r="B20" s="14">
        <v>20010117</v>
      </c>
      <c r="C20" s="13">
        <v>36891</v>
      </c>
      <c r="D20" s="18">
        <v>0.2</v>
      </c>
      <c r="E20" s="18">
        <v>0.2</v>
      </c>
      <c r="G20" s="13">
        <v>36860</v>
      </c>
      <c r="H20">
        <v>174.2</v>
      </c>
      <c r="I20" s="26">
        <f t="shared" si="1"/>
        <v>1.7251293847038163E-3</v>
      </c>
      <c r="K20" t="str">
        <f t="shared" si="0"/>
        <v>01/17/2001</v>
      </c>
      <c r="L20" s="18">
        <f t="shared" si="3"/>
        <v>0</v>
      </c>
      <c r="M20" s="18">
        <f t="shared" si="2"/>
        <v>2.9621125143508731E-2</v>
      </c>
      <c r="N20" s="28" t="e" cm="1">
        <f t="array" aca="1" ref="N20" ca="1">(_xll.BDH("USGG10YR Index","PX_LAST",K20,K20) - _xll.BDH("USGG10YR Index","PX_LAST",K20-1,K20-1)) * 100</f>
        <v>#NAME?</v>
      </c>
      <c r="O20" s="28" t="e" cm="1">
        <f t="array" aca="1" ref="O20" ca="1">(_xll.BDH("USGG2YR Index","PX_LAST",K20,K20) - _xll.BDH("USGG2YR Index","PX_LAST",K20-1,K20-1)) * 100</f>
        <v>#NAME?</v>
      </c>
      <c r="P20" s="29" t="e" cm="1">
        <f t="array" aca="1" ref="P20" ca="1">(_xll.BDH("USSWIT10 BGN Curncy","PX_LAST",K20,K20) - _xll.BDH("USSWIT10 BGN Curncy","PX_LAST",K20-1,K20-1)) * 100</f>
        <v>#NAME?</v>
      </c>
      <c r="Q20" s="29" t="e" cm="1">
        <f t="array" aca="1" ref="Q20" ca="1">(_xll.BDH("USSWIT2 BGN Curncy","PX_LAST",K20,K20) - _xll.BDH("USSWIT2 BGN Curncy","PX_LAST",K20-1,K20-1)) * 100</f>
        <v>#NAME?</v>
      </c>
    </row>
    <row r="21" spans="2:17" x14ac:dyDescent="0.2">
      <c r="B21" s="14">
        <v>20010221</v>
      </c>
      <c r="C21" s="13">
        <v>36922</v>
      </c>
      <c r="D21" s="18">
        <v>0.6</v>
      </c>
      <c r="E21" s="18">
        <v>0.3</v>
      </c>
      <c r="G21" s="13">
        <v>36891</v>
      </c>
      <c r="H21">
        <v>174.6</v>
      </c>
      <c r="I21" s="26">
        <f t="shared" si="1"/>
        <v>2.2962112514350874E-3</v>
      </c>
      <c r="K21" t="str">
        <f t="shared" si="0"/>
        <v>02/21/2001</v>
      </c>
      <c r="L21" s="18">
        <f t="shared" si="3"/>
        <v>0.3</v>
      </c>
      <c r="M21" s="18">
        <f t="shared" si="2"/>
        <v>0.27273768613974597</v>
      </c>
      <c r="N21" s="28" t="e" cm="1">
        <f t="array" aca="1" ref="N21" ca="1">(_xll.BDH("USGG10YR Index","PX_LAST",K21,K21) - _xll.BDH("USGG10YR Index","PX_LAST",K21-1,K21-1)) * 100</f>
        <v>#NAME?</v>
      </c>
      <c r="O21" s="28" t="e" cm="1">
        <f t="array" aca="1" ref="O21" ca="1">(_xll.BDH("USGG2YR Index","PX_LAST",K21,K21) - _xll.BDH("USGG2YR Index","PX_LAST",K21-1,K21-1)) * 100</f>
        <v>#NAME?</v>
      </c>
      <c r="P21" s="29" t="e" cm="1">
        <f t="array" aca="1" ref="P21" ca="1">(_xll.BDH("USSWIT10 BGN Curncy","PX_LAST",K21,K21) - _xll.BDH("USSWIT10 BGN Curncy","PX_LAST",K21-1,K21-1)) * 100</f>
        <v>#NAME?</v>
      </c>
      <c r="Q21" s="29" t="e" cm="1">
        <f t="array" aca="1" ref="Q21" ca="1">(_xll.BDH("USSWIT2 BGN Curncy","PX_LAST",K21,K21) - _xll.BDH("USSWIT2 BGN Curncy","PX_LAST",K21-1,K21-1)) * 100</f>
        <v>#NAME?</v>
      </c>
    </row>
    <row r="22" spans="2:17" x14ac:dyDescent="0.2">
      <c r="B22" s="14">
        <v>20010321</v>
      </c>
      <c r="C22" s="13">
        <v>36950</v>
      </c>
      <c r="D22" s="18">
        <v>0.3</v>
      </c>
      <c r="E22" s="18">
        <v>0.2</v>
      </c>
      <c r="G22" s="13">
        <v>36922</v>
      </c>
      <c r="H22">
        <v>175.6</v>
      </c>
      <c r="I22" s="26">
        <f t="shared" si="1"/>
        <v>5.7273768613974596E-3</v>
      </c>
      <c r="K22" t="str">
        <f t="shared" si="0"/>
        <v>03/21/2001</v>
      </c>
      <c r="L22" s="18">
        <f t="shared" si="3"/>
        <v>9.9999999999999978E-2</v>
      </c>
      <c r="M22" s="18">
        <f t="shared" si="2"/>
        <v>2.7790432801833187E-2</v>
      </c>
      <c r="N22" s="28" t="e" cm="1">
        <f t="array" aca="1" ref="N22" ca="1">(_xll.BDH("USGG10YR Index","PX_LAST",K22,K22) - _xll.BDH("USGG10YR Index","PX_LAST",K22-1,K22-1)) * 100</f>
        <v>#NAME?</v>
      </c>
      <c r="O22" s="28" t="e" cm="1">
        <f t="array" aca="1" ref="O22" ca="1">(_xll.BDH("USGG2YR Index","PX_LAST",K22,K22) - _xll.BDH("USGG2YR Index","PX_LAST",K22-1,K22-1)) * 100</f>
        <v>#NAME?</v>
      </c>
      <c r="P22" s="29" t="e" cm="1">
        <f t="array" aca="1" ref="P22" ca="1">(_xll.BDH("USSWIT10 BGN Curncy","PX_LAST",K22,K22) - _xll.BDH("USSWIT10 BGN Curncy","PX_LAST",K22-1,K22-1)) * 100</f>
        <v>#NAME?</v>
      </c>
      <c r="Q22" s="29" t="e" cm="1">
        <f t="array" aca="1" ref="Q22" ca="1">(_xll.BDH("USSWIT2 BGN Curncy","PX_LAST",K22,K22) - _xll.BDH("USSWIT2 BGN Curncy","PX_LAST",K22-1,K22-1)) * 100</f>
        <v>#NAME?</v>
      </c>
    </row>
    <row r="23" spans="2:17" x14ac:dyDescent="0.2">
      <c r="B23" s="14">
        <v>20010417</v>
      </c>
      <c r="C23" s="13">
        <v>36981</v>
      </c>
      <c r="D23" s="18">
        <v>0.1</v>
      </c>
      <c r="E23" s="18">
        <v>0.1</v>
      </c>
      <c r="G23" s="13">
        <v>36950</v>
      </c>
      <c r="H23">
        <v>176</v>
      </c>
      <c r="I23" s="26">
        <f t="shared" si="1"/>
        <v>2.277904328018332E-3</v>
      </c>
      <c r="K23" t="str">
        <f t="shared" si="0"/>
        <v>04/17/2001</v>
      </c>
      <c r="L23" s="18">
        <f t="shared" si="3"/>
        <v>0</v>
      </c>
      <c r="M23" s="18">
        <f t="shared" si="2"/>
        <v>-4.3181818181825454E-2</v>
      </c>
      <c r="N23" s="28" t="e" cm="1">
        <f t="array" aca="1" ref="N23" ca="1">(_xll.BDH("USGG10YR Index","PX_LAST",K23,K23) - _xll.BDH("USGG10YR Index","PX_LAST",K23-1,K23-1)) * 100</f>
        <v>#NAME?</v>
      </c>
      <c r="O23" s="28" t="e" cm="1">
        <f t="array" aca="1" ref="O23" ca="1">(_xll.BDH("USGG2YR Index","PX_LAST",K23,K23) - _xll.BDH("USGG2YR Index","PX_LAST",K23-1,K23-1)) * 100</f>
        <v>#NAME?</v>
      </c>
      <c r="P23" s="29" t="e" cm="1">
        <f t="array" aca="1" ref="P23" ca="1">(_xll.BDH("USSWIT10 BGN Curncy","PX_LAST",K23,K23) - _xll.BDH("USSWIT10 BGN Curncy","PX_LAST",K23-1,K23-1)) * 100</f>
        <v>#NAME?</v>
      </c>
      <c r="Q23" s="29" t="e" cm="1">
        <f t="array" aca="1" ref="Q23" ca="1">(_xll.BDH("USSWIT2 BGN Curncy","PX_LAST",K23,K23) - _xll.BDH("USSWIT2 BGN Curncy","PX_LAST",K23-1,K23-1)) * 100</f>
        <v>#NAME?</v>
      </c>
    </row>
    <row r="24" spans="2:17" x14ac:dyDescent="0.2">
      <c r="B24" s="14">
        <v>20010516</v>
      </c>
      <c r="C24" s="13">
        <v>37011</v>
      </c>
      <c r="D24" s="18">
        <v>0.3</v>
      </c>
      <c r="E24" s="18">
        <v>0.4</v>
      </c>
      <c r="G24" s="13">
        <v>36981</v>
      </c>
      <c r="H24">
        <v>176.1</v>
      </c>
      <c r="I24" s="26">
        <f t="shared" si="1"/>
        <v>5.6818181818174551E-4</v>
      </c>
      <c r="K24" t="str">
        <f t="shared" si="0"/>
        <v>05/16/2001</v>
      </c>
      <c r="L24" s="18">
        <f t="shared" si="3"/>
        <v>-0.10000000000000003</v>
      </c>
      <c r="M24" s="18">
        <f t="shared" si="2"/>
        <v>-0.22964224872230565</v>
      </c>
      <c r="N24" s="28" t="e" cm="1">
        <f t="array" aca="1" ref="N24" ca="1">(_xll.BDH("USGG10YR Index","PX_LAST",K24,K24) - _xll.BDH("USGG10YR Index","PX_LAST",K24-1,K24-1)) * 100</f>
        <v>#NAME?</v>
      </c>
      <c r="O24" s="28" t="e" cm="1">
        <f t="array" aca="1" ref="O24" ca="1">(_xll.BDH("USGG2YR Index","PX_LAST",K24,K24) - _xll.BDH("USGG2YR Index","PX_LAST",K24-1,K24-1)) * 100</f>
        <v>#NAME?</v>
      </c>
      <c r="P24" s="29" t="e" cm="1">
        <f t="array" aca="1" ref="P24" ca="1">(_xll.BDH("USSWIT10 BGN Curncy","PX_LAST",K24,K24) - _xll.BDH("USSWIT10 BGN Curncy","PX_LAST",K24-1,K24-1)) * 100</f>
        <v>#NAME?</v>
      </c>
      <c r="Q24" s="29" t="e" cm="1">
        <f t="array" aca="1" ref="Q24" ca="1">(_xll.BDH("USSWIT2 BGN Curncy","PX_LAST",K24,K24) - _xll.BDH("USSWIT2 BGN Curncy","PX_LAST",K24-1,K24-1)) * 100</f>
        <v>#NAME?</v>
      </c>
    </row>
    <row r="25" spans="2:17" x14ac:dyDescent="0.2">
      <c r="B25" s="14">
        <v>20010615</v>
      </c>
      <c r="C25" s="13">
        <v>37042</v>
      </c>
      <c r="D25" s="18">
        <v>0.4</v>
      </c>
      <c r="E25" s="18">
        <v>0.4</v>
      </c>
      <c r="G25" s="13">
        <v>37011</v>
      </c>
      <c r="H25">
        <v>176.4</v>
      </c>
      <c r="I25" s="26">
        <f t="shared" si="1"/>
        <v>1.7035775127769437E-3</v>
      </c>
      <c r="K25" t="str">
        <f t="shared" si="0"/>
        <v>06/15/2001</v>
      </c>
      <c r="L25" s="18">
        <f t="shared" si="3"/>
        <v>0</v>
      </c>
      <c r="M25" s="18">
        <f t="shared" si="2"/>
        <v>0.11020408163264805</v>
      </c>
      <c r="N25" s="28" t="e" cm="1">
        <f t="array" aca="1" ref="N25" ca="1">(_xll.BDH("USGG10YR Index","PX_LAST",K25,K25) - _xll.BDH("USGG10YR Index","PX_LAST",K25-1,K25-1)) * 100</f>
        <v>#NAME?</v>
      </c>
      <c r="O25" s="28" t="e" cm="1">
        <f t="array" aca="1" ref="O25" ca="1">(_xll.BDH("USGG2YR Index","PX_LAST",K25,K25) - _xll.BDH("USGG2YR Index","PX_LAST",K25-1,K25-1)) * 100</f>
        <v>#NAME?</v>
      </c>
      <c r="P25" s="29" t="e" cm="1">
        <f t="array" aca="1" ref="P25" ca="1">(_xll.BDH("USSWIT10 BGN Curncy","PX_LAST",K25,K25) - _xll.BDH("USSWIT10 BGN Curncy","PX_LAST",K25-1,K25-1)) * 100</f>
        <v>#NAME?</v>
      </c>
      <c r="Q25" s="29" t="e" cm="1">
        <f t="array" aca="1" ref="Q25" ca="1">(_xll.BDH("USSWIT2 BGN Curncy","PX_LAST",K25,K25) - _xll.BDH("USSWIT2 BGN Curncy","PX_LAST",K25-1,K25-1)) * 100</f>
        <v>#NAME?</v>
      </c>
    </row>
    <row r="26" spans="2:17" x14ac:dyDescent="0.2">
      <c r="B26" s="14">
        <v>20010718</v>
      </c>
      <c r="C26" s="13">
        <v>37072</v>
      </c>
      <c r="D26" s="18">
        <v>0.2</v>
      </c>
      <c r="E26" s="18">
        <v>0.1</v>
      </c>
      <c r="G26" s="13">
        <v>37042</v>
      </c>
      <c r="H26">
        <v>177.3</v>
      </c>
      <c r="I26" s="26">
        <f t="shared" si="1"/>
        <v>5.1020408163264808E-3</v>
      </c>
      <c r="K26" t="str">
        <f t="shared" si="0"/>
        <v>07/18/2001</v>
      </c>
      <c r="L26" s="18">
        <f t="shared" si="3"/>
        <v>0.1</v>
      </c>
      <c r="M26" s="18">
        <f t="shared" si="2"/>
        <v>0.12560631697685629</v>
      </c>
      <c r="N26" s="28" t="e" cm="1">
        <f t="array" aca="1" ref="N26" ca="1">(_xll.BDH("USGG10YR Index","PX_LAST",K26,K26) - _xll.BDH("USGG10YR Index","PX_LAST",K26-1,K26-1)) * 100</f>
        <v>#NAME?</v>
      </c>
      <c r="O26" s="28" t="e" cm="1">
        <f t="array" aca="1" ref="O26" ca="1">(_xll.BDH("USGG2YR Index","PX_LAST",K26,K26) - _xll.BDH("USGG2YR Index","PX_LAST",K26-1,K26-1)) * 100</f>
        <v>#NAME?</v>
      </c>
      <c r="P26" s="29" t="e" cm="1">
        <f t="array" aca="1" ref="P26" ca="1">(_xll.BDH("USSWIT10 BGN Curncy","PX_LAST",K26,K26) - _xll.BDH("USSWIT10 BGN Curncy","PX_LAST",K26-1,K26-1)) * 100</f>
        <v>#NAME?</v>
      </c>
      <c r="Q26" s="29" t="e" cm="1">
        <f t="array" aca="1" ref="Q26" ca="1">(_xll.BDH("USSWIT2 BGN Curncy","PX_LAST",K26,K26) - _xll.BDH("USSWIT2 BGN Curncy","PX_LAST",K26-1,K26-1)) * 100</f>
        <v>#NAME?</v>
      </c>
    </row>
    <row r="27" spans="2:17" x14ac:dyDescent="0.2">
      <c r="B27" s="14">
        <v>20010816</v>
      </c>
      <c r="C27" s="13">
        <v>37103</v>
      </c>
      <c r="D27" s="18">
        <v>-0.3</v>
      </c>
      <c r="E27" s="18">
        <v>-0.1</v>
      </c>
      <c r="G27" s="13">
        <v>37072</v>
      </c>
      <c r="H27">
        <v>177.7</v>
      </c>
      <c r="I27" s="26">
        <f t="shared" si="1"/>
        <v>2.2560631697685629E-3</v>
      </c>
      <c r="K27" t="str">
        <f t="shared" si="0"/>
        <v>08/16/2001</v>
      </c>
      <c r="L27" s="18">
        <f t="shared" si="3"/>
        <v>-0.19999999999999998</v>
      </c>
      <c r="M27" s="18">
        <f t="shared" si="2"/>
        <v>-6.8823860438926937E-2</v>
      </c>
      <c r="N27" s="28" t="e" cm="1">
        <f t="array" aca="1" ref="N27" ca="1">(_xll.BDH("USGG10YR Index","PX_LAST",K27,K27) - _xll.BDH("USGG10YR Index","PX_LAST",K27-1,K27-1)) * 100</f>
        <v>#NAME?</v>
      </c>
      <c r="O27" s="28" t="e" cm="1">
        <f t="array" aca="1" ref="O27" ca="1">(_xll.BDH("USGG2YR Index","PX_LAST",K27,K27) - _xll.BDH("USGG2YR Index","PX_LAST",K27-1,K27-1)) * 100</f>
        <v>#NAME?</v>
      </c>
      <c r="P27" s="29" t="e" cm="1">
        <f t="array" aca="1" ref="P27" ca="1">(_xll.BDH("USSWIT10 BGN Curncy","PX_LAST",K27,K27) - _xll.BDH("USSWIT10 BGN Curncy","PX_LAST",K27-1,K27-1)) * 100</f>
        <v>#NAME?</v>
      </c>
      <c r="Q27" s="29" t="e" cm="1">
        <f t="array" aca="1" ref="Q27" ca="1">(_xll.BDH("USSWIT2 BGN Curncy","PX_LAST",K27,K27) - _xll.BDH("USSWIT2 BGN Curncy","PX_LAST",K27-1,K27-1)) * 100</f>
        <v>#NAME?</v>
      </c>
    </row>
    <row r="28" spans="2:17" x14ac:dyDescent="0.2">
      <c r="B28" s="14">
        <v>20010918</v>
      </c>
      <c r="C28" s="13">
        <v>37134</v>
      </c>
      <c r="D28" s="18">
        <v>0.1</v>
      </c>
      <c r="E28" s="18">
        <v>0.2</v>
      </c>
      <c r="G28" s="13">
        <v>37103</v>
      </c>
      <c r="H28">
        <v>177.4</v>
      </c>
      <c r="I28" s="26">
        <f t="shared" si="1"/>
        <v>-1.6882386043892694E-3</v>
      </c>
      <c r="K28" t="str">
        <f t="shared" si="0"/>
        <v>09/18/2001</v>
      </c>
      <c r="L28" s="18">
        <f t="shared" si="3"/>
        <v>-0.1</v>
      </c>
      <c r="M28" s="18">
        <f t="shared" si="2"/>
        <v>-0.2</v>
      </c>
      <c r="N28" s="28" t="e" cm="1">
        <f t="array" aca="1" ref="N28" ca="1">(_xll.BDH("USGG10YR Index","PX_LAST",K28,K28) - _xll.BDH("USGG10YR Index","PX_LAST",K28-1,K28-1)) * 100</f>
        <v>#NAME?</v>
      </c>
      <c r="O28" s="28" t="e" cm="1">
        <f t="array" aca="1" ref="O28" ca="1">(_xll.BDH("USGG2YR Index","PX_LAST",K28,K28) - _xll.BDH("USGG2YR Index","PX_LAST",K28-1,K28-1)) * 100</f>
        <v>#NAME?</v>
      </c>
      <c r="P28" s="29" t="e" cm="1">
        <f t="array" aca="1" ref="P28" ca="1">(_xll.BDH("USSWIT10 BGN Curncy","PX_LAST",K28,K28) - _xll.BDH("USSWIT10 BGN Curncy","PX_LAST",K28-1,K28-1)) * 100</f>
        <v>#NAME?</v>
      </c>
      <c r="Q28" s="29" t="e" cm="1">
        <f t="array" aca="1" ref="Q28" ca="1">(_xll.BDH("USSWIT2 BGN Curncy","PX_LAST",K28,K28) - _xll.BDH("USSWIT2 BGN Curncy","PX_LAST",K28-1,K28-1)) * 100</f>
        <v>#NAME?</v>
      </c>
    </row>
    <row r="29" spans="2:17" x14ac:dyDescent="0.2">
      <c r="B29" s="14">
        <v>20011019</v>
      </c>
      <c r="C29" s="13">
        <v>37164</v>
      </c>
      <c r="D29" s="18">
        <v>0.4</v>
      </c>
      <c r="E29" s="18">
        <v>0.3</v>
      </c>
      <c r="G29" s="13">
        <v>37134</v>
      </c>
      <c r="H29">
        <v>177.4</v>
      </c>
      <c r="I29" s="26">
        <f t="shared" si="1"/>
        <v>0</v>
      </c>
      <c r="K29" t="str">
        <f t="shared" si="0"/>
        <v>10/19/2001</v>
      </c>
      <c r="L29" s="18">
        <f t="shared" si="3"/>
        <v>0.10000000000000003</v>
      </c>
      <c r="M29" s="18">
        <f t="shared" si="2"/>
        <v>9.4588500563686229E-2</v>
      </c>
      <c r="N29" s="28" t="e" cm="1">
        <f t="array" aca="1" ref="N29" ca="1">(_xll.BDH("USGG10YR Index","PX_LAST",K29,K29) - _xll.BDH("USGG10YR Index","PX_LAST",K29-1,K29-1)) * 100</f>
        <v>#NAME?</v>
      </c>
      <c r="O29" s="28" t="e" cm="1">
        <f t="array" aca="1" ref="O29" ca="1">(_xll.BDH("USGG2YR Index","PX_LAST",K29,K29) - _xll.BDH("USGG2YR Index","PX_LAST",K29-1,K29-1)) * 100</f>
        <v>#NAME?</v>
      </c>
      <c r="P29" s="29" t="e" cm="1">
        <f t="array" aca="1" ref="P29" ca="1">(_xll.BDH("USSWIT10 BGN Curncy","PX_LAST",K29,K29) - _xll.BDH("USSWIT10 BGN Curncy","PX_LAST",K29-1,K29-1)) * 100</f>
        <v>#NAME?</v>
      </c>
      <c r="Q29" s="29" t="e" cm="1">
        <f t="array" aca="1" ref="Q29" ca="1">(_xll.BDH("USSWIT2 BGN Curncy","PX_LAST",K29,K29) - _xll.BDH("USSWIT2 BGN Curncy","PX_LAST",K29-1,K29-1)) * 100</f>
        <v>#NAME?</v>
      </c>
    </row>
    <row r="30" spans="2:17" x14ac:dyDescent="0.2">
      <c r="B30" s="14">
        <v>20011116</v>
      </c>
      <c r="C30" s="13">
        <v>37195</v>
      </c>
      <c r="D30" s="18">
        <v>-0.3</v>
      </c>
      <c r="E30" s="18">
        <v>-0.3</v>
      </c>
      <c r="G30" s="13">
        <v>37164</v>
      </c>
      <c r="H30">
        <v>178.1</v>
      </c>
      <c r="I30" s="26">
        <f t="shared" si="1"/>
        <v>3.9458850056368622E-3</v>
      </c>
      <c r="K30" t="str">
        <f t="shared" si="0"/>
        <v>11/16/2001</v>
      </c>
      <c r="L30" s="18">
        <f t="shared" si="3"/>
        <v>0</v>
      </c>
      <c r="M30" s="18">
        <f t="shared" si="2"/>
        <v>1.9258843346436627E-2</v>
      </c>
      <c r="N30" s="28" t="e" cm="1">
        <f t="array" aca="1" ref="N30" ca="1">(_xll.BDH("USGG10YR Index","PX_LAST",K30,K30) - _xll.BDH("USGG10YR Index","PX_LAST",K30-1,K30-1)) * 100</f>
        <v>#NAME?</v>
      </c>
      <c r="O30" s="28" t="e" cm="1">
        <f t="array" aca="1" ref="O30" ca="1">(_xll.BDH("USGG2YR Index","PX_LAST",K30,K30) - _xll.BDH("USGG2YR Index","PX_LAST",K30-1,K30-1)) * 100</f>
        <v>#NAME?</v>
      </c>
      <c r="P30" s="29" t="e" cm="1">
        <f t="array" aca="1" ref="P30" ca="1">(_xll.BDH("USSWIT10 BGN Curncy","PX_LAST",K30,K30) - _xll.BDH("USSWIT10 BGN Curncy","PX_LAST",K30-1,K30-1)) * 100</f>
        <v>#NAME?</v>
      </c>
      <c r="Q30" s="29" t="e" cm="1">
        <f t="array" aca="1" ref="Q30" ca="1">(_xll.BDH("USSWIT2 BGN Curncy","PX_LAST",K30,K30) - _xll.BDH("USSWIT2 BGN Curncy","PX_LAST",K30-1,K30-1)) * 100</f>
        <v>#NAME?</v>
      </c>
    </row>
    <row r="31" spans="2:17" x14ac:dyDescent="0.2">
      <c r="B31" s="14">
        <v>20011214</v>
      </c>
      <c r="C31" s="13">
        <v>37225</v>
      </c>
      <c r="D31" s="18">
        <v>0</v>
      </c>
      <c r="E31" s="18">
        <v>-0.1</v>
      </c>
      <c r="G31" s="13">
        <v>37195</v>
      </c>
      <c r="H31">
        <v>177.6</v>
      </c>
      <c r="I31" s="26">
        <f t="shared" si="1"/>
        <v>-2.8074115665356336E-3</v>
      </c>
      <c r="K31" t="str">
        <f t="shared" si="0"/>
        <v>12/14/2001</v>
      </c>
      <c r="L31" s="18">
        <f t="shared" si="3"/>
        <v>0.1</v>
      </c>
      <c r="M31" s="18">
        <f t="shared" si="2"/>
        <v>4.3693693693691499E-2</v>
      </c>
      <c r="N31" s="28" t="e" cm="1">
        <f t="array" aca="1" ref="N31" ca="1">(_xll.BDH("USGG10YR Index","PX_LAST",K31,K31) - _xll.BDH("USGG10YR Index","PX_LAST",K31-1,K31-1)) * 100</f>
        <v>#NAME?</v>
      </c>
      <c r="O31" s="28" t="e" cm="1">
        <f t="array" aca="1" ref="O31" ca="1">(_xll.BDH("USGG2YR Index","PX_LAST",K31,K31) - _xll.BDH("USGG2YR Index","PX_LAST",K31-1,K31-1)) * 100</f>
        <v>#NAME?</v>
      </c>
      <c r="P31" s="29" t="e" cm="1">
        <f t="array" aca="1" ref="P31" ca="1">(_xll.BDH("USSWIT10 BGN Curncy","PX_LAST",K31,K31) - _xll.BDH("USSWIT10 BGN Curncy","PX_LAST",K31-1,K31-1)) * 100</f>
        <v>#NAME?</v>
      </c>
      <c r="Q31" s="29" t="e" cm="1">
        <f t="array" aca="1" ref="Q31" ca="1">(_xll.BDH("USSWIT2 BGN Curncy","PX_LAST",K31,K31) - _xll.BDH("USSWIT2 BGN Curncy","PX_LAST",K31-1,K31-1)) * 100</f>
        <v>#NAME?</v>
      </c>
    </row>
    <row r="32" spans="2:17" x14ac:dyDescent="0.2">
      <c r="B32" s="14">
        <v>20020116</v>
      </c>
      <c r="C32" s="13">
        <v>37256</v>
      </c>
      <c r="D32" s="18">
        <v>-0.2</v>
      </c>
      <c r="E32" s="18">
        <v>0</v>
      </c>
      <c r="G32" s="13">
        <v>37225</v>
      </c>
      <c r="H32">
        <v>177.5</v>
      </c>
      <c r="I32" s="26">
        <f t="shared" si="1"/>
        <v>-5.6306306306308507E-4</v>
      </c>
      <c r="K32" t="str">
        <f t="shared" si="0"/>
        <v>01/16/2002</v>
      </c>
      <c r="L32" s="18">
        <f t="shared" si="3"/>
        <v>-0.2</v>
      </c>
      <c r="M32" s="18">
        <f t="shared" si="2"/>
        <v>-5.6338028169011789E-2</v>
      </c>
      <c r="N32" s="28" t="e" cm="1">
        <f t="array" aca="1" ref="N32" ca="1">(_xll.BDH("USGG10YR Index","PX_LAST",K32,K32) - _xll.BDH("USGG10YR Index","PX_LAST",K32-1,K32-1)) * 100</f>
        <v>#NAME?</v>
      </c>
      <c r="O32" s="28" t="e" cm="1">
        <f t="array" aca="1" ref="O32" ca="1">(_xll.BDH("USGG2YR Index","PX_LAST",K32,K32) - _xll.BDH("USGG2YR Index","PX_LAST",K32-1,K32-1)) * 100</f>
        <v>#NAME?</v>
      </c>
      <c r="P32" s="29" t="e" cm="1">
        <f t="array" aca="1" ref="P32" ca="1">(_xll.BDH("USSWIT10 BGN Curncy","PX_LAST",K32,K32) - _xll.BDH("USSWIT10 BGN Curncy","PX_LAST",K32-1,K32-1)) * 100</f>
        <v>#NAME?</v>
      </c>
      <c r="Q32" s="29" t="e" cm="1">
        <f t="array" aca="1" ref="Q32" ca="1">(_xll.BDH("USSWIT2 BGN Curncy","PX_LAST",K32,K32) - _xll.BDH("USSWIT2 BGN Curncy","PX_LAST",K32-1,K32-1)) * 100</f>
        <v>#NAME?</v>
      </c>
    </row>
    <row r="33" spans="2:17" x14ac:dyDescent="0.2">
      <c r="B33" s="14">
        <v>20020220</v>
      </c>
      <c r="C33" s="13">
        <v>37287</v>
      </c>
      <c r="D33" s="18">
        <v>0.2</v>
      </c>
      <c r="E33" s="18">
        <v>0.2</v>
      </c>
      <c r="G33" s="13">
        <v>37256</v>
      </c>
      <c r="H33">
        <v>177.4</v>
      </c>
      <c r="I33" s="26">
        <f t="shared" si="1"/>
        <v>-5.6338028169011789E-4</v>
      </c>
      <c r="K33" t="str">
        <f t="shared" si="0"/>
        <v>02/20/2002</v>
      </c>
      <c r="L33" s="18">
        <f t="shared" si="3"/>
        <v>0</v>
      </c>
      <c r="M33" s="18">
        <f t="shared" si="2"/>
        <v>-3.0890642615566233E-2</v>
      </c>
      <c r="N33" s="28" t="e" cm="1">
        <f t="array" aca="1" ref="N33" ca="1">(_xll.BDH("USGG10YR Index","PX_LAST",K33,K33) - _xll.BDH("USGG10YR Index","PX_LAST",K33-1,K33-1)) * 100</f>
        <v>#NAME?</v>
      </c>
      <c r="O33" s="28" t="e" cm="1">
        <f t="array" aca="1" ref="O33" ca="1">(_xll.BDH("USGG2YR Index","PX_LAST",K33,K33) - _xll.BDH("USGG2YR Index","PX_LAST",K33-1,K33-1)) * 100</f>
        <v>#NAME?</v>
      </c>
      <c r="P33" s="29" t="e" cm="1">
        <f t="array" aca="1" ref="P33" ca="1">(_xll.BDH("USSWIT10 BGN Curncy","PX_LAST",K33,K33) - _xll.BDH("USSWIT10 BGN Curncy","PX_LAST",K33-1,K33-1)) * 100</f>
        <v>#NAME?</v>
      </c>
      <c r="Q33" s="29" t="e" cm="1">
        <f t="array" aca="1" ref="Q33" ca="1">(_xll.BDH("USSWIT2 BGN Curncy","PX_LAST",K33,K33) - _xll.BDH("USSWIT2 BGN Curncy","PX_LAST",K33-1,K33-1)) * 100</f>
        <v>#NAME?</v>
      </c>
    </row>
    <row r="34" spans="2:17" x14ac:dyDescent="0.2">
      <c r="B34" s="14">
        <v>20020321</v>
      </c>
      <c r="C34" s="13">
        <v>37315</v>
      </c>
      <c r="D34" s="18">
        <v>0.2</v>
      </c>
      <c r="E34" s="18">
        <v>0.2</v>
      </c>
      <c r="G34" s="13">
        <v>37287</v>
      </c>
      <c r="H34">
        <v>177.7</v>
      </c>
      <c r="I34" s="26">
        <f t="shared" si="1"/>
        <v>1.6910935738443378E-3</v>
      </c>
      <c r="K34" t="str">
        <f t="shared" si="0"/>
        <v>03/21/2002</v>
      </c>
      <c r="L34" s="18">
        <f t="shared" si="3"/>
        <v>0</v>
      </c>
      <c r="M34" s="18">
        <f t="shared" si="2"/>
        <v>-3.1176139561050864E-2</v>
      </c>
      <c r="N34" s="28" t="e" cm="1">
        <f t="array" aca="1" ref="N34" ca="1">(_xll.BDH("USGG10YR Index","PX_LAST",K34,K34) - _xll.BDH("USGG10YR Index","PX_LAST",K34-1,K34-1)) * 100</f>
        <v>#NAME?</v>
      </c>
      <c r="O34" s="28" t="e" cm="1">
        <f t="array" aca="1" ref="O34" ca="1">(_xll.BDH("USGG2YR Index","PX_LAST",K34,K34) - _xll.BDH("USGG2YR Index","PX_LAST",K34-1,K34-1)) * 100</f>
        <v>#NAME?</v>
      </c>
      <c r="P34" s="29" t="e" cm="1">
        <f t="array" aca="1" ref="P34" ca="1">(_xll.BDH("USSWIT10 BGN Curncy","PX_LAST",K34,K34) - _xll.BDH("USSWIT10 BGN Curncy","PX_LAST",K34-1,K34-1)) * 100</f>
        <v>#NAME?</v>
      </c>
      <c r="Q34" s="29" t="e" cm="1">
        <f t="array" aca="1" ref="Q34" ca="1">(_xll.BDH("USSWIT2 BGN Curncy","PX_LAST",K34,K34) - _xll.BDH("USSWIT2 BGN Curncy","PX_LAST",K34-1,K34-1)) * 100</f>
        <v>#NAME?</v>
      </c>
    </row>
    <row r="35" spans="2:17" x14ac:dyDescent="0.2">
      <c r="B35" s="14">
        <v>20020416</v>
      </c>
      <c r="C35" s="13">
        <v>37346</v>
      </c>
      <c r="D35" s="18">
        <v>0.3</v>
      </c>
      <c r="E35" s="18">
        <v>0.5</v>
      </c>
      <c r="G35" s="13">
        <v>37315</v>
      </c>
      <c r="H35">
        <v>178</v>
      </c>
      <c r="I35" s="26">
        <f t="shared" si="1"/>
        <v>1.6882386043894915E-3</v>
      </c>
      <c r="K35" t="str">
        <f t="shared" si="0"/>
        <v>04/16/2002</v>
      </c>
      <c r="L35" s="18">
        <f t="shared" si="3"/>
        <v>-0.2</v>
      </c>
      <c r="M35" s="18">
        <f t="shared" si="2"/>
        <v>-0.21910112359549938</v>
      </c>
      <c r="N35" s="28" t="e" cm="1">
        <f t="array" aca="1" ref="N35" ca="1">(_xll.BDH("USGG10YR Index","PX_LAST",K35,K35) - _xll.BDH("USGG10YR Index","PX_LAST",K35-1,K35-1)) * 100</f>
        <v>#NAME?</v>
      </c>
      <c r="O35" s="28" t="e" cm="1">
        <f t="array" aca="1" ref="O35" ca="1">(_xll.BDH("USGG2YR Index","PX_LAST",K35,K35) - _xll.BDH("USGG2YR Index","PX_LAST",K35-1,K35-1)) * 100</f>
        <v>#NAME?</v>
      </c>
      <c r="P35" s="29" t="e" cm="1">
        <f t="array" aca="1" ref="P35" ca="1">(_xll.BDH("USSWIT10 BGN Curncy","PX_LAST",K35,K35) - _xll.BDH("USSWIT10 BGN Curncy","PX_LAST",K35-1,K35-1)) * 100</f>
        <v>#NAME?</v>
      </c>
      <c r="Q35" s="29" t="e" cm="1">
        <f t="array" aca="1" ref="Q35" ca="1">(_xll.BDH("USSWIT2 BGN Curncy","PX_LAST",K35,K35) - _xll.BDH("USSWIT2 BGN Curncy","PX_LAST",K35-1,K35-1)) * 100</f>
        <v>#NAME?</v>
      </c>
    </row>
    <row r="36" spans="2:17" x14ac:dyDescent="0.2">
      <c r="B36" s="14">
        <v>20020515</v>
      </c>
      <c r="C36" s="13">
        <v>37376</v>
      </c>
      <c r="D36" s="18">
        <v>0.5</v>
      </c>
      <c r="E36" s="18">
        <v>0.4</v>
      </c>
      <c r="G36" s="13">
        <v>37346</v>
      </c>
      <c r="H36">
        <v>178.5</v>
      </c>
      <c r="I36" s="26">
        <f t="shared" si="1"/>
        <v>2.8089887640450062E-3</v>
      </c>
      <c r="K36" t="str">
        <f t="shared" si="0"/>
        <v>05/15/2002</v>
      </c>
      <c r="L36" s="18">
        <f t="shared" si="3"/>
        <v>9.9999999999999978E-2</v>
      </c>
      <c r="M36" s="18">
        <f t="shared" si="2"/>
        <v>4.8179271708681859E-2</v>
      </c>
      <c r="N36" s="28" t="e" cm="1">
        <f t="array" aca="1" ref="N36" ca="1">(_xll.BDH("USGG10YR Index","PX_LAST",K36,K36) - _xll.BDH("USGG10YR Index","PX_LAST",K36-1,K36-1)) * 100</f>
        <v>#NAME?</v>
      </c>
      <c r="O36" s="28" t="e" cm="1">
        <f t="array" aca="1" ref="O36" ca="1">(_xll.BDH("USGG2YR Index","PX_LAST",K36,K36) - _xll.BDH("USGG2YR Index","PX_LAST",K36-1,K36-1)) * 100</f>
        <v>#NAME?</v>
      </c>
      <c r="P36" s="29" t="e" cm="1">
        <f t="array" aca="1" ref="P36" ca="1">(_xll.BDH("USSWIT10 BGN Curncy","PX_LAST",K36,K36) - _xll.BDH("USSWIT10 BGN Curncy","PX_LAST",K36-1,K36-1)) * 100</f>
        <v>#NAME?</v>
      </c>
      <c r="Q36" s="29" t="e" cm="1">
        <f t="array" aca="1" ref="Q36" ca="1">(_xll.BDH("USSWIT2 BGN Curncy","PX_LAST",K36,K36) - _xll.BDH("USSWIT2 BGN Curncy","PX_LAST",K36-1,K36-1)) * 100</f>
        <v>#NAME?</v>
      </c>
    </row>
    <row r="37" spans="2:17" x14ac:dyDescent="0.2">
      <c r="B37" s="14">
        <v>20020618</v>
      </c>
      <c r="C37" s="13">
        <v>37407</v>
      </c>
      <c r="D37" s="18">
        <v>0</v>
      </c>
      <c r="E37" s="18">
        <v>0.1</v>
      </c>
      <c r="G37" s="13">
        <v>37376</v>
      </c>
      <c r="H37">
        <v>179.3</v>
      </c>
      <c r="I37" s="26">
        <f t="shared" si="1"/>
        <v>4.4817927170868188E-3</v>
      </c>
      <c r="K37" t="str">
        <f t="shared" si="0"/>
        <v>06/18/2002</v>
      </c>
      <c r="L37" s="18">
        <f t="shared" si="3"/>
        <v>-0.1</v>
      </c>
      <c r="M37" s="18">
        <f t="shared" si="2"/>
        <v>1.1544896820969791E-2</v>
      </c>
      <c r="N37" s="28" t="e" cm="1">
        <f t="array" aca="1" ref="N37" ca="1">(_xll.BDH("USGG10YR Index","PX_LAST",K37,K37) - _xll.BDH("USGG10YR Index","PX_LAST",K37-1,K37-1)) * 100</f>
        <v>#NAME?</v>
      </c>
      <c r="O37" s="28" t="e" cm="1">
        <f t="array" aca="1" ref="O37" ca="1">(_xll.BDH("USGG2YR Index","PX_LAST",K37,K37) - _xll.BDH("USGG2YR Index","PX_LAST",K37-1,K37-1)) * 100</f>
        <v>#NAME?</v>
      </c>
      <c r="P37" s="29" t="e" cm="1">
        <f t="array" aca="1" ref="P37" ca="1">(_xll.BDH("USSWIT10 BGN Curncy","PX_LAST",K37,K37) - _xll.BDH("USSWIT10 BGN Curncy","PX_LAST",K37-1,K37-1)) * 100</f>
        <v>#NAME?</v>
      </c>
      <c r="Q37" s="29" t="e" cm="1">
        <f t="array" aca="1" ref="Q37" ca="1">(_xll.BDH("USSWIT2 BGN Curncy","PX_LAST",K37,K37) - _xll.BDH("USSWIT2 BGN Curncy","PX_LAST",K37-1,K37-1)) * 100</f>
        <v>#NAME?</v>
      </c>
    </row>
    <row r="38" spans="2:17" x14ac:dyDescent="0.2">
      <c r="B38" s="14">
        <v>20020719</v>
      </c>
      <c r="C38" s="13">
        <v>37437</v>
      </c>
      <c r="D38" s="18">
        <v>0.1</v>
      </c>
      <c r="E38" s="18">
        <v>0.1</v>
      </c>
      <c r="G38" s="13">
        <v>37407</v>
      </c>
      <c r="H38">
        <v>179.5</v>
      </c>
      <c r="I38" s="26">
        <f t="shared" si="1"/>
        <v>1.115448968209698E-3</v>
      </c>
      <c r="K38" t="str">
        <f t="shared" si="0"/>
        <v>07/19/2002</v>
      </c>
      <c r="L38" s="18">
        <f t="shared" si="3"/>
        <v>0</v>
      </c>
      <c r="M38" s="18">
        <f t="shared" si="2"/>
        <v>-4.4289693593324492E-2</v>
      </c>
      <c r="N38" s="28" t="e" cm="1">
        <f t="array" aca="1" ref="N38" ca="1">(_xll.BDH("USGG10YR Index","PX_LAST",K38,K38) - _xll.BDH("USGG10YR Index","PX_LAST",K38-1,K38-1)) * 100</f>
        <v>#NAME?</v>
      </c>
      <c r="O38" s="28" t="e" cm="1">
        <f t="array" aca="1" ref="O38" ca="1">(_xll.BDH("USGG2YR Index","PX_LAST",K38,K38) - _xll.BDH("USGG2YR Index","PX_LAST",K38-1,K38-1)) * 100</f>
        <v>#NAME?</v>
      </c>
      <c r="P38" s="29" t="e" cm="1">
        <f t="array" aca="1" ref="P38" ca="1">(_xll.BDH("USSWIT10 BGN Curncy","PX_LAST",K38,K38) - _xll.BDH("USSWIT10 BGN Curncy","PX_LAST",K38-1,K38-1)) * 100</f>
        <v>#NAME?</v>
      </c>
      <c r="Q38" s="29" t="e" cm="1">
        <f t="array" aca="1" ref="Q38" ca="1">(_xll.BDH("USSWIT2 BGN Curncy","PX_LAST",K38,K38) - _xll.BDH("USSWIT2 BGN Curncy","PX_LAST",K38-1,K38-1)) * 100</f>
        <v>#NAME?</v>
      </c>
    </row>
    <row r="39" spans="2:17" x14ac:dyDescent="0.2">
      <c r="B39" s="14">
        <v>20020816</v>
      </c>
      <c r="C39" s="13">
        <v>37468</v>
      </c>
      <c r="D39" s="18">
        <v>0.1</v>
      </c>
      <c r="E39" s="18">
        <v>0.2</v>
      </c>
      <c r="G39" s="13">
        <v>37437</v>
      </c>
      <c r="H39">
        <v>179.6</v>
      </c>
      <c r="I39" s="26">
        <f t="shared" si="1"/>
        <v>5.5710306406675514E-4</v>
      </c>
      <c r="K39" t="str">
        <f t="shared" si="0"/>
        <v>08/16/2002</v>
      </c>
      <c r="L39" s="18">
        <f t="shared" si="3"/>
        <v>-0.1</v>
      </c>
      <c r="M39" s="18">
        <f t="shared" si="2"/>
        <v>2.271714922048601E-2</v>
      </c>
      <c r="N39" s="28" t="e" cm="1">
        <f t="array" aca="1" ref="N39" ca="1">(_xll.BDH("USGG10YR Index","PX_LAST",K39,K39) - _xll.BDH("USGG10YR Index","PX_LAST",K39-1,K39-1)) * 100</f>
        <v>#NAME?</v>
      </c>
      <c r="O39" s="28" t="e" cm="1">
        <f t="array" aca="1" ref="O39" ca="1">(_xll.BDH("USGG2YR Index","PX_LAST",K39,K39) - _xll.BDH("USGG2YR Index","PX_LAST",K39-1,K39-1)) * 100</f>
        <v>#NAME?</v>
      </c>
      <c r="P39" s="29" t="e" cm="1">
        <f t="array" aca="1" ref="P39" ca="1">(_xll.BDH("USSWIT10 BGN Curncy","PX_LAST",K39,K39) - _xll.BDH("USSWIT10 BGN Curncy","PX_LAST",K39-1,K39-1)) * 100</f>
        <v>#NAME?</v>
      </c>
      <c r="Q39" s="29" t="e" cm="1">
        <f t="array" aca="1" ref="Q39" ca="1">(_xll.BDH("USSWIT2 BGN Curncy","PX_LAST",K39,K39) - _xll.BDH("USSWIT2 BGN Curncy","PX_LAST",K39-1,K39-1)) * 100</f>
        <v>#NAME?</v>
      </c>
    </row>
    <row r="40" spans="2:17" x14ac:dyDescent="0.2">
      <c r="B40" s="14">
        <v>20020918</v>
      </c>
      <c r="C40" s="13">
        <v>37499</v>
      </c>
      <c r="D40" s="18">
        <v>0.3</v>
      </c>
      <c r="E40" s="18">
        <v>0.2</v>
      </c>
      <c r="G40" s="13">
        <v>37468</v>
      </c>
      <c r="H40">
        <v>180</v>
      </c>
      <c r="I40" s="26">
        <f t="shared" si="1"/>
        <v>2.2271714922048602E-3</v>
      </c>
      <c r="K40" t="str">
        <f t="shared" si="0"/>
        <v>09/18/2002</v>
      </c>
      <c r="L40" s="18">
        <f t="shared" si="3"/>
        <v>9.9999999999999978E-2</v>
      </c>
      <c r="M40" s="18">
        <f t="shared" si="2"/>
        <v>7.777777777777678E-2</v>
      </c>
      <c r="N40" s="28" t="e" cm="1">
        <f t="array" aca="1" ref="N40" ca="1">(_xll.BDH("USGG10YR Index","PX_LAST",K40,K40) - _xll.BDH("USGG10YR Index","PX_LAST",K40-1,K40-1)) * 100</f>
        <v>#NAME?</v>
      </c>
      <c r="O40" s="28" t="e" cm="1">
        <f t="array" aca="1" ref="O40" ca="1">(_xll.BDH("USGG2YR Index","PX_LAST",K40,K40) - _xll.BDH("USGG2YR Index","PX_LAST",K40-1,K40-1)) * 100</f>
        <v>#NAME?</v>
      </c>
      <c r="P40" s="29" t="e" cm="1">
        <f t="array" aca="1" ref="P40" ca="1">(_xll.BDH("USSWIT10 BGN Curncy","PX_LAST",K40,K40) - _xll.BDH("USSWIT10 BGN Curncy","PX_LAST",K40-1,K40-1)) * 100</f>
        <v>#NAME?</v>
      </c>
      <c r="Q40" s="29" t="e" cm="1">
        <f t="array" aca="1" ref="Q40" ca="1">(_xll.BDH("USSWIT2 BGN Curncy","PX_LAST",K40,K40) - _xll.BDH("USSWIT2 BGN Curncy","PX_LAST",K40-1,K40-1)) * 100</f>
        <v>#NAME?</v>
      </c>
    </row>
    <row r="41" spans="2:17" x14ac:dyDescent="0.2">
      <c r="B41" s="14">
        <v>20021018</v>
      </c>
      <c r="C41" s="13">
        <v>37529</v>
      </c>
      <c r="D41" s="18">
        <v>0.2</v>
      </c>
      <c r="E41" s="18">
        <v>0.2</v>
      </c>
      <c r="G41" s="13">
        <v>37499</v>
      </c>
      <c r="H41">
        <v>180.5</v>
      </c>
      <c r="I41" s="26">
        <f t="shared" si="1"/>
        <v>2.7777777777777679E-3</v>
      </c>
      <c r="K41" t="str">
        <f t="shared" si="0"/>
        <v>10/18/2002</v>
      </c>
      <c r="L41" s="18">
        <f t="shared" si="3"/>
        <v>0</v>
      </c>
      <c r="M41" s="18">
        <f t="shared" si="2"/>
        <v>-3.379501385041267E-2</v>
      </c>
      <c r="N41" s="28" t="e" cm="1">
        <f t="array" aca="1" ref="N41" ca="1">(_xll.BDH("USGG10YR Index","PX_LAST",K41,K41) - _xll.BDH("USGG10YR Index","PX_LAST",K41-1,K41-1)) * 100</f>
        <v>#NAME?</v>
      </c>
      <c r="O41" s="28" t="e" cm="1">
        <f t="array" aca="1" ref="O41" ca="1">(_xll.BDH("USGG2YR Index","PX_LAST",K41,K41) - _xll.BDH("USGG2YR Index","PX_LAST",K41-1,K41-1)) * 100</f>
        <v>#NAME?</v>
      </c>
      <c r="P41" s="29" t="e" cm="1">
        <f t="array" aca="1" ref="P41" ca="1">(_xll.BDH("USSWIT10 BGN Curncy","PX_LAST",K41,K41) - _xll.BDH("USSWIT10 BGN Curncy","PX_LAST",K41-1,K41-1)) * 100</f>
        <v>#NAME?</v>
      </c>
      <c r="Q41" s="29" t="e" cm="1">
        <f t="array" aca="1" ref="Q41" ca="1">(_xll.BDH("USSWIT2 BGN Curncy","PX_LAST",K41,K41) - _xll.BDH("USSWIT2 BGN Curncy","PX_LAST",K41-1,K41-1)) * 100</f>
        <v>#NAME?</v>
      </c>
    </row>
    <row r="42" spans="2:17" x14ac:dyDescent="0.2">
      <c r="B42" s="14">
        <v>20021119</v>
      </c>
      <c r="C42" s="13">
        <v>37560</v>
      </c>
      <c r="D42" s="18">
        <v>0.3</v>
      </c>
      <c r="E42" s="18">
        <v>0.3</v>
      </c>
      <c r="G42" s="13">
        <v>37529</v>
      </c>
      <c r="H42">
        <v>180.8</v>
      </c>
      <c r="I42" s="26">
        <f t="shared" si="1"/>
        <v>1.6620498614958734E-3</v>
      </c>
      <c r="K42" t="str">
        <f t="shared" si="0"/>
        <v>11/19/2002</v>
      </c>
      <c r="L42" s="18">
        <f t="shared" si="3"/>
        <v>0</v>
      </c>
      <c r="M42" s="18">
        <f t="shared" si="2"/>
        <v>-7.8761061946918953E-2</v>
      </c>
      <c r="N42" s="28" t="e" cm="1">
        <f t="array" aca="1" ref="N42" ca="1">(_xll.BDH("USGG10YR Index","PX_LAST",K42,K42) - _xll.BDH("USGG10YR Index","PX_LAST",K42-1,K42-1)) * 100</f>
        <v>#NAME?</v>
      </c>
      <c r="O42" s="28" t="e" cm="1">
        <f t="array" aca="1" ref="O42" ca="1">(_xll.BDH("USGG2YR Index","PX_LAST",K42,K42) - _xll.BDH("USGG2YR Index","PX_LAST",K42-1,K42-1)) * 100</f>
        <v>#NAME?</v>
      </c>
      <c r="P42" s="29" t="e" cm="1">
        <f t="array" aca="1" ref="P42" ca="1">(_xll.BDH("USSWIT10 BGN Curncy","PX_LAST",K42,K42) - _xll.BDH("USSWIT10 BGN Curncy","PX_LAST",K42-1,K42-1)) * 100</f>
        <v>#NAME?</v>
      </c>
      <c r="Q42" s="29" t="e" cm="1">
        <f t="array" aca="1" ref="Q42" ca="1">(_xll.BDH("USSWIT2 BGN Curncy","PX_LAST",K42,K42) - _xll.BDH("USSWIT2 BGN Curncy","PX_LAST",K42-1,K42-1)) * 100</f>
        <v>#NAME?</v>
      </c>
    </row>
    <row r="43" spans="2:17" x14ac:dyDescent="0.2">
      <c r="B43" s="14">
        <v>20021217</v>
      </c>
      <c r="C43" s="13">
        <v>37590</v>
      </c>
      <c r="D43" s="18">
        <v>0.1</v>
      </c>
      <c r="E43" s="18">
        <v>0.2</v>
      </c>
      <c r="G43" s="13">
        <v>37560</v>
      </c>
      <c r="H43">
        <v>181.2</v>
      </c>
      <c r="I43" s="26">
        <f t="shared" si="1"/>
        <v>2.2123893805308104E-3</v>
      </c>
      <c r="K43" t="str">
        <f t="shared" si="0"/>
        <v>12/17/2002</v>
      </c>
      <c r="L43" s="18">
        <f t="shared" si="3"/>
        <v>-0.1</v>
      </c>
      <c r="M43" s="18">
        <f t="shared" si="2"/>
        <v>-3.4437086092719948E-2</v>
      </c>
      <c r="N43" s="28" t="e" cm="1">
        <f t="array" aca="1" ref="N43" ca="1">(_xll.BDH("USGG10YR Index","PX_LAST",K43,K43) - _xll.BDH("USGG10YR Index","PX_LAST",K43-1,K43-1)) * 100</f>
        <v>#NAME?</v>
      </c>
      <c r="O43" s="28" t="e" cm="1">
        <f t="array" aca="1" ref="O43" ca="1">(_xll.BDH("USGG2YR Index","PX_LAST",K43,K43) - _xll.BDH("USGG2YR Index","PX_LAST",K43-1,K43-1)) * 100</f>
        <v>#NAME?</v>
      </c>
      <c r="P43" s="29" t="e" cm="1">
        <f t="array" aca="1" ref="P43" ca="1">(_xll.BDH("USSWIT10 BGN Curncy","PX_LAST",K43,K43) - _xll.BDH("USSWIT10 BGN Curncy","PX_LAST",K43-1,K43-1)) * 100</f>
        <v>#NAME?</v>
      </c>
      <c r="Q43" s="29" t="e" cm="1">
        <f t="array" aca="1" ref="Q43" ca="1">(_xll.BDH("USSWIT2 BGN Curncy","PX_LAST",K43,K43) - _xll.BDH("USSWIT2 BGN Curncy","PX_LAST",K43-1,K43-1)) * 100</f>
        <v>#NAME?</v>
      </c>
    </row>
    <row r="44" spans="2:17" x14ac:dyDescent="0.2">
      <c r="B44" s="14">
        <v>20030116</v>
      </c>
      <c r="C44" s="13">
        <v>37621</v>
      </c>
      <c r="D44" s="18">
        <v>0.1</v>
      </c>
      <c r="E44" s="18">
        <v>0.2</v>
      </c>
      <c r="G44" s="13">
        <v>37590</v>
      </c>
      <c r="H44">
        <v>181.5</v>
      </c>
      <c r="I44" s="26">
        <f t="shared" si="1"/>
        <v>1.6556291390728006E-3</v>
      </c>
      <c r="K44" t="str">
        <f t="shared" si="0"/>
        <v>01/16/2003</v>
      </c>
      <c r="L44" s="18">
        <f t="shared" si="3"/>
        <v>-0.1</v>
      </c>
      <c r="M44" s="18">
        <f t="shared" si="2"/>
        <v>-3.4710743801635691E-2</v>
      </c>
      <c r="N44" s="28" t="e" cm="1">
        <f t="array" aca="1" ref="N44" ca="1">(_xll.BDH("USGG10YR Index","PX_LAST",K44,K44) - _xll.BDH("USGG10YR Index","PX_LAST",K44-1,K44-1)) * 100</f>
        <v>#NAME?</v>
      </c>
      <c r="O44" s="28" t="e" cm="1">
        <f t="array" aca="1" ref="O44" ca="1">(_xll.BDH("USGG2YR Index","PX_LAST",K44,K44) - _xll.BDH("USGG2YR Index","PX_LAST",K44-1,K44-1)) * 100</f>
        <v>#NAME?</v>
      </c>
      <c r="P44" s="29" t="e" cm="1">
        <f t="array" aca="1" ref="P44" ca="1">(_xll.BDH("USSWIT10 BGN Curncy","PX_LAST",K44,K44) - _xll.BDH("USSWIT10 BGN Curncy","PX_LAST",K44-1,K44-1)) * 100</f>
        <v>#NAME?</v>
      </c>
      <c r="Q44" s="29" t="e" cm="1">
        <f t="array" aca="1" ref="Q44" ca="1">(_xll.BDH("USSWIT2 BGN Curncy","PX_LAST",K44,K44) - _xll.BDH("USSWIT2 BGN Curncy","PX_LAST",K44-1,K44-1)) * 100</f>
        <v>#NAME?</v>
      </c>
    </row>
    <row r="45" spans="2:17" x14ac:dyDescent="0.2">
      <c r="B45" s="14">
        <v>20030221</v>
      </c>
      <c r="C45" s="13">
        <v>37652</v>
      </c>
      <c r="D45" s="18">
        <v>0.3</v>
      </c>
      <c r="E45" s="18">
        <v>0.3</v>
      </c>
      <c r="G45" s="13">
        <v>37621</v>
      </c>
      <c r="H45">
        <v>181.8</v>
      </c>
      <c r="I45" s="26">
        <f t="shared" si="1"/>
        <v>1.6528925619836432E-3</v>
      </c>
      <c r="K45" t="str">
        <f t="shared" si="0"/>
        <v>02/21/2003</v>
      </c>
      <c r="L45" s="18">
        <f t="shared" si="3"/>
        <v>0</v>
      </c>
      <c r="M45" s="18">
        <f t="shared" si="2"/>
        <v>0.14004400440043058</v>
      </c>
      <c r="N45" s="28" t="e" cm="1">
        <f t="array" aca="1" ref="N45" ca="1">(_xll.BDH("USGG10YR Index","PX_LAST",K45,K45) - _xll.BDH("USGG10YR Index","PX_LAST",K45-1,K45-1)) * 100</f>
        <v>#NAME?</v>
      </c>
      <c r="O45" s="28" t="e" cm="1">
        <f t="array" aca="1" ref="O45" ca="1">(_xll.BDH("USGG2YR Index","PX_LAST",K45,K45) - _xll.BDH("USGG2YR Index","PX_LAST",K45-1,K45-1)) * 100</f>
        <v>#NAME?</v>
      </c>
      <c r="P45" s="29" t="e" cm="1">
        <f t="array" aca="1" ref="P45" ca="1">(_xll.BDH("USSWIT10 BGN Curncy","PX_LAST",K45,K45) - _xll.BDH("USSWIT10 BGN Curncy","PX_LAST",K45-1,K45-1)) * 100</f>
        <v>#NAME?</v>
      </c>
      <c r="Q45" s="29" t="e" cm="1">
        <f t="array" aca="1" ref="Q45" ca="1">(_xll.BDH("USSWIT2 BGN Curncy","PX_LAST",K45,K45) - _xll.BDH("USSWIT2 BGN Curncy","PX_LAST",K45-1,K45-1)) * 100</f>
        <v>#NAME?</v>
      </c>
    </row>
    <row r="46" spans="2:17" x14ac:dyDescent="0.2">
      <c r="B46" s="14">
        <v>20030321</v>
      </c>
      <c r="C46" s="13">
        <v>37680</v>
      </c>
      <c r="D46" s="18">
        <v>0.6</v>
      </c>
      <c r="E46" s="18">
        <v>0.5</v>
      </c>
      <c r="G46" s="13">
        <v>37652</v>
      </c>
      <c r="H46">
        <v>182.6</v>
      </c>
      <c r="I46" s="26">
        <f t="shared" si="1"/>
        <v>4.4004400440043057E-3</v>
      </c>
      <c r="K46" t="str">
        <f t="shared" si="0"/>
        <v>03/21/2003</v>
      </c>
      <c r="L46" s="18">
        <f t="shared" si="3"/>
        <v>9.9999999999999978E-2</v>
      </c>
      <c r="M46" s="18">
        <f t="shared" si="2"/>
        <v>4.7645125958373669E-2</v>
      </c>
      <c r="N46" s="28" t="e" cm="1">
        <f t="array" aca="1" ref="N46" ca="1">(_xll.BDH("USGG10YR Index","PX_LAST",K46,K46) - _xll.BDH("USGG10YR Index","PX_LAST",K46-1,K46-1)) * 100</f>
        <v>#NAME?</v>
      </c>
      <c r="O46" s="28" t="e" cm="1">
        <f t="array" aca="1" ref="O46" ca="1">(_xll.BDH("USGG2YR Index","PX_LAST",K46,K46) - _xll.BDH("USGG2YR Index","PX_LAST",K46-1,K46-1)) * 100</f>
        <v>#NAME?</v>
      </c>
      <c r="P46" s="29" t="e" cm="1">
        <f t="array" aca="1" ref="P46" ca="1">(_xll.BDH("USSWIT10 BGN Curncy","PX_LAST",K46,K46) - _xll.BDH("USSWIT10 BGN Curncy","PX_LAST",K46-1,K46-1)) * 100</f>
        <v>#NAME?</v>
      </c>
      <c r="Q46" s="29" t="e" cm="1">
        <f t="array" aca="1" ref="Q46" ca="1">(_xll.BDH("USSWIT2 BGN Curncy","PX_LAST",K46,K46) - _xll.BDH("USSWIT2 BGN Curncy","PX_LAST",K46-1,K46-1)) * 100</f>
        <v>#NAME?</v>
      </c>
    </row>
    <row r="47" spans="2:17" x14ac:dyDescent="0.2">
      <c r="B47" s="14">
        <v>20030416</v>
      </c>
      <c r="C47" s="13">
        <v>37711</v>
      </c>
      <c r="D47" s="18">
        <v>0.3</v>
      </c>
      <c r="E47" s="18">
        <v>0.4</v>
      </c>
      <c r="G47" s="13">
        <v>37680</v>
      </c>
      <c r="H47">
        <v>183.6</v>
      </c>
      <c r="I47" s="26">
        <f t="shared" si="1"/>
        <v>5.4764512595837367E-3</v>
      </c>
      <c r="K47" t="str">
        <f t="shared" si="0"/>
        <v>04/16/2003</v>
      </c>
      <c r="L47" s="18">
        <f t="shared" si="3"/>
        <v>-0.10000000000000003</v>
      </c>
      <c r="M47" s="18">
        <f t="shared" si="2"/>
        <v>-0.23660130718954309</v>
      </c>
      <c r="N47" s="28" t="e" cm="1">
        <f t="array" aca="1" ref="N47" ca="1">(_xll.BDH("USGG10YR Index","PX_LAST",K47,K47) - _xll.BDH("USGG10YR Index","PX_LAST",K47-1,K47-1)) * 100</f>
        <v>#NAME?</v>
      </c>
      <c r="O47" s="28" t="e" cm="1">
        <f t="array" aca="1" ref="O47" ca="1">(_xll.BDH("USGG2YR Index","PX_LAST",K47,K47) - _xll.BDH("USGG2YR Index","PX_LAST",K47-1,K47-1)) * 100</f>
        <v>#NAME?</v>
      </c>
      <c r="P47" s="29" t="e" cm="1">
        <f t="array" aca="1" ref="P47" ca="1">(_xll.BDH("USSWIT10 BGN Curncy","PX_LAST",K47,K47) - _xll.BDH("USSWIT10 BGN Curncy","PX_LAST",K47-1,K47-1)) * 100</f>
        <v>#NAME?</v>
      </c>
      <c r="Q47" s="29" t="e" cm="1">
        <f t="array" aca="1" ref="Q47" ca="1">(_xll.BDH("USSWIT2 BGN Curncy","PX_LAST",K47,K47) - _xll.BDH("USSWIT2 BGN Curncy","PX_LAST",K47-1,K47-1)) * 100</f>
        <v>#NAME?</v>
      </c>
    </row>
    <row r="48" spans="2:17" x14ac:dyDescent="0.2">
      <c r="B48" s="14">
        <v>20030516</v>
      </c>
      <c r="C48" s="13">
        <v>37741</v>
      </c>
      <c r="D48" s="18">
        <v>-0.3</v>
      </c>
      <c r="E48" s="18">
        <v>-0.1</v>
      </c>
      <c r="G48" s="13">
        <v>37711</v>
      </c>
      <c r="H48">
        <v>183.9</v>
      </c>
      <c r="I48" s="26">
        <f t="shared" si="1"/>
        <v>1.6339869281045694E-3</v>
      </c>
      <c r="K48" t="str">
        <f t="shared" si="0"/>
        <v>05/16/2003</v>
      </c>
      <c r="L48" s="18">
        <f t="shared" si="3"/>
        <v>-0.19999999999999998</v>
      </c>
      <c r="M48" s="18">
        <f t="shared" si="2"/>
        <v>-0.28064165307233335</v>
      </c>
      <c r="N48" s="28" t="e" cm="1">
        <f t="array" aca="1" ref="N48" ca="1">(_xll.BDH("USGG10YR Index","PX_LAST",K48,K48) - _xll.BDH("USGG10YR Index","PX_LAST",K48-1,K48-1)) * 100</f>
        <v>#NAME?</v>
      </c>
      <c r="O48" s="28" t="e" cm="1">
        <f t="array" aca="1" ref="O48" ca="1">(_xll.BDH("USGG2YR Index","PX_LAST",K48,K48) - _xll.BDH("USGG2YR Index","PX_LAST",K48-1,K48-1)) * 100</f>
        <v>#NAME?</v>
      </c>
      <c r="P48" s="29" t="e" cm="1">
        <f t="array" aca="1" ref="P48" ca="1">(_xll.BDH("USSWIT10 BGN Curncy","PX_LAST",K48,K48) - _xll.BDH("USSWIT10 BGN Curncy","PX_LAST",K48-1,K48-1)) * 100</f>
        <v>#NAME?</v>
      </c>
      <c r="Q48" s="29" t="e" cm="1">
        <f t="array" aca="1" ref="Q48" ca="1">(_xll.BDH("USSWIT2 BGN Curncy","PX_LAST",K48,K48) - _xll.BDH("USSWIT2 BGN Curncy","PX_LAST",K48-1,K48-1)) * 100</f>
        <v>#NAME?</v>
      </c>
    </row>
    <row r="49" spans="2:17" x14ac:dyDescent="0.2">
      <c r="B49" s="14">
        <v>20030617</v>
      </c>
      <c r="C49" s="13">
        <v>37772</v>
      </c>
      <c r="D49" s="18">
        <v>0</v>
      </c>
      <c r="E49" s="18">
        <v>-0.1</v>
      </c>
      <c r="G49" s="13">
        <v>37741</v>
      </c>
      <c r="H49">
        <v>183.2</v>
      </c>
      <c r="I49" s="26">
        <f t="shared" si="1"/>
        <v>-3.8064165307233333E-3</v>
      </c>
      <c r="K49" t="str">
        <f t="shared" si="0"/>
        <v>06/17/2003</v>
      </c>
      <c r="L49" s="18">
        <f t="shared" si="3"/>
        <v>0.1</v>
      </c>
      <c r="M49" s="18">
        <f t="shared" si="2"/>
        <v>-6.3755458515280056E-2</v>
      </c>
      <c r="N49" s="28" t="e" cm="1">
        <f t="array" aca="1" ref="N49" ca="1">(_xll.BDH("USGG10YR Index","PX_LAST",K49,K49) - _xll.BDH("USGG10YR Index","PX_LAST",K49-1,K49-1)) * 100</f>
        <v>#NAME?</v>
      </c>
      <c r="O49" s="28" t="e" cm="1">
        <f t="array" aca="1" ref="O49" ca="1">(_xll.BDH("USGG2YR Index","PX_LAST",K49,K49) - _xll.BDH("USGG2YR Index","PX_LAST",K49-1,K49-1)) * 100</f>
        <v>#NAME?</v>
      </c>
      <c r="P49" s="29" t="e" cm="1">
        <f t="array" aca="1" ref="P49" ca="1">(_xll.BDH("USSWIT10 BGN Curncy","PX_LAST",K49,K49) - _xll.BDH("USSWIT10 BGN Curncy","PX_LAST",K49-1,K49-1)) * 100</f>
        <v>#NAME?</v>
      </c>
      <c r="Q49" s="29" t="e" cm="1">
        <f t="array" aca="1" ref="Q49" ca="1">(_xll.BDH("USSWIT2 BGN Curncy","PX_LAST",K49,K49) - _xll.BDH("USSWIT2 BGN Curncy","PX_LAST",K49-1,K49-1)) * 100</f>
        <v>#NAME?</v>
      </c>
    </row>
    <row r="50" spans="2:17" x14ac:dyDescent="0.2">
      <c r="B50" s="14">
        <v>20030716</v>
      </c>
      <c r="C50" s="13">
        <v>37802</v>
      </c>
      <c r="D50" s="18">
        <v>0.2</v>
      </c>
      <c r="E50" s="18">
        <v>0.2</v>
      </c>
      <c r="G50" s="13">
        <v>37772</v>
      </c>
      <c r="H50">
        <v>182.9</v>
      </c>
      <c r="I50" s="26">
        <f t="shared" si="1"/>
        <v>-1.6375545851528006E-3</v>
      </c>
      <c r="K50" t="str">
        <f t="shared" si="0"/>
        <v>07/16/2003</v>
      </c>
      <c r="L50" s="18">
        <f t="shared" si="3"/>
        <v>0</v>
      </c>
      <c r="M50" s="18">
        <f t="shared" si="2"/>
        <v>-9.0650628758881358E-2</v>
      </c>
      <c r="N50" s="28" t="e" cm="1">
        <f t="array" aca="1" ref="N50" ca="1">(_xll.BDH("USGG10YR Index","PX_LAST",K50,K50) - _xll.BDH("USGG10YR Index","PX_LAST",K50-1,K50-1)) * 100</f>
        <v>#NAME?</v>
      </c>
      <c r="O50" s="28" t="e" cm="1">
        <f t="array" aca="1" ref="O50" ca="1">(_xll.BDH("USGG2YR Index","PX_LAST",K50,K50) - _xll.BDH("USGG2YR Index","PX_LAST",K50-1,K50-1)) * 100</f>
        <v>#NAME?</v>
      </c>
      <c r="P50" s="29" t="e" cm="1">
        <f t="array" aca="1" ref="P50" ca="1">(_xll.BDH("USSWIT10 BGN Curncy","PX_LAST",K50,K50) - _xll.BDH("USSWIT10 BGN Curncy","PX_LAST",K50-1,K50-1)) * 100</f>
        <v>#NAME?</v>
      </c>
      <c r="Q50" s="29" t="e" cm="1">
        <f t="array" aca="1" ref="Q50" ca="1">(_xll.BDH("USSWIT2 BGN Curncy","PX_LAST",K50,K50) - _xll.BDH("USSWIT2 BGN Curncy","PX_LAST",K50-1,K50-1)) * 100</f>
        <v>#NAME?</v>
      </c>
    </row>
    <row r="51" spans="2:17" x14ac:dyDescent="0.2">
      <c r="B51" s="14">
        <v>20030815</v>
      </c>
      <c r="C51" s="13">
        <v>37833</v>
      </c>
      <c r="D51" s="18">
        <v>0.2</v>
      </c>
      <c r="E51" s="18">
        <v>0.2</v>
      </c>
      <c r="G51" s="13">
        <v>37802</v>
      </c>
      <c r="H51">
        <v>183.1</v>
      </c>
      <c r="I51" s="26">
        <f t="shared" si="1"/>
        <v>1.0934937124111865E-3</v>
      </c>
      <c r="K51" t="str">
        <f t="shared" si="0"/>
        <v>08/15/2003</v>
      </c>
      <c r="L51" s="18">
        <f t="shared" si="3"/>
        <v>0</v>
      </c>
      <c r="M51" s="18">
        <f t="shared" si="2"/>
        <v>0.1276897870016393</v>
      </c>
      <c r="N51" s="28" t="e" cm="1">
        <f t="array" aca="1" ref="N51" ca="1">(_xll.BDH("USGG10YR Index","PX_LAST",K51,K51) - _xll.BDH("USGG10YR Index","PX_LAST",K51-1,K51-1)) * 100</f>
        <v>#NAME?</v>
      </c>
      <c r="O51" s="28" t="e" cm="1">
        <f t="array" aca="1" ref="O51" ca="1">(_xll.BDH("USGG2YR Index","PX_LAST",K51,K51) - _xll.BDH("USGG2YR Index","PX_LAST",K51-1,K51-1)) * 100</f>
        <v>#NAME?</v>
      </c>
      <c r="P51" s="29" t="e" cm="1">
        <f t="array" aca="1" ref="P51" ca="1">(_xll.BDH("USSWIT10 BGN Curncy","PX_LAST",K51,K51) - _xll.BDH("USSWIT10 BGN Curncy","PX_LAST",K51-1,K51-1)) * 100</f>
        <v>#NAME?</v>
      </c>
      <c r="Q51" s="29" t="e" cm="1">
        <f t="array" aca="1" ref="Q51" ca="1">(_xll.BDH("USSWIT2 BGN Curncy","PX_LAST",K51,K51) - _xll.BDH("USSWIT2 BGN Curncy","PX_LAST",K51-1,K51-1)) * 100</f>
        <v>#NAME?</v>
      </c>
    </row>
    <row r="52" spans="2:17" x14ac:dyDescent="0.2">
      <c r="B52" s="14">
        <v>20030916</v>
      </c>
      <c r="C52" s="13">
        <v>37864</v>
      </c>
      <c r="D52" s="18">
        <v>0.3</v>
      </c>
      <c r="E52" s="18">
        <v>0.4</v>
      </c>
      <c r="G52" s="13">
        <v>37833</v>
      </c>
      <c r="H52">
        <v>183.7</v>
      </c>
      <c r="I52" s="26">
        <f t="shared" si="1"/>
        <v>3.2768978700163931E-3</v>
      </c>
      <c r="K52" t="str">
        <f t="shared" si="0"/>
        <v>09/16/2003</v>
      </c>
      <c r="L52" s="18">
        <f t="shared" si="3"/>
        <v>-0.10000000000000003</v>
      </c>
      <c r="M52" s="18">
        <f t="shared" si="2"/>
        <v>3.5492651061508673E-2</v>
      </c>
      <c r="N52" s="28" t="e" cm="1">
        <f t="array" aca="1" ref="N52" ca="1">(_xll.BDH("USGG10YR Index","PX_LAST",K52,K52) - _xll.BDH("USGG10YR Index","PX_LAST",K52-1,K52-1)) * 100</f>
        <v>#NAME?</v>
      </c>
      <c r="O52" s="28" t="e" cm="1">
        <f t="array" aca="1" ref="O52" ca="1">(_xll.BDH("USGG2YR Index","PX_LAST",K52,K52) - _xll.BDH("USGG2YR Index","PX_LAST",K52-1,K52-1)) * 100</f>
        <v>#NAME?</v>
      </c>
      <c r="P52" s="29" t="e" cm="1">
        <f t="array" aca="1" ref="P52" ca="1">(_xll.BDH("USSWIT10 BGN Curncy","PX_LAST",K52,K52) - _xll.BDH("USSWIT10 BGN Curncy","PX_LAST",K52-1,K52-1)) * 100</f>
        <v>#NAME?</v>
      </c>
      <c r="Q52" s="29" t="e" cm="1">
        <f t="array" aca="1" ref="Q52" ca="1">(_xll.BDH("USSWIT2 BGN Curncy","PX_LAST",K52,K52) - _xll.BDH("USSWIT2 BGN Curncy","PX_LAST",K52-1,K52-1)) * 100</f>
        <v>#NAME?</v>
      </c>
    </row>
    <row r="53" spans="2:17" x14ac:dyDescent="0.2">
      <c r="B53" s="14">
        <v>20031016</v>
      </c>
      <c r="C53" s="13">
        <v>37894</v>
      </c>
      <c r="D53" s="18">
        <v>0.3</v>
      </c>
      <c r="E53" s="18">
        <v>0.2</v>
      </c>
      <c r="G53" s="13">
        <v>37864</v>
      </c>
      <c r="H53">
        <v>184.5</v>
      </c>
      <c r="I53" s="26">
        <f t="shared" si="1"/>
        <v>4.354926510615087E-3</v>
      </c>
      <c r="K53" t="str">
        <f t="shared" si="0"/>
        <v>10/16/2003</v>
      </c>
      <c r="L53" s="18">
        <f t="shared" si="3"/>
        <v>9.9999999999999978E-2</v>
      </c>
      <c r="M53" s="18">
        <f t="shared" si="2"/>
        <v>0.1252032520325132</v>
      </c>
      <c r="N53" s="28" t="e" cm="1">
        <f t="array" aca="1" ref="N53" ca="1">(_xll.BDH("USGG10YR Index","PX_LAST",K53,K53) - _xll.BDH("USGG10YR Index","PX_LAST",K53-1,K53-1)) * 100</f>
        <v>#NAME?</v>
      </c>
      <c r="O53" s="28" t="e" cm="1">
        <f t="array" aca="1" ref="O53" ca="1">(_xll.BDH("USGG2YR Index","PX_LAST",K53,K53) - _xll.BDH("USGG2YR Index","PX_LAST",K53-1,K53-1)) * 100</f>
        <v>#NAME?</v>
      </c>
      <c r="P53" s="29" t="e" cm="1">
        <f t="array" aca="1" ref="P53" ca="1">(_xll.BDH("USSWIT10 BGN Curncy","PX_LAST",K53,K53) - _xll.BDH("USSWIT10 BGN Curncy","PX_LAST",K53-1,K53-1)) * 100</f>
        <v>#NAME?</v>
      </c>
      <c r="Q53" s="29" t="e" cm="1">
        <f t="array" aca="1" ref="Q53" ca="1">(_xll.BDH("USSWIT2 BGN Curncy","PX_LAST",K53,K53) - _xll.BDH("USSWIT2 BGN Curncy","PX_LAST",K53-1,K53-1)) * 100</f>
        <v>#NAME?</v>
      </c>
    </row>
    <row r="54" spans="2:17" x14ac:dyDescent="0.2">
      <c r="B54" s="14">
        <v>20031118</v>
      </c>
      <c r="C54" s="13">
        <v>37925</v>
      </c>
      <c r="D54" s="18">
        <v>0</v>
      </c>
      <c r="E54" s="18">
        <v>0.1</v>
      </c>
      <c r="G54" s="13">
        <v>37894</v>
      </c>
      <c r="H54">
        <v>185.1</v>
      </c>
      <c r="I54" s="26">
        <f t="shared" si="1"/>
        <v>3.2520325203251321E-3</v>
      </c>
      <c r="K54" t="str">
        <f t="shared" si="0"/>
        <v>11/18/2003</v>
      </c>
      <c r="L54" s="18">
        <f t="shared" si="3"/>
        <v>-0.1</v>
      </c>
      <c r="M54" s="18">
        <f t="shared" si="2"/>
        <v>-0.20804970286331095</v>
      </c>
      <c r="N54" s="28" t="e" cm="1">
        <f t="array" aca="1" ref="N54" ca="1">(_xll.BDH("USGG10YR Index","PX_LAST",K54,K54) - _xll.BDH("USGG10YR Index","PX_LAST",K54-1,K54-1)) * 100</f>
        <v>#NAME?</v>
      </c>
      <c r="O54" s="28" t="e" cm="1">
        <f t="array" aca="1" ref="O54" ca="1">(_xll.BDH("USGG2YR Index","PX_LAST",K54,K54) - _xll.BDH("USGG2YR Index","PX_LAST",K54-1,K54-1)) * 100</f>
        <v>#NAME?</v>
      </c>
      <c r="P54" s="29" t="e" cm="1">
        <f t="array" aca="1" ref="P54" ca="1">(_xll.BDH("USSWIT10 BGN Curncy","PX_LAST",K54,K54) - _xll.BDH("USSWIT10 BGN Curncy","PX_LAST",K54-1,K54-1)) * 100</f>
        <v>#NAME?</v>
      </c>
      <c r="Q54" s="29" t="e" cm="1">
        <f t="array" aca="1" ref="Q54" ca="1">(_xll.BDH("USSWIT2 BGN Curncy","PX_LAST",K54,K54) - _xll.BDH("USSWIT2 BGN Curncy","PX_LAST",K54-1,K54-1)) * 100</f>
        <v>#NAME?</v>
      </c>
    </row>
    <row r="55" spans="2:17" x14ac:dyDescent="0.2">
      <c r="B55" s="14">
        <v>20031216</v>
      </c>
      <c r="C55" s="13">
        <v>37955</v>
      </c>
      <c r="D55" s="18">
        <v>-0.2</v>
      </c>
      <c r="E55" s="18">
        <v>0.1</v>
      </c>
      <c r="G55" s="13">
        <v>37925</v>
      </c>
      <c r="H55">
        <v>184.9</v>
      </c>
      <c r="I55" s="26">
        <f t="shared" si="1"/>
        <v>-1.0804970286331095E-3</v>
      </c>
      <c r="K55" t="str">
        <f t="shared" si="0"/>
        <v>12/16/2003</v>
      </c>
      <c r="L55" s="18">
        <f t="shared" si="3"/>
        <v>-0.30000000000000004</v>
      </c>
      <c r="M55" s="18">
        <f t="shared" si="2"/>
        <v>-4.5916711736071397E-2</v>
      </c>
      <c r="N55" s="28" t="e" cm="1">
        <f t="array" aca="1" ref="N55" ca="1">(_xll.BDH("USGG10YR Index","PX_LAST",K55,K55) - _xll.BDH("USGG10YR Index","PX_LAST",K55-1,K55-1)) * 100</f>
        <v>#NAME?</v>
      </c>
      <c r="O55" s="28" t="e" cm="1">
        <f t="array" aca="1" ref="O55" ca="1">(_xll.BDH("USGG2YR Index","PX_LAST",K55,K55) - _xll.BDH("USGG2YR Index","PX_LAST",K55-1,K55-1)) * 100</f>
        <v>#NAME?</v>
      </c>
      <c r="P55" s="29" t="e" cm="1">
        <f t="array" aca="1" ref="P55" ca="1">(_xll.BDH("USSWIT10 BGN Curncy","PX_LAST",K55,K55) - _xll.BDH("USSWIT10 BGN Curncy","PX_LAST",K55-1,K55-1)) * 100</f>
        <v>#NAME?</v>
      </c>
      <c r="Q55" s="29" t="e" cm="1">
        <f t="array" aca="1" ref="Q55" ca="1">(_xll.BDH("USSWIT2 BGN Curncy","PX_LAST",K55,K55) - _xll.BDH("USSWIT2 BGN Curncy","PX_LAST",K55-1,K55-1)) * 100</f>
        <v>#NAME?</v>
      </c>
    </row>
    <row r="56" spans="2:17" x14ac:dyDescent="0.2">
      <c r="B56" s="14">
        <v>20040115</v>
      </c>
      <c r="C56" s="13">
        <v>37986</v>
      </c>
      <c r="D56" s="18">
        <v>0.2</v>
      </c>
      <c r="E56" s="18">
        <v>0.2</v>
      </c>
      <c r="G56" s="13">
        <v>37955</v>
      </c>
      <c r="H56">
        <v>185</v>
      </c>
      <c r="I56" s="26">
        <f t="shared" si="1"/>
        <v>5.4083288263928608E-4</v>
      </c>
      <c r="K56" t="str">
        <f t="shared" si="0"/>
        <v>01/15/2004</v>
      </c>
      <c r="L56" s="18">
        <f t="shared" si="3"/>
        <v>0</v>
      </c>
      <c r="M56" s="18">
        <f t="shared" si="2"/>
        <v>7.0270270270267499E-2</v>
      </c>
      <c r="N56" s="28" t="e" cm="1">
        <f t="array" aca="1" ref="N56" ca="1">(_xll.BDH("USGG10YR Index","PX_LAST",K56,K56) - _xll.BDH("USGG10YR Index","PX_LAST",K56-1,K56-1)) * 100</f>
        <v>#NAME?</v>
      </c>
      <c r="O56" s="28" t="e" cm="1">
        <f t="array" aca="1" ref="O56" ca="1">(_xll.BDH("USGG2YR Index","PX_LAST",K56,K56) - _xll.BDH("USGG2YR Index","PX_LAST",K56-1,K56-1)) * 100</f>
        <v>#NAME?</v>
      </c>
      <c r="P56" s="29" t="e" cm="1">
        <f t="array" aca="1" ref="P56" ca="1">(_xll.BDH("USSWIT10 BGN Curncy","PX_LAST",K56,K56) - _xll.BDH("USSWIT10 BGN Curncy","PX_LAST",K56-1,K56-1)) * 100</f>
        <v>#NAME?</v>
      </c>
      <c r="Q56" s="29" t="e" cm="1">
        <f t="array" aca="1" ref="Q56" ca="1">(_xll.BDH("USSWIT2 BGN Curncy","PX_LAST",K56,K56) - _xll.BDH("USSWIT2 BGN Curncy","PX_LAST",K56-1,K56-1)) * 100</f>
        <v>#NAME?</v>
      </c>
    </row>
    <row r="57" spans="2:17" x14ac:dyDescent="0.2">
      <c r="B57" s="14">
        <v>20040220</v>
      </c>
      <c r="C57" s="13">
        <v>38017</v>
      </c>
      <c r="D57" s="18">
        <v>0.5</v>
      </c>
      <c r="E57" s="18">
        <v>0.3</v>
      </c>
      <c r="G57" s="13">
        <v>37986</v>
      </c>
      <c r="H57">
        <v>185.5</v>
      </c>
      <c r="I57" s="26">
        <f t="shared" si="1"/>
        <v>2.7027027027026751E-3</v>
      </c>
      <c r="K57" t="str">
        <f t="shared" si="0"/>
        <v>02/20/2004</v>
      </c>
      <c r="L57" s="18">
        <f t="shared" si="3"/>
        <v>0.2</v>
      </c>
      <c r="M57" s="18">
        <f t="shared" si="2"/>
        <v>0.13126684636118907</v>
      </c>
      <c r="N57" s="28" t="e" cm="1">
        <f t="array" aca="1" ref="N57" ca="1">(_xll.BDH("USGG10YR Index","PX_LAST",K57,K57) - _xll.BDH("USGG10YR Index","PX_LAST",K57-1,K57-1)) * 100</f>
        <v>#NAME?</v>
      </c>
      <c r="O57" s="28" t="e" cm="1">
        <f t="array" aca="1" ref="O57" ca="1">(_xll.BDH("USGG2YR Index","PX_LAST",K57,K57) - _xll.BDH("USGG2YR Index","PX_LAST",K57-1,K57-1)) * 100</f>
        <v>#NAME?</v>
      </c>
      <c r="P57" s="29" t="e" cm="1">
        <f t="array" aca="1" ref="P57" ca="1">(_xll.BDH("USSWIT10 BGN Curncy","PX_LAST",K57,K57) - _xll.BDH("USSWIT10 BGN Curncy","PX_LAST",K57-1,K57-1)) * 100</f>
        <v>#NAME?</v>
      </c>
      <c r="Q57" s="29" t="e" cm="1">
        <f t="array" aca="1" ref="Q57" ca="1">(_xll.BDH("USSWIT2 BGN Curncy","PX_LAST",K57,K57) - _xll.BDH("USSWIT2 BGN Curncy","PX_LAST",K57-1,K57-1)) * 100</f>
        <v>#NAME?</v>
      </c>
    </row>
    <row r="58" spans="2:17" x14ac:dyDescent="0.2">
      <c r="B58" s="14">
        <v>20040317</v>
      </c>
      <c r="C58" s="13">
        <v>38046</v>
      </c>
      <c r="D58" s="18">
        <v>0.3</v>
      </c>
      <c r="E58" s="18">
        <v>0.3</v>
      </c>
      <c r="G58" s="13">
        <v>38017</v>
      </c>
      <c r="H58">
        <v>186.3</v>
      </c>
      <c r="I58" s="26">
        <f t="shared" si="1"/>
        <v>4.3126684636118906E-3</v>
      </c>
      <c r="K58" t="str">
        <f t="shared" si="0"/>
        <v>03/17/2004</v>
      </c>
      <c r="L58" s="18">
        <f t="shared" si="3"/>
        <v>0</v>
      </c>
      <c r="M58" s="18">
        <f t="shared" si="2"/>
        <v>-8.5292538915748561E-2</v>
      </c>
      <c r="N58" s="28" t="e" cm="1">
        <f t="array" aca="1" ref="N58" ca="1">(_xll.BDH("USGG10YR Index","PX_LAST",K58,K58) - _xll.BDH("USGG10YR Index","PX_LAST",K58-1,K58-1)) * 100</f>
        <v>#NAME?</v>
      </c>
      <c r="O58" s="28" t="e" cm="1">
        <f t="array" aca="1" ref="O58" ca="1">(_xll.BDH("USGG2YR Index","PX_LAST",K58,K58) - _xll.BDH("USGG2YR Index","PX_LAST",K58-1,K58-1)) * 100</f>
        <v>#NAME?</v>
      </c>
      <c r="P58" s="29" t="e" cm="1">
        <f t="array" aca="1" ref="P58" ca="1">(_xll.BDH("USSWIT10 BGN Curncy","PX_LAST",K58,K58) - _xll.BDH("USSWIT10 BGN Curncy","PX_LAST",K58-1,K58-1)) * 100</f>
        <v>#NAME?</v>
      </c>
      <c r="Q58" s="29" t="e" cm="1">
        <f t="array" aca="1" ref="Q58" ca="1">(_xll.BDH("USSWIT2 BGN Curncy","PX_LAST",K58,K58) - _xll.BDH("USSWIT2 BGN Curncy","PX_LAST",K58-1,K58-1)) * 100</f>
        <v>#NAME?</v>
      </c>
    </row>
    <row r="59" spans="2:17" x14ac:dyDescent="0.2">
      <c r="B59" s="14">
        <v>20040414</v>
      </c>
      <c r="C59" s="13">
        <v>38077</v>
      </c>
      <c r="D59" s="18">
        <v>0.5</v>
      </c>
      <c r="E59" s="18">
        <v>0.3</v>
      </c>
      <c r="G59" s="13">
        <v>38046</v>
      </c>
      <c r="H59">
        <v>186.7</v>
      </c>
      <c r="I59" s="26">
        <f t="shared" si="1"/>
        <v>2.1470746108425143E-3</v>
      </c>
      <c r="K59" t="str">
        <f t="shared" si="0"/>
        <v>04/14/2004</v>
      </c>
      <c r="L59" s="18">
        <f t="shared" si="3"/>
        <v>0.2</v>
      </c>
      <c r="M59" s="18">
        <f t="shared" si="2"/>
        <v>-8.5752544188532898E-2</v>
      </c>
      <c r="N59" s="28" t="e" cm="1">
        <f t="array" aca="1" ref="N59" ca="1">(_xll.BDH("USGG10YR Index","PX_LAST",K59,K59) - _xll.BDH("USGG10YR Index","PX_LAST",K59-1,K59-1)) * 100</f>
        <v>#NAME?</v>
      </c>
      <c r="O59" s="28" t="e" cm="1">
        <f t="array" aca="1" ref="O59" ca="1">(_xll.BDH("USGG2YR Index","PX_LAST",K59,K59) - _xll.BDH("USGG2YR Index","PX_LAST",K59-1,K59-1)) * 100</f>
        <v>#NAME?</v>
      </c>
      <c r="P59" s="29" t="e" cm="1">
        <f t="array" aca="1" ref="P59" ca="1">(_xll.BDH("USSWIT10 BGN Curncy","PX_LAST",K59,K59) - _xll.BDH("USSWIT10 BGN Curncy","PX_LAST",K59-1,K59-1)) * 100</f>
        <v>#NAME?</v>
      </c>
      <c r="Q59" s="29" t="e" cm="1">
        <f t="array" aca="1" ref="Q59" ca="1">(_xll.BDH("USSWIT2 BGN Curncy","PX_LAST",K59,K59) - _xll.BDH("USSWIT2 BGN Curncy","PX_LAST",K59-1,K59-1)) * 100</f>
        <v>#NAME?</v>
      </c>
    </row>
    <row r="60" spans="2:17" x14ac:dyDescent="0.2">
      <c r="B60" s="14">
        <v>20040514</v>
      </c>
      <c r="C60" s="13">
        <v>38107</v>
      </c>
      <c r="D60" s="18">
        <v>0.2</v>
      </c>
      <c r="E60" s="18">
        <v>0.3</v>
      </c>
      <c r="G60" s="13">
        <v>38077</v>
      </c>
      <c r="H60">
        <v>187.1</v>
      </c>
      <c r="I60" s="26">
        <f t="shared" si="1"/>
        <v>2.1424745581146709E-3</v>
      </c>
      <c r="K60" t="str">
        <f t="shared" si="0"/>
        <v>05/14/2004</v>
      </c>
      <c r="L60" s="18">
        <f t="shared" si="3"/>
        <v>-9.9999999999999978E-2</v>
      </c>
      <c r="M60" s="18">
        <f t="shared" si="2"/>
        <v>-0.13965793693212464</v>
      </c>
      <c r="N60" s="28" t="e" cm="1">
        <f t="array" aca="1" ref="N60" ca="1">(_xll.BDH("USGG10YR Index","PX_LAST",K60,K60) - _xll.BDH("USGG10YR Index","PX_LAST",K60-1,K60-1)) * 100</f>
        <v>#NAME?</v>
      </c>
      <c r="O60" s="28" t="e" cm="1">
        <f t="array" aca="1" ref="O60" ca="1">(_xll.BDH("USGG2YR Index","PX_LAST",K60,K60) - _xll.BDH("USGG2YR Index","PX_LAST",K60-1,K60-1)) * 100</f>
        <v>#NAME?</v>
      </c>
      <c r="P60" s="29" t="e" cm="1">
        <f t="array" aca="1" ref="P60" ca="1">(_xll.BDH("USSWIT10 BGN Curncy","PX_LAST",K60,K60) - _xll.BDH("USSWIT10 BGN Curncy","PX_LAST",K60-1,K60-1)) * 100</f>
        <v>#NAME?</v>
      </c>
      <c r="Q60" s="29" t="e" cm="1">
        <f t="array" aca="1" ref="Q60" ca="1">(_xll.BDH("USSWIT2 BGN Curncy","PX_LAST",K60,K60) - _xll.BDH("USSWIT2 BGN Curncy","PX_LAST",K60-1,K60-1)) * 100</f>
        <v>#NAME?</v>
      </c>
    </row>
    <row r="61" spans="2:17" x14ac:dyDescent="0.2">
      <c r="B61" s="14">
        <v>20040615</v>
      </c>
      <c r="C61" s="13">
        <v>38138</v>
      </c>
      <c r="D61" s="18">
        <v>0.6</v>
      </c>
      <c r="E61" s="18">
        <v>0.5</v>
      </c>
      <c r="G61" s="13">
        <v>38107</v>
      </c>
      <c r="H61">
        <v>187.4</v>
      </c>
      <c r="I61" s="26">
        <f t="shared" si="1"/>
        <v>1.6034206306787535E-3</v>
      </c>
      <c r="K61" t="str">
        <f t="shared" si="0"/>
        <v>06/15/2004</v>
      </c>
      <c r="L61" s="18">
        <f t="shared" si="3"/>
        <v>9.9999999999999978E-2</v>
      </c>
      <c r="M61" s="18">
        <f t="shared" si="2"/>
        <v>-7.3105656350069381E-2</v>
      </c>
      <c r="N61" s="28" t="e" cm="1">
        <f t="array" aca="1" ref="N61" ca="1">(_xll.BDH("USGG10YR Index","PX_LAST",K61,K61) - _xll.BDH("USGG10YR Index","PX_LAST",K61-1,K61-1)) * 100</f>
        <v>#NAME?</v>
      </c>
      <c r="O61" s="28" t="e" cm="1">
        <f t="array" aca="1" ref="O61" ca="1">(_xll.BDH("USGG2YR Index","PX_LAST",K61,K61) - _xll.BDH("USGG2YR Index","PX_LAST",K61-1,K61-1)) * 100</f>
        <v>#NAME?</v>
      </c>
      <c r="P61" s="29" t="e" cm="1">
        <f t="array" aca="1" ref="P61" ca="1">(_xll.BDH("USSWIT10 BGN Curncy","PX_LAST",K61,K61) - _xll.BDH("USSWIT10 BGN Curncy","PX_LAST",K61-1,K61-1)) * 100</f>
        <v>#NAME?</v>
      </c>
      <c r="Q61" s="29" t="e" cm="1">
        <f t="array" aca="1" ref="Q61" ca="1">(_xll.BDH("USSWIT2 BGN Curncy","PX_LAST",K61,K61) - _xll.BDH("USSWIT2 BGN Curncy","PX_LAST",K61-1,K61-1)) * 100</f>
        <v>#NAME?</v>
      </c>
    </row>
    <row r="62" spans="2:17" x14ac:dyDescent="0.2">
      <c r="B62" s="14">
        <v>20040716</v>
      </c>
      <c r="C62" s="13">
        <v>38168</v>
      </c>
      <c r="D62" s="18">
        <v>0.3</v>
      </c>
      <c r="E62" s="18">
        <v>0.2</v>
      </c>
      <c r="G62" s="13">
        <v>38138</v>
      </c>
      <c r="H62">
        <v>188.2</v>
      </c>
      <c r="I62" s="26">
        <f t="shared" si="1"/>
        <v>4.2689434364993062E-3</v>
      </c>
      <c r="K62" t="str">
        <f t="shared" si="0"/>
        <v>07/16/2004</v>
      </c>
      <c r="L62" s="18">
        <f t="shared" si="3"/>
        <v>9.9999999999999978E-2</v>
      </c>
      <c r="M62" s="18">
        <f t="shared" si="2"/>
        <v>0.17194473963868545</v>
      </c>
      <c r="N62" s="28" t="e" cm="1">
        <f t="array" aca="1" ref="N62" ca="1">(_xll.BDH("USGG10YR Index","PX_LAST",K62,K62) - _xll.BDH("USGG10YR Index","PX_LAST",K62-1,K62-1)) * 100</f>
        <v>#NAME?</v>
      </c>
      <c r="O62" s="28" t="e" cm="1">
        <f t="array" aca="1" ref="O62" ca="1">(_xll.BDH("USGG2YR Index","PX_LAST",K62,K62) - _xll.BDH("USGG2YR Index","PX_LAST",K62-1,K62-1)) * 100</f>
        <v>#NAME?</v>
      </c>
      <c r="P62" s="29" t="e" cm="1">
        <f t="array" aca="1" ref="P62" ca="1">(_xll.BDH("USSWIT10 BGN Curncy","PX_LAST",K62,K62) - _xll.BDH("USSWIT10 BGN Curncy","PX_LAST",K62-1,K62-1)) * 100</f>
        <v>#NAME?</v>
      </c>
      <c r="Q62" s="29" t="e" cm="1">
        <f t="array" aca="1" ref="Q62" ca="1">(_xll.BDH("USSWIT2 BGN Curncy","PX_LAST",K62,K62) - _xll.BDH("USSWIT2 BGN Curncy","PX_LAST",K62-1,K62-1)) * 100</f>
        <v>#NAME?</v>
      </c>
    </row>
    <row r="63" spans="2:17" x14ac:dyDescent="0.2">
      <c r="B63" s="14">
        <v>20040817</v>
      </c>
      <c r="C63" s="13">
        <v>38199</v>
      </c>
      <c r="D63" s="18">
        <v>-0.1</v>
      </c>
      <c r="E63" s="18">
        <v>0.2</v>
      </c>
      <c r="G63" s="13">
        <v>38168</v>
      </c>
      <c r="H63">
        <v>188.9</v>
      </c>
      <c r="I63" s="26">
        <f t="shared" si="1"/>
        <v>3.7194473963868546E-3</v>
      </c>
      <c r="K63" t="str">
        <f t="shared" si="0"/>
        <v>08/17/2004</v>
      </c>
      <c r="L63" s="18">
        <f t="shared" si="3"/>
        <v>-0.30000000000000004</v>
      </c>
      <c r="M63" s="18">
        <f t="shared" si="2"/>
        <v>-9.4123875066176421E-2</v>
      </c>
      <c r="N63" s="28" t="e" cm="1">
        <f t="array" aca="1" ref="N63" ca="1">(_xll.BDH("USGG10YR Index","PX_LAST",K63,K63) - _xll.BDH("USGG10YR Index","PX_LAST",K63-1,K63-1)) * 100</f>
        <v>#NAME?</v>
      </c>
      <c r="O63" s="28" t="e" cm="1">
        <f t="array" aca="1" ref="O63" ca="1">(_xll.BDH("USGG2YR Index","PX_LAST",K63,K63) - _xll.BDH("USGG2YR Index","PX_LAST",K63-1,K63-1)) * 100</f>
        <v>#NAME?</v>
      </c>
      <c r="P63" s="29" t="e" cm="1">
        <f t="array" aca="1" ref="P63" ca="1">(_xll.BDH("USSWIT10 BGN Curncy","PX_LAST",K63,K63) - _xll.BDH("USSWIT10 BGN Curncy","PX_LAST",K63-1,K63-1)) * 100</f>
        <v>#NAME?</v>
      </c>
      <c r="Q63" s="29" t="e" cm="1">
        <f t="array" aca="1" ref="Q63" ca="1">(_xll.BDH("USSWIT2 BGN Curncy","PX_LAST",K63,K63) - _xll.BDH("USSWIT2 BGN Curncy","PX_LAST",K63-1,K63-1)) * 100</f>
        <v>#NAME?</v>
      </c>
    </row>
    <row r="64" spans="2:17" x14ac:dyDescent="0.2">
      <c r="B64" s="14">
        <v>20040916</v>
      </c>
      <c r="C64" s="13">
        <v>38230</v>
      </c>
      <c r="D64" s="18">
        <v>0.1</v>
      </c>
      <c r="E64" s="18">
        <v>0.1</v>
      </c>
      <c r="G64" s="13">
        <v>38199</v>
      </c>
      <c r="H64">
        <v>189.1</v>
      </c>
      <c r="I64" s="26">
        <f t="shared" si="1"/>
        <v>1.0587612493382359E-3</v>
      </c>
      <c r="K64" t="str">
        <f t="shared" si="0"/>
        <v>09/16/2004</v>
      </c>
      <c r="L64" s="18">
        <f t="shared" si="3"/>
        <v>0</v>
      </c>
      <c r="M64" s="18">
        <f t="shared" si="2"/>
        <v>-4.7117927022732792E-2</v>
      </c>
      <c r="N64" s="28" t="e" cm="1">
        <f t="array" aca="1" ref="N64" ca="1">(_xll.BDH("USGG10YR Index","PX_LAST",K64,K64) - _xll.BDH("USGG10YR Index","PX_LAST",K64-1,K64-1)) * 100</f>
        <v>#NAME?</v>
      </c>
      <c r="O64" s="28" t="e" cm="1">
        <f t="array" aca="1" ref="O64" ca="1">(_xll.BDH("USGG2YR Index","PX_LAST",K64,K64) - _xll.BDH("USGG2YR Index","PX_LAST",K64-1,K64-1)) * 100</f>
        <v>#NAME?</v>
      </c>
      <c r="P64" s="29" t="e" cm="1">
        <f t="array" aca="1" ref="P64" ca="1">(_xll.BDH("USSWIT10 BGN Curncy","PX_LAST",K64,K64) - _xll.BDH("USSWIT10 BGN Curncy","PX_LAST",K64-1,K64-1)) * 100</f>
        <v>#NAME?</v>
      </c>
      <c r="Q64" s="29" t="e" cm="1">
        <f t="array" aca="1" ref="Q64" ca="1">(_xll.BDH("USSWIT2 BGN Curncy","PX_LAST",K64,K64) - _xll.BDH("USSWIT2 BGN Curncy","PX_LAST",K64-1,K64-1)) * 100</f>
        <v>#NAME?</v>
      </c>
    </row>
    <row r="65" spans="2:17" x14ac:dyDescent="0.2">
      <c r="B65" s="14">
        <v>20041019</v>
      </c>
      <c r="C65" s="13">
        <v>38260</v>
      </c>
      <c r="D65" s="18">
        <v>0.2</v>
      </c>
      <c r="E65" s="18">
        <v>0.2</v>
      </c>
      <c r="G65" s="13">
        <v>38230</v>
      </c>
      <c r="H65">
        <v>189.2</v>
      </c>
      <c r="I65" s="26">
        <f t="shared" si="1"/>
        <v>5.2882072977267214E-4</v>
      </c>
      <c r="K65" t="str">
        <f t="shared" si="0"/>
        <v>10/19/2004</v>
      </c>
      <c r="L65" s="18">
        <f t="shared" si="3"/>
        <v>0</v>
      </c>
      <c r="M65" s="18">
        <f t="shared" si="2"/>
        <v>0.11712473572940157</v>
      </c>
      <c r="N65" s="28" t="e" cm="1">
        <f t="array" aca="1" ref="N65" ca="1">(_xll.BDH("USGG10YR Index","PX_LAST",K65,K65) - _xll.BDH("USGG10YR Index","PX_LAST",K65-1,K65-1)) * 100</f>
        <v>#NAME?</v>
      </c>
      <c r="O65" s="28" t="e" cm="1">
        <f t="array" aca="1" ref="O65" ca="1">(_xll.BDH("USGG2YR Index","PX_LAST",K65,K65) - _xll.BDH("USGG2YR Index","PX_LAST",K65-1,K65-1)) * 100</f>
        <v>#NAME?</v>
      </c>
      <c r="P65" s="29" t="e" cm="1">
        <f t="array" aca="1" ref="P65" ca="1">(_xll.BDH("USSWIT10 BGN Curncy","PX_LAST",K65,K65) - _xll.BDH("USSWIT10 BGN Curncy","PX_LAST",K65-1,K65-1)) * 100</f>
        <v>#NAME?</v>
      </c>
      <c r="Q65" s="29" t="e" cm="1">
        <f t="array" aca="1" ref="Q65" ca="1">(_xll.BDH("USSWIT2 BGN Curncy","PX_LAST",K65,K65) - _xll.BDH("USSWIT2 BGN Curncy","PX_LAST",K65-1,K65-1)) * 100</f>
        <v>#NAME?</v>
      </c>
    </row>
    <row r="66" spans="2:17" x14ac:dyDescent="0.2">
      <c r="B66" s="14">
        <v>20041117</v>
      </c>
      <c r="C66" s="13">
        <v>38291</v>
      </c>
      <c r="D66" s="18">
        <v>0.6</v>
      </c>
      <c r="E66" s="18">
        <v>0.4</v>
      </c>
      <c r="G66" s="13">
        <v>38260</v>
      </c>
      <c r="H66">
        <v>189.8</v>
      </c>
      <c r="I66" s="26">
        <f t="shared" si="1"/>
        <v>3.1712473572940159E-3</v>
      </c>
      <c r="K66" t="str">
        <f t="shared" si="0"/>
        <v>11/17/2004</v>
      </c>
      <c r="L66" s="18">
        <f t="shared" si="3"/>
        <v>0.19999999999999996</v>
      </c>
      <c r="M66" s="18">
        <f t="shared" si="2"/>
        <v>0.12687038988408206</v>
      </c>
      <c r="N66" s="28" t="e" cm="1">
        <f t="array" aca="1" ref="N66" ca="1">(_xll.BDH("USGG10YR Index","PX_LAST",K66,K66) - _xll.BDH("USGG10YR Index","PX_LAST",K66-1,K66-1)) * 100</f>
        <v>#NAME?</v>
      </c>
      <c r="O66" s="28" t="e" cm="1">
        <f t="array" aca="1" ref="O66" ca="1">(_xll.BDH("USGG2YR Index","PX_LAST",K66,K66) - _xll.BDH("USGG2YR Index","PX_LAST",K66-1,K66-1)) * 100</f>
        <v>#NAME?</v>
      </c>
      <c r="P66" s="29" t="e" cm="1">
        <f t="array" aca="1" ref="P66" ca="1">(_xll.BDH("USSWIT10 BGN Curncy","PX_LAST",K66,K66) - _xll.BDH("USSWIT10 BGN Curncy","PX_LAST",K66-1,K66-1)) * 100</f>
        <v>#NAME?</v>
      </c>
      <c r="Q66" s="29" t="e" cm="1">
        <f t="array" aca="1" ref="Q66" ca="1">(_xll.BDH("USSWIT2 BGN Curncy","PX_LAST",K66,K66) - _xll.BDH("USSWIT2 BGN Curncy","PX_LAST",K66-1,K66-1)) * 100</f>
        <v>#NAME?</v>
      </c>
    </row>
    <row r="67" spans="2:17" x14ac:dyDescent="0.2">
      <c r="B67" s="14">
        <v>20041217</v>
      </c>
      <c r="C67" s="13">
        <v>38321</v>
      </c>
      <c r="D67" s="18">
        <v>0.2</v>
      </c>
      <c r="E67" s="18">
        <v>0.2</v>
      </c>
      <c r="G67" s="13">
        <v>38291</v>
      </c>
      <c r="H67">
        <v>190.8</v>
      </c>
      <c r="I67" s="26">
        <f t="shared" si="1"/>
        <v>5.2687038988408208E-3</v>
      </c>
      <c r="K67" t="str">
        <f t="shared" si="0"/>
        <v>12/17/2004</v>
      </c>
      <c r="L67" s="18">
        <f t="shared" si="3"/>
        <v>0</v>
      </c>
      <c r="M67" s="18">
        <f t="shared" si="2"/>
        <v>0.2716981132075304</v>
      </c>
      <c r="N67" s="28" t="e" cm="1">
        <f t="array" aca="1" ref="N67" ca="1">(_xll.BDH("USGG10YR Index","PX_LAST",K67,K67) - _xll.BDH("USGG10YR Index","PX_LAST",K67-1,K67-1)) * 100</f>
        <v>#NAME?</v>
      </c>
      <c r="O67" s="28" t="e" cm="1">
        <f t="array" aca="1" ref="O67" ca="1">(_xll.BDH("USGG2YR Index","PX_LAST",K67,K67) - _xll.BDH("USGG2YR Index","PX_LAST",K67-1,K67-1)) * 100</f>
        <v>#NAME?</v>
      </c>
      <c r="P67" s="29" t="e" cm="1">
        <f t="array" aca="1" ref="P67" ca="1">(_xll.BDH("USSWIT10 BGN Curncy","PX_LAST",K67,K67) - _xll.BDH("USSWIT10 BGN Curncy","PX_LAST",K67-1,K67-1)) * 100</f>
        <v>#NAME?</v>
      </c>
      <c r="Q67" s="29" t="e" cm="1">
        <f t="array" aca="1" ref="Q67" ca="1">(_xll.BDH("USSWIT2 BGN Curncy","PX_LAST",K67,K67) - _xll.BDH("USSWIT2 BGN Curncy","PX_LAST",K67-1,K67-1)) * 100</f>
        <v>#NAME?</v>
      </c>
    </row>
    <row r="68" spans="2:17" x14ac:dyDescent="0.2">
      <c r="B68" s="14">
        <v>20050119</v>
      </c>
      <c r="C68" s="13">
        <v>38352</v>
      </c>
      <c r="D68" s="18">
        <v>-0.1</v>
      </c>
      <c r="E68" s="18">
        <v>0</v>
      </c>
      <c r="G68" s="13">
        <v>38321</v>
      </c>
      <c r="H68">
        <v>191.7</v>
      </c>
      <c r="I68" s="26">
        <f t="shared" si="1"/>
        <v>4.7169811320753041E-3</v>
      </c>
      <c r="K68" t="str">
        <f t="shared" si="0"/>
        <v>01/19/2005</v>
      </c>
      <c r="L68" s="18">
        <f t="shared" si="3"/>
        <v>-0.1</v>
      </c>
      <c r="M68" s="18">
        <f t="shared" si="2"/>
        <v>0</v>
      </c>
      <c r="N68" s="28" t="e" cm="1">
        <f t="array" aca="1" ref="N68" ca="1">(_xll.BDH("USGG10YR Index","PX_LAST",K68,K68) - _xll.BDH("USGG10YR Index","PX_LAST",K68-1,K68-1)) * 100</f>
        <v>#NAME?</v>
      </c>
      <c r="O68" s="28" t="e" cm="1">
        <f t="array" aca="1" ref="O68" ca="1">(_xll.BDH("USGG2YR Index","PX_LAST",K68,K68) - _xll.BDH("USGG2YR Index","PX_LAST",K68-1,K68-1)) * 100</f>
        <v>#NAME?</v>
      </c>
      <c r="P68" s="29" t="e" cm="1">
        <f t="array" aca="1" ref="P68" ca="1">(_xll.BDH("USSWIT10 BGN Curncy","PX_LAST",K68,K68) - _xll.BDH("USSWIT10 BGN Curncy","PX_LAST",K68-1,K68-1)) * 100</f>
        <v>#NAME?</v>
      </c>
      <c r="Q68" s="29" t="e" cm="1">
        <f t="array" aca="1" ref="Q68" ca="1">(_xll.BDH("USSWIT2 BGN Curncy","PX_LAST",K68,K68) - _xll.BDH("USSWIT2 BGN Curncy","PX_LAST",K68-1,K68-1)) * 100</f>
        <v>#NAME?</v>
      </c>
    </row>
    <row r="69" spans="2:17" x14ac:dyDescent="0.2">
      <c r="B69" s="14">
        <v>20050223</v>
      </c>
      <c r="C69" s="13">
        <v>38383</v>
      </c>
      <c r="D69" s="18">
        <v>0.1</v>
      </c>
      <c r="E69" s="18">
        <v>0.2</v>
      </c>
      <c r="G69" s="13">
        <v>38352</v>
      </c>
      <c r="H69">
        <v>191.7</v>
      </c>
      <c r="I69" s="26">
        <f t="shared" si="1"/>
        <v>0</v>
      </c>
      <c r="K69" t="str">
        <f t="shared" si="0"/>
        <v>02/23/2005</v>
      </c>
      <c r="L69" s="18">
        <f t="shared" si="3"/>
        <v>-0.1</v>
      </c>
      <c r="M69" s="18">
        <f t="shared" si="2"/>
        <v>-0.25216484089722863</v>
      </c>
      <c r="N69" s="28" t="e" cm="1">
        <f t="array" aca="1" ref="N69" ca="1">(_xll.BDH("USGG10YR Index","PX_LAST",K69,K69) - _xll.BDH("USGG10YR Index","PX_LAST",K69-1,K69-1)) * 100</f>
        <v>#NAME?</v>
      </c>
      <c r="O69" s="28" t="e" cm="1">
        <f t="array" aca="1" ref="O69" ca="1">(_xll.BDH("USGG2YR Index","PX_LAST",K69,K69) - _xll.BDH("USGG2YR Index","PX_LAST",K69-1,K69-1)) * 100</f>
        <v>#NAME?</v>
      </c>
      <c r="P69" s="29" t="e" cm="1">
        <f t="array" aca="1" ref="P69" ca="1">(_xll.BDH("USSWIT10 BGN Curncy","PX_LAST",K69,K69) - _xll.BDH("USSWIT10 BGN Curncy","PX_LAST",K69-1,K69-1)) * 100</f>
        <v>#NAME?</v>
      </c>
      <c r="Q69" s="29" t="e" cm="1">
        <f t="array" aca="1" ref="Q69" ca="1">(_xll.BDH("USSWIT2 BGN Curncy","PX_LAST",K69,K69) - _xll.BDH("USSWIT2 BGN Curncy","PX_LAST",K69-1,K69-1)) * 100</f>
        <v>#NAME?</v>
      </c>
    </row>
    <row r="70" spans="2:17" x14ac:dyDescent="0.2">
      <c r="B70" s="14">
        <v>20050323</v>
      </c>
      <c r="C70" s="13">
        <v>38411</v>
      </c>
      <c r="D70" s="18">
        <v>0.4</v>
      </c>
      <c r="E70" s="18">
        <v>0.3</v>
      </c>
      <c r="G70" s="13">
        <v>38383</v>
      </c>
      <c r="H70">
        <v>191.6</v>
      </c>
      <c r="I70" s="26">
        <f t="shared" si="1"/>
        <v>-5.2164840897228615E-4</v>
      </c>
      <c r="K70" t="str">
        <f t="shared" si="0"/>
        <v>03/23/2005</v>
      </c>
      <c r="L70" s="18">
        <f t="shared" si="3"/>
        <v>0.10000000000000003</v>
      </c>
      <c r="M70" s="18">
        <f t="shared" si="2"/>
        <v>0.11753653444676077</v>
      </c>
      <c r="N70" s="28" t="e" cm="1">
        <f t="array" aca="1" ref="N70" ca="1">(_xll.BDH("USGG10YR Index","PX_LAST",K70,K70) - _xll.BDH("USGG10YR Index","PX_LAST",K70-1,K70-1)) * 100</f>
        <v>#NAME?</v>
      </c>
      <c r="O70" s="28" t="e" cm="1">
        <f t="array" aca="1" ref="O70" ca="1">(_xll.BDH("USGG2YR Index","PX_LAST",K70,K70) - _xll.BDH("USGG2YR Index","PX_LAST",K70-1,K70-1)) * 100</f>
        <v>#NAME?</v>
      </c>
      <c r="P70" s="29" t="e" cm="1">
        <f t="array" aca="1" ref="P70" ca="1">(_xll.BDH("USSWIT10 BGN Curncy","PX_LAST",K70,K70) - _xll.BDH("USSWIT10 BGN Curncy","PX_LAST",K70-1,K70-1)) * 100</f>
        <v>#NAME?</v>
      </c>
      <c r="Q70" s="29" t="e" cm="1">
        <f t="array" aca="1" ref="Q70" ca="1">(_xll.BDH("USSWIT2 BGN Curncy","PX_LAST",K70,K70) - _xll.BDH("USSWIT2 BGN Curncy","PX_LAST",K70-1,K70-1)) * 100</f>
        <v>#NAME?</v>
      </c>
    </row>
    <row r="71" spans="2:17" x14ac:dyDescent="0.2">
      <c r="B71" s="14">
        <v>20050420</v>
      </c>
      <c r="C71" s="13">
        <v>38442</v>
      </c>
      <c r="D71" s="18">
        <v>0.6</v>
      </c>
      <c r="E71" s="18">
        <v>0.5</v>
      </c>
      <c r="G71" s="13">
        <v>38411</v>
      </c>
      <c r="H71">
        <v>192.4</v>
      </c>
      <c r="I71" s="26">
        <f t="shared" si="1"/>
        <v>4.1753653444676075E-3</v>
      </c>
      <c r="K71" t="str">
        <f t="shared" si="0"/>
        <v>04/20/2005</v>
      </c>
      <c r="L71" s="18">
        <f t="shared" si="3"/>
        <v>9.9999999999999978E-2</v>
      </c>
      <c r="M71" s="18">
        <f t="shared" si="2"/>
        <v>-0.13617463617464587</v>
      </c>
      <c r="N71" s="28" t="e" cm="1">
        <f t="array" aca="1" ref="N71" ca="1">(_xll.BDH("USGG10YR Index","PX_LAST",K71,K71) - _xll.BDH("USGG10YR Index","PX_LAST",K71-1,K71-1)) * 100</f>
        <v>#NAME?</v>
      </c>
      <c r="O71" s="28" t="e" cm="1">
        <f t="array" aca="1" ref="O71" ca="1">(_xll.BDH("USGG2YR Index","PX_LAST",K71,K71) - _xll.BDH("USGG2YR Index","PX_LAST",K71-1,K71-1)) * 100</f>
        <v>#NAME?</v>
      </c>
      <c r="P71" s="29" t="e" cm="1">
        <f t="array" aca="1" ref="P71" ca="1">(_xll.BDH("USSWIT10 BGN Curncy","PX_LAST",K71,K71) - _xll.BDH("USSWIT10 BGN Curncy","PX_LAST",K71-1,K71-1)) * 100</f>
        <v>#NAME?</v>
      </c>
      <c r="Q71" s="29" t="e" cm="1">
        <f t="array" aca="1" ref="Q71" ca="1">(_xll.BDH("USSWIT2 BGN Curncy","PX_LAST",K71,K71) - _xll.BDH("USSWIT2 BGN Curncy","PX_LAST",K71-1,K71-1)) * 100</f>
        <v>#NAME?</v>
      </c>
    </row>
    <row r="72" spans="2:17" x14ac:dyDescent="0.2">
      <c r="B72" s="14">
        <v>20050518</v>
      </c>
      <c r="C72" s="13">
        <v>38472</v>
      </c>
      <c r="D72" s="18">
        <v>0.5</v>
      </c>
      <c r="E72" s="18">
        <v>0.4</v>
      </c>
      <c r="G72" s="13">
        <v>38442</v>
      </c>
      <c r="H72">
        <v>193.1</v>
      </c>
      <c r="I72" s="26">
        <f t="shared" si="1"/>
        <v>3.6382536382535413E-3</v>
      </c>
      <c r="K72" t="str">
        <f t="shared" si="0"/>
        <v>05/18/2005</v>
      </c>
      <c r="L72" s="18">
        <f t="shared" si="3"/>
        <v>9.9999999999999978E-2</v>
      </c>
      <c r="M72" s="18">
        <f t="shared" si="2"/>
        <v>-8.928016571725339E-2</v>
      </c>
      <c r="N72" s="28" t="e" cm="1">
        <f t="array" aca="1" ref="N72" ca="1">(_xll.BDH("USGG10YR Index","PX_LAST",K72,K72) - _xll.BDH("USGG10YR Index","PX_LAST",K72-1,K72-1)) * 100</f>
        <v>#NAME?</v>
      </c>
      <c r="O72" s="28" t="e" cm="1">
        <f t="array" aca="1" ref="O72" ca="1">(_xll.BDH("USGG2YR Index","PX_LAST",K72,K72) - _xll.BDH("USGG2YR Index","PX_LAST",K72-1,K72-1)) * 100</f>
        <v>#NAME?</v>
      </c>
      <c r="P72" s="29" t="e" cm="1">
        <f t="array" aca="1" ref="P72" ca="1">(_xll.BDH("USSWIT10 BGN Curncy","PX_LAST",K72,K72) - _xll.BDH("USSWIT10 BGN Curncy","PX_LAST",K72-1,K72-1)) * 100</f>
        <v>#NAME?</v>
      </c>
      <c r="Q72" s="29" t="e" cm="1">
        <f t="array" aca="1" ref="Q72" ca="1">(_xll.BDH("USSWIT2 BGN Curncy","PX_LAST",K72,K72) - _xll.BDH("USSWIT2 BGN Curncy","PX_LAST",K72-1,K72-1)) * 100</f>
        <v>#NAME?</v>
      </c>
    </row>
    <row r="73" spans="2:17" x14ac:dyDescent="0.2">
      <c r="B73" s="14">
        <v>20050615</v>
      </c>
      <c r="C73" s="13">
        <v>38503</v>
      </c>
      <c r="D73" s="18">
        <v>-0.1</v>
      </c>
      <c r="E73" s="18">
        <v>0</v>
      </c>
      <c r="G73" s="13">
        <v>38472</v>
      </c>
      <c r="H73">
        <v>193.7</v>
      </c>
      <c r="I73" s="26">
        <f t="shared" si="1"/>
        <v>3.1071983428274663E-3</v>
      </c>
      <c r="K73" t="str">
        <f t="shared" ref="K73:K136" si="4">_xlfn.CONCAT(MID(B73,5,2),"/",RIGHT(B73,2),"/",LEFT(B73,4))</f>
        <v>06/15/2005</v>
      </c>
      <c r="L73" s="18">
        <f t="shared" si="3"/>
        <v>-0.1</v>
      </c>
      <c r="M73" s="18">
        <f t="shared" ref="M73:M136" si="5">(I74*100)-E73</f>
        <v>-5.162622612286949E-2</v>
      </c>
      <c r="N73" s="28" t="e" cm="1">
        <f t="array" aca="1" ref="N73" ca="1">(_xll.BDH("USGG10YR Index","PX_LAST",K73,K73) - _xll.BDH("USGG10YR Index","PX_LAST",K73-1,K73-1)) * 100</f>
        <v>#NAME?</v>
      </c>
      <c r="O73" s="28" t="e" cm="1">
        <f t="array" aca="1" ref="O73" ca="1">(_xll.BDH("USGG2YR Index","PX_LAST",K73,K73) - _xll.BDH("USGG2YR Index","PX_LAST",K73-1,K73-1)) * 100</f>
        <v>#NAME?</v>
      </c>
      <c r="P73" s="29" t="e" cm="1">
        <f t="array" aca="1" ref="P73" ca="1">(_xll.BDH("USSWIT10 BGN Curncy","PX_LAST",K73,K73) - _xll.BDH("USSWIT10 BGN Curncy","PX_LAST",K73-1,K73-1)) * 100</f>
        <v>#NAME?</v>
      </c>
      <c r="Q73" s="29" t="e" cm="1">
        <f t="array" aca="1" ref="Q73" ca="1">(_xll.BDH("USSWIT2 BGN Curncy","PX_LAST",K73,K73) - _xll.BDH("USSWIT2 BGN Curncy","PX_LAST",K73-1,K73-1)) * 100</f>
        <v>#NAME?</v>
      </c>
    </row>
    <row r="74" spans="2:17" x14ac:dyDescent="0.2">
      <c r="B74" s="14">
        <v>20050714</v>
      </c>
      <c r="C74" s="13">
        <v>38533</v>
      </c>
      <c r="D74" s="18">
        <v>0</v>
      </c>
      <c r="E74" s="18">
        <v>0.2</v>
      </c>
      <c r="G74" s="13">
        <v>38503</v>
      </c>
      <c r="H74">
        <v>193.6</v>
      </c>
      <c r="I74" s="26">
        <f t="shared" ref="I74:I137" si="6">H74/H73-1</f>
        <v>-5.162622612286949E-4</v>
      </c>
      <c r="K74" t="str">
        <f t="shared" si="4"/>
        <v>07/14/2005</v>
      </c>
      <c r="L74" s="18">
        <f t="shared" si="3"/>
        <v>-0.2</v>
      </c>
      <c r="M74" s="18">
        <f t="shared" si="5"/>
        <v>-0.1483471074380292</v>
      </c>
      <c r="N74" s="28" t="e" cm="1">
        <f t="array" aca="1" ref="N74" ca="1">(_xll.BDH("USGG10YR Index","PX_LAST",K74,K74) - _xll.BDH("USGG10YR Index","PX_LAST",K74-1,K74-1)) * 100</f>
        <v>#NAME?</v>
      </c>
      <c r="O74" s="28" t="e" cm="1">
        <f t="array" aca="1" ref="O74" ca="1">(_xll.BDH("USGG2YR Index","PX_LAST",K74,K74) - _xll.BDH("USGG2YR Index","PX_LAST",K74-1,K74-1)) * 100</f>
        <v>#NAME?</v>
      </c>
      <c r="P74" s="29" t="e" cm="1">
        <f t="array" aca="1" ref="P74" ca="1">(_xll.BDH("USSWIT10 BGN Curncy","PX_LAST",K74,K74) - _xll.BDH("USSWIT10 BGN Curncy","PX_LAST",K74-1,K74-1)) * 100</f>
        <v>#NAME?</v>
      </c>
      <c r="Q74" s="29" t="e" cm="1">
        <f t="array" aca="1" ref="Q74" ca="1">(_xll.BDH("USSWIT2 BGN Curncy","PX_LAST",K74,K74) - _xll.BDH("USSWIT2 BGN Curncy","PX_LAST",K74-1,K74-1)) * 100</f>
        <v>#NAME?</v>
      </c>
    </row>
    <row r="75" spans="2:17" x14ac:dyDescent="0.2">
      <c r="B75" s="14">
        <v>20050816</v>
      </c>
      <c r="C75" s="13">
        <v>38564</v>
      </c>
      <c r="D75" s="18">
        <v>0.5</v>
      </c>
      <c r="E75" s="18">
        <v>0.4</v>
      </c>
      <c r="G75" s="13">
        <v>38533</v>
      </c>
      <c r="H75">
        <v>193.7</v>
      </c>
      <c r="I75" s="26">
        <f t="shared" si="6"/>
        <v>5.1652892561970809E-4</v>
      </c>
      <c r="K75" t="str">
        <f t="shared" si="4"/>
        <v>08/16/2005</v>
      </c>
      <c r="L75" s="18">
        <f t="shared" si="3"/>
        <v>9.9999999999999978E-2</v>
      </c>
      <c r="M75" s="18">
        <f t="shared" si="5"/>
        <v>0.21951471347445606</v>
      </c>
      <c r="N75" s="28" t="e" cm="1">
        <f t="array" aca="1" ref="N75" ca="1">(_xll.BDH("USGG10YR Index","PX_LAST",K75,K75) - _xll.BDH("USGG10YR Index","PX_LAST",K75-1,K75-1)) * 100</f>
        <v>#NAME?</v>
      </c>
      <c r="O75" s="28" t="e" cm="1">
        <f t="array" aca="1" ref="O75" ca="1">(_xll.BDH("USGG2YR Index","PX_LAST",K75,K75) - _xll.BDH("USGG2YR Index","PX_LAST",K75-1,K75-1)) * 100</f>
        <v>#NAME?</v>
      </c>
      <c r="P75" s="29" t="e" cm="1">
        <f t="array" aca="1" ref="P75" ca="1">(_xll.BDH("USSWIT10 BGN Curncy","PX_LAST",K75,K75) - _xll.BDH("USSWIT10 BGN Curncy","PX_LAST",K75-1,K75-1)) * 100</f>
        <v>#NAME?</v>
      </c>
      <c r="Q75" s="29" t="e" cm="1">
        <f t="array" aca="1" ref="Q75" ca="1">(_xll.BDH("USSWIT2 BGN Curncy","PX_LAST",K75,K75) - _xll.BDH("USSWIT2 BGN Curncy","PX_LAST",K75-1,K75-1)) * 100</f>
        <v>#NAME?</v>
      </c>
    </row>
    <row r="76" spans="2:17" x14ac:dyDescent="0.2">
      <c r="B76" s="14">
        <v>20050915</v>
      </c>
      <c r="C76" s="13">
        <v>38595</v>
      </c>
      <c r="D76" s="18">
        <v>0.5</v>
      </c>
      <c r="E76" s="18">
        <v>0.5</v>
      </c>
      <c r="G76" s="13">
        <v>38564</v>
      </c>
      <c r="H76">
        <v>194.9</v>
      </c>
      <c r="I76" s="26">
        <f t="shared" si="6"/>
        <v>6.1951471347445608E-3</v>
      </c>
      <c r="K76" t="str">
        <f t="shared" si="4"/>
        <v>09/15/2005</v>
      </c>
      <c r="L76" s="18">
        <f t="shared" si="3"/>
        <v>0</v>
      </c>
      <c r="M76" s="18">
        <f t="shared" si="5"/>
        <v>0.11570035915854415</v>
      </c>
      <c r="N76" s="28" t="e" cm="1">
        <f t="array" aca="1" ref="N76" ca="1">(_xll.BDH("USGG10YR Index","PX_LAST",K76,K76) - _xll.BDH("USGG10YR Index","PX_LAST",K76-1,K76-1)) * 100</f>
        <v>#NAME?</v>
      </c>
      <c r="O76" s="28" t="e" cm="1">
        <f t="array" aca="1" ref="O76" ca="1">(_xll.BDH("USGG2YR Index","PX_LAST",K76,K76) - _xll.BDH("USGG2YR Index","PX_LAST",K76-1,K76-1)) * 100</f>
        <v>#NAME?</v>
      </c>
      <c r="P76" s="29" t="e" cm="1">
        <f t="array" aca="1" ref="P76" ca="1">(_xll.BDH("USSWIT10 BGN Curncy","PX_LAST",K76,K76) - _xll.BDH("USSWIT10 BGN Curncy","PX_LAST",K76-1,K76-1)) * 100</f>
        <v>#NAME?</v>
      </c>
      <c r="Q76" s="29" t="e" cm="1">
        <f t="array" aca="1" ref="Q76" ca="1">(_xll.BDH("USSWIT2 BGN Curncy","PX_LAST",K76,K76) - _xll.BDH("USSWIT2 BGN Curncy","PX_LAST",K76-1,K76-1)) * 100</f>
        <v>#NAME?</v>
      </c>
    </row>
    <row r="77" spans="2:17" x14ac:dyDescent="0.2">
      <c r="B77" s="14">
        <v>20051014</v>
      </c>
      <c r="C77" s="13">
        <v>38625</v>
      </c>
      <c r="D77" s="18">
        <v>1.2</v>
      </c>
      <c r="E77" s="18">
        <v>0.9</v>
      </c>
      <c r="G77" s="13">
        <v>38595</v>
      </c>
      <c r="H77">
        <v>196.1</v>
      </c>
      <c r="I77" s="26">
        <f t="shared" si="6"/>
        <v>6.1570035915854415E-3</v>
      </c>
      <c r="K77" t="str">
        <f t="shared" si="4"/>
        <v>10/14/2005</v>
      </c>
      <c r="L77" s="18">
        <f t="shared" ref="L77:L140" si="7">D77-E77</f>
        <v>0.29999999999999993</v>
      </c>
      <c r="M77" s="18">
        <f t="shared" si="5"/>
        <v>0.47684854665987009</v>
      </c>
      <c r="N77" s="28" t="e" cm="1">
        <f t="array" aca="1" ref="N77" ca="1">(_xll.BDH("USGG10YR Index","PX_LAST",K77,K77) - _xll.BDH("USGG10YR Index","PX_LAST",K77-1,K77-1)) * 100</f>
        <v>#NAME?</v>
      </c>
      <c r="O77" s="28" t="e" cm="1">
        <f t="array" aca="1" ref="O77" ca="1">(_xll.BDH("USGG2YR Index","PX_LAST",K77,K77) - _xll.BDH("USGG2YR Index","PX_LAST",K77-1,K77-1)) * 100</f>
        <v>#NAME?</v>
      </c>
      <c r="P77" s="29" t="e" cm="1">
        <f t="array" aca="1" ref="P77" ca="1">(_xll.BDH("USSWIT10 BGN Curncy","PX_LAST",K77,K77) - _xll.BDH("USSWIT10 BGN Curncy","PX_LAST",K77-1,K77-1)) * 100</f>
        <v>#NAME?</v>
      </c>
      <c r="Q77" s="29" t="e" cm="1">
        <f t="array" aca="1" ref="Q77" ca="1">(_xll.BDH("USSWIT2 BGN Curncy","PX_LAST",K77,K77) - _xll.BDH("USSWIT2 BGN Curncy","PX_LAST",K77-1,K77-1)) * 100</f>
        <v>#NAME?</v>
      </c>
    </row>
    <row r="78" spans="2:17" x14ac:dyDescent="0.2">
      <c r="B78" s="14">
        <v>20051116</v>
      </c>
      <c r="C78" s="13">
        <v>38656</v>
      </c>
      <c r="D78" s="18">
        <v>0.2</v>
      </c>
      <c r="E78" s="18">
        <v>0</v>
      </c>
      <c r="G78" s="13">
        <v>38625</v>
      </c>
      <c r="H78">
        <v>198.8</v>
      </c>
      <c r="I78" s="26">
        <f t="shared" si="6"/>
        <v>1.3768485466598701E-2</v>
      </c>
      <c r="K78" t="str">
        <f t="shared" si="4"/>
        <v>11/16/2005</v>
      </c>
      <c r="L78" s="18">
        <f t="shared" si="7"/>
        <v>0.2</v>
      </c>
      <c r="M78" s="18">
        <f t="shared" si="5"/>
        <v>0.15090543259557165</v>
      </c>
      <c r="N78" s="28" t="e" cm="1">
        <f t="array" aca="1" ref="N78" ca="1">(_xll.BDH("USGG10YR Index","PX_LAST",K78,K78) - _xll.BDH("USGG10YR Index","PX_LAST",K78-1,K78-1)) * 100</f>
        <v>#NAME?</v>
      </c>
      <c r="O78" s="28" t="e" cm="1">
        <f t="array" aca="1" ref="O78" ca="1">(_xll.BDH("USGG2YR Index","PX_LAST",K78,K78) - _xll.BDH("USGG2YR Index","PX_LAST",K78-1,K78-1)) * 100</f>
        <v>#NAME?</v>
      </c>
      <c r="P78" s="29" t="e" cm="1">
        <f t="array" aca="1" ref="P78" ca="1">(_xll.BDH("USSWIT10 BGN Curncy","PX_LAST",K78,K78) - _xll.BDH("USSWIT10 BGN Curncy","PX_LAST",K78-1,K78-1)) * 100</f>
        <v>#NAME?</v>
      </c>
      <c r="Q78" s="29" t="e" cm="1">
        <f t="array" aca="1" ref="Q78" ca="1">(_xll.BDH("USSWIT2 BGN Curncy","PX_LAST",K78,K78) - _xll.BDH("USSWIT2 BGN Curncy","PX_LAST",K78-1,K78-1)) * 100</f>
        <v>#NAME?</v>
      </c>
    </row>
    <row r="79" spans="2:17" x14ac:dyDescent="0.2">
      <c r="B79" s="14">
        <v>20051215</v>
      </c>
      <c r="C79" s="13">
        <v>38686</v>
      </c>
      <c r="D79" s="18">
        <v>-0.6</v>
      </c>
      <c r="E79" s="18">
        <v>-0.4</v>
      </c>
      <c r="G79" s="13">
        <v>38656</v>
      </c>
      <c r="H79">
        <v>199.1</v>
      </c>
      <c r="I79" s="26">
        <f t="shared" si="6"/>
        <v>1.5090543259557165E-3</v>
      </c>
      <c r="K79" t="str">
        <f t="shared" si="4"/>
        <v>12/15/2005</v>
      </c>
      <c r="L79" s="18">
        <f t="shared" si="7"/>
        <v>-0.19999999999999996</v>
      </c>
      <c r="M79" s="18">
        <f t="shared" si="5"/>
        <v>-0.10226017076845373</v>
      </c>
      <c r="N79" s="28" t="e" cm="1">
        <f t="array" aca="1" ref="N79" ca="1">(_xll.BDH("USGG10YR Index","PX_LAST",K79,K79) - _xll.BDH("USGG10YR Index","PX_LAST",K79-1,K79-1)) * 100</f>
        <v>#NAME?</v>
      </c>
      <c r="O79" s="28" t="e" cm="1">
        <f t="array" aca="1" ref="O79" ca="1">(_xll.BDH("USGG2YR Index","PX_LAST",K79,K79) - _xll.BDH("USGG2YR Index","PX_LAST",K79-1,K79-1)) * 100</f>
        <v>#NAME?</v>
      </c>
      <c r="P79" s="29" t="e" cm="1">
        <f t="array" aca="1" ref="P79" ca="1">(_xll.BDH("USSWIT10 BGN Curncy","PX_LAST",K79,K79) - _xll.BDH("USSWIT10 BGN Curncy","PX_LAST",K79-1,K79-1)) * 100</f>
        <v>#NAME?</v>
      </c>
      <c r="Q79" s="29" t="e" cm="1">
        <f t="array" aca="1" ref="Q79" ca="1">(_xll.BDH("USSWIT2 BGN Curncy","PX_LAST",K79,K79) - _xll.BDH("USSWIT2 BGN Curncy","PX_LAST",K79-1,K79-1)) * 100</f>
        <v>#NAME?</v>
      </c>
    </row>
    <row r="80" spans="2:17" x14ac:dyDescent="0.2">
      <c r="B80" s="14">
        <v>20060118</v>
      </c>
      <c r="C80" s="13">
        <v>38717</v>
      </c>
      <c r="D80" s="18">
        <v>-0.1</v>
      </c>
      <c r="E80" s="18">
        <v>0.2</v>
      </c>
      <c r="G80" s="13">
        <v>38686</v>
      </c>
      <c r="H80">
        <v>198.1</v>
      </c>
      <c r="I80" s="26">
        <f t="shared" si="6"/>
        <v>-5.0226017076845375E-3</v>
      </c>
      <c r="K80" t="str">
        <f t="shared" si="4"/>
        <v>01/18/2006</v>
      </c>
      <c r="L80" s="18">
        <f t="shared" si="7"/>
        <v>-0.30000000000000004</v>
      </c>
      <c r="M80" s="18">
        <f t="shared" si="5"/>
        <v>-0.2</v>
      </c>
      <c r="N80" s="28" t="e" cm="1">
        <f t="array" aca="1" ref="N80" ca="1">(_xll.BDH("USGG10YR Index","PX_LAST",K80,K80) - _xll.BDH("USGG10YR Index","PX_LAST",K80-1,K80-1)) * 100</f>
        <v>#NAME?</v>
      </c>
      <c r="O80" s="28" t="e" cm="1">
        <f t="array" aca="1" ref="O80" ca="1">(_xll.BDH("USGG2YR Index","PX_LAST",K80,K80) - _xll.BDH("USGG2YR Index","PX_LAST",K80-1,K80-1)) * 100</f>
        <v>#NAME?</v>
      </c>
      <c r="P80" s="29" t="e" cm="1">
        <f t="array" aca="1" ref="P80" ca="1">(_xll.BDH("USSWIT10 BGN Curncy","PX_LAST",K80,K80) - _xll.BDH("USSWIT10 BGN Curncy","PX_LAST",K80-1,K80-1)) * 100</f>
        <v>#NAME?</v>
      </c>
      <c r="Q80" s="29" t="e" cm="1">
        <f t="array" aca="1" ref="Q80" ca="1">(_xll.BDH("USSWIT2 BGN Curncy","PX_LAST",K80,K80) - _xll.BDH("USSWIT2 BGN Curncy","PX_LAST",K80-1,K80-1)) * 100</f>
        <v>#NAME?</v>
      </c>
    </row>
    <row r="81" spans="2:17" x14ac:dyDescent="0.2">
      <c r="B81" s="14">
        <v>20060222</v>
      </c>
      <c r="C81" s="13">
        <v>38748</v>
      </c>
      <c r="D81" s="18">
        <v>0.7</v>
      </c>
      <c r="E81" s="18">
        <v>0.5</v>
      </c>
      <c r="G81" s="13">
        <v>38717</v>
      </c>
      <c r="H81">
        <v>198.1</v>
      </c>
      <c r="I81" s="26">
        <f t="shared" si="6"/>
        <v>0</v>
      </c>
      <c r="K81" t="str">
        <f t="shared" si="4"/>
        <v>02/22/2006</v>
      </c>
      <c r="L81" s="18">
        <f t="shared" si="7"/>
        <v>0.19999999999999996</v>
      </c>
      <c r="M81" s="18">
        <f t="shared" si="5"/>
        <v>0.10575466935892663</v>
      </c>
      <c r="N81" s="28" t="e" cm="1">
        <f t="array" aca="1" ref="N81" ca="1">(_xll.BDH("USGG10YR Index","PX_LAST",K81,K81) - _xll.BDH("USGG10YR Index","PX_LAST",K81-1,K81-1)) * 100</f>
        <v>#NAME?</v>
      </c>
      <c r="O81" s="28" t="e" cm="1">
        <f t="array" aca="1" ref="O81" ca="1">(_xll.BDH("USGG2YR Index","PX_LAST",K81,K81) - _xll.BDH("USGG2YR Index","PX_LAST",K81-1,K81-1)) * 100</f>
        <v>#NAME?</v>
      </c>
      <c r="P81" s="29" t="e" cm="1">
        <f t="array" aca="1" ref="P81" ca="1">(_xll.BDH("USSWIT10 BGN Curncy","PX_LAST",K81,K81) - _xll.BDH("USSWIT10 BGN Curncy","PX_LAST",K81-1,K81-1)) * 100</f>
        <v>#NAME?</v>
      </c>
      <c r="Q81" s="29" t="e" cm="1">
        <f t="array" aca="1" ref="Q81" ca="1">(_xll.BDH("USSWIT2 BGN Curncy","PX_LAST",K81,K81) - _xll.BDH("USSWIT2 BGN Curncy","PX_LAST",K81-1,K81-1)) * 100</f>
        <v>#NAME?</v>
      </c>
    </row>
    <row r="82" spans="2:17" x14ac:dyDescent="0.2">
      <c r="B82" s="14">
        <v>20060316</v>
      </c>
      <c r="C82" s="13">
        <v>38776</v>
      </c>
      <c r="D82" s="18">
        <v>0.1</v>
      </c>
      <c r="E82" s="18">
        <v>0.1</v>
      </c>
      <c r="G82" s="13">
        <v>38748</v>
      </c>
      <c r="H82">
        <v>199.3</v>
      </c>
      <c r="I82" s="26">
        <f t="shared" si="6"/>
        <v>6.0575466935892663E-3</v>
      </c>
      <c r="K82" t="str">
        <f t="shared" si="4"/>
        <v>03/16/2006</v>
      </c>
      <c r="L82" s="18">
        <f t="shared" si="7"/>
        <v>0</v>
      </c>
      <c r="M82" s="18">
        <f t="shared" si="5"/>
        <v>-4.9824385348717831E-2</v>
      </c>
      <c r="N82" s="28" t="e" cm="1">
        <f t="array" aca="1" ref="N82" ca="1">(_xll.BDH("USGG10YR Index","PX_LAST",K82,K82) - _xll.BDH("USGG10YR Index","PX_LAST",K82-1,K82-1)) * 100</f>
        <v>#NAME?</v>
      </c>
      <c r="O82" s="28" t="e" cm="1">
        <f t="array" aca="1" ref="O82" ca="1">(_xll.BDH("USGG2YR Index","PX_LAST",K82,K82) - _xll.BDH("USGG2YR Index","PX_LAST",K82-1,K82-1)) * 100</f>
        <v>#NAME?</v>
      </c>
      <c r="P82" s="29" t="e" cm="1">
        <f t="array" aca="1" ref="P82" ca="1">(_xll.BDH("USSWIT10 BGN Curncy","PX_LAST",K82,K82) - _xll.BDH("USSWIT10 BGN Curncy","PX_LAST",K82-1,K82-1)) * 100</f>
        <v>#NAME?</v>
      </c>
      <c r="Q82" s="29" t="e" cm="1">
        <f t="array" aca="1" ref="Q82" ca="1">(_xll.BDH("USSWIT2 BGN Curncy","PX_LAST",K82,K82) - _xll.BDH("USSWIT2 BGN Curncy","PX_LAST",K82-1,K82-1)) * 100</f>
        <v>#NAME?</v>
      </c>
    </row>
    <row r="83" spans="2:17" x14ac:dyDescent="0.2">
      <c r="B83" s="14">
        <v>20060419</v>
      </c>
      <c r="C83" s="13">
        <v>38807</v>
      </c>
      <c r="D83" s="18">
        <v>0.4</v>
      </c>
      <c r="E83" s="18">
        <v>0.4</v>
      </c>
      <c r="G83" s="13">
        <v>38776</v>
      </c>
      <c r="H83">
        <v>199.4</v>
      </c>
      <c r="I83" s="26">
        <f t="shared" si="6"/>
        <v>5.0175614651282174E-4</v>
      </c>
      <c r="K83" t="str">
        <f t="shared" si="4"/>
        <v>04/19/2006</v>
      </c>
      <c r="L83" s="18">
        <f t="shared" si="7"/>
        <v>0</v>
      </c>
      <c r="M83" s="18">
        <f t="shared" si="5"/>
        <v>-0.24954864593782455</v>
      </c>
      <c r="N83" s="28" t="e" cm="1">
        <f t="array" aca="1" ref="N83" ca="1">(_xll.BDH("USGG10YR Index","PX_LAST",K83,K83) - _xll.BDH("USGG10YR Index","PX_LAST",K83-1,K83-1)) * 100</f>
        <v>#NAME?</v>
      </c>
      <c r="O83" s="28" t="e" cm="1">
        <f t="array" aca="1" ref="O83" ca="1">(_xll.BDH("USGG2YR Index","PX_LAST",K83,K83) - _xll.BDH("USGG2YR Index","PX_LAST",K83-1,K83-1)) * 100</f>
        <v>#NAME?</v>
      </c>
      <c r="P83" s="29" t="e" cm="1">
        <f t="array" aca="1" ref="P83" ca="1">(_xll.BDH("USSWIT10 BGN Curncy","PX_LAST",K83,K83) - _xll.BDH("USSWIT10 BGN Curncy","PX_LAST",K83-1,K83-1)) * 100</f>
        <v>#NAME?</v>
      </c>
      <c r="Q83" s="29" t="e" cm="1">
        <f t="array" aca="1" ref="Q83" ca="1">(_xll.BDH("USSWIT2 BGN Curncy","PX_LAST",K83,K83) - _xll.BDH("USSWIT2 BGN Curncy","PX_LAST",K83-1,K83-1)) * 100</f>
        <v>#NAME?</v>
      </c>
    </row>
    <row r="84" spans="2:17" x14ac:dyDescent="0.2">
      <c r="B84" s="14">
        <v>20060517</v>
      </c>
      <c r="C84" s="13">
        <v>38837</v>
      </c>
      <c r="D84" s="18">
        <v>0.6</v>
      </c>
      <c r="E84" s="18">
        <v>0.5</v>
      </c>
      <c r="G84" s="13">
        <v>38807</v>
      </c>
      <c r="H84">
        <v>199.7</v>
      </c>
      <c r="I84" s="26">
        <f t="shared" si="6"/>
        <v>1.5045135406217547E-3</v>
      </c>
      <c r="K84" t="str">
        <f t="shared" si="4"/>
        <v>05/17/2006</v>
      </c>
      <c r="L84" s="18">
        <f t="shared" si="7"/>
        <v>9.9999999999999978E-2</v>
      </c>
      <c r="M84" s="18">
        <f t="shared" si="5"/>
        <v>7.5112669003551957E-4</v>
      </c>
      <c r="N84" s="28" t="e" cm="1">
        <f t="array" aca="1" ref="N84" ca="1">(_xll.BDH("USGG10YR Index","PX_LAST",K84,K84) - _xll.BDH("USGG10YR Index","PX_LAST",K84-1,K84-1)) * 100</f>
        <v>#NAME?</v>
      </c>
      <c r="O84" s="28" t="e" cm="1">
        <f t="array" aca="1" ref="O84" ca="1">(_xll.BDH("USGG2YR Index","PX_LAST",K84,K84) - _xll.BDH("USGG2YR Index","PX_LAST",K84-1,K84-1)) * 100</f>
        <v>#NAME?</v>
      </c>
      <c r="P84" s="29" t="e" cm="1">
        <f t="array" aca="1" ref="P84" ca="1">(_xll.BDH("USSWIT10 BGN Curncy","PX_LAST",K84,K84) - _xll.BDH("USSWIT10 BGN Curncy","PX_LAST",K84-1,K84-1)) * 100</f>
        <v>#NAME?</v>
      </c>
      <c r="Q84" s="29" t="e" cm="1">
        <f t="array" aca="1" ref="Q84" ca="1">(_xll.BDH("USSWIT2 BGN Curncy","PX_LAST",K84,K84) - _xll.BDH("USSWIT2 BGN Curncy","PX_LAST",K84-1,K84-1)) * 100</f>
        <v>#NAME?</v>
      </c>
    </row>
    <row r="85" spans="2:17" x14ac:dyDescent="0.2">
      <c r="B85" s="14">
        <v>20060614</v>
      </c>
      <c r="C85" s="13">
        <v>38868</v>
      </c>
      <c r="D85" s="18">
        <v>0.4</v>
      </c>
      <c r="E85" s="18">
        <v>0.4</v>
      </c>
      <c r="G85" s="13">
        <v>38837</v>
      </c>
      <c r="H85">
        <v>200.7</v>
      </c>
      <c r="I85" s="26">
        <f t="shared" si="6"/>
        <v>5.0075112669003552E-3</v>
      </c>
      <c r="K85" t="str">
        <f t="shared" si="4"/>
        <v>06/14/2006</v>
      </c>
      <c r="L85" s="18">
        <f t="shared" si="7"/>
        <v>0</v>
      </c>
      <c r="M85" s="18">
        <f t="shared" si="5"/>
        <v>-0.10104633781762262</v>
      </c>
      <c r="N85" s="28" t="e" cm="1">
        <f t="array" aca="1" ref="N85" ca="1">(_xll.BDH("USGG10YR Index","PX_LAST",K85,K85) - _xll.BDH("USGG10YR Index","PX_LAST",K85-1,K85-1)) * 100</f>
        <v>#NAME?</v>
      </c>
      <c r="O85" s="28" t="e" cm="1">
        <f t="array" aca="1" ref="O85" ca="1">(_xll.BDH("USGG2YR Index","PX_LAST",K85,K85) - _xll.BDH("USGG2YR Index","PX_LAST",K85-1,K85-1)) * 100</f>
        <v>#NAME?</v>
      </c>
      <c r="P85" s="29" t="e" cm="1">
        <f t="array" aca="1" ref="P85" ca="1">(_xll.BDH("USSWIT10 BGN Curncy","PX_LAST",K85,K85) - _xll.BDH("USSWIT10 BGN Curncy","PX_LAST",K85-1,K85-1)) * 100</f>
        <v>#NAME?</v>
      </c>
      <c r="Q85" s="29" t="e" cm="1">
        <f t="array" aca="1" ref="Q85" ca="1">(_xll.BDH("USSWIT2 BGN Curncy","PX_LAST",K85,K85) - _xll.BDH("USSWIT2 BGN Curncy","PX_LAST",K85-1,K85-1)) * 100</f>
        <v>#NAME?</v>
      </c>
    </row>
    <row r="86" spans="2:17" x14ac:dyDescent="0.2">
      <c r="B86" s="14">
        <v>20060719</v>
      </c>
      <c r="C86" s="13">
        <v>38898</v>
      </c>
      <c r="D86" s="18">
        <v>0.2</v>
      </c>
      <c r="E86" s="18">
        <v>0.2</v>
      </c>
      <c r="G86" s="13">
        <v>38868</v>
      </c>
      <c r="H86">
        <v>201.3</v>
      </c>
      <c r="I86" s="26">
        <f t="shared" si="6"/>
        <v>2.989536621823774E-3</v>
      </c>
      <c r="K86" t="str">
        <f t="shared" si="4"/>
        <v>07/19/2006</v>
      </c>
      <c r="L86" s="18">
        <f t="shared" si="7"/>
        <v>0</v>
      </c>
      <c r="M86" s="18">
        <f t="shared" si="5"/>
        <v>4.8385494287139952E-2</v>
      </c>
      <c r="N86" s="28" t="e" cm="1">
        <f t="array" aca="1" ref="N86" ca="1">(_xll.BDH("USGG10YR Index","PX_LAST",K86,K86) - _xll.BDH("USGG10YR Index","PX_LAST",K86-1,K86-1)) * 100</f>
        <v>#NAME?</v>
      </c>
      <c r="O86" s="28" t="e" cm="1">
        <f t="array" aca="1" ref="O86" ca="1">(_xll.BDH("USGG2YR Index","PX_LAST",K86,K86) - _xll.BDH("USGG2YR Index","PX_LAST",K86-1,K86-1)) * 100</f>
        <v>#NAME?</v>
      </c>
      <c r="P86" s="29" t="e" cm="1">
        <f t="array" aca="1" ref="P86" ca="1">(_xll.BDH("USSWIT10 BGN Curncy","PX_LAST",K86,K86) - _xll.BDH("USSWIT10 BGN Curncy","PX_LAST",K86-1,K86-1)) * 100</f>
        <v>#NAME?</v>
      </c>
      <c r="Q86" s="29" t="e" cm="1">
        <f t="array" aca="1" ref="Q86" ca="1">(_xll.BDH("USSWIT2 BGN Curncy","PX_LAST",K86,K86) - _xll.BDH("USSWIT2 BGN Curncy","PX_LAST",K86-1,K86-1)) * 100</f>
        <v>#NAME?</v>
      </c>
    </row>
    <row r="87" spans="2:17" x14ac:dyDescent="0.2">
      <c r="B87" s="14">
        <v>20060816</v>
      </c>
      <c r="C87" s="13">
        <v>38929</v>
      </c>
      <c r="D87" s="18">
        <v>0.4</v>
      </c>
      <c r="E87" s="18">
        <v>0.4</v>
      </c>
      <c r="G87" s="13">
        <v>38898</v>
      </c>
      <c r="H87">
        <v>201.8</v>
      </c>
      <c r="I87" s="26">
        <f t="shared" si="6"/>
        <v>2.4838549428713996E-3</v>
      </c>
      <c r="K87" t="str">
        <f t="shared" si="4"/>
        <v>08/16/2006</v>
      </c>
      <c r="L87" s="18">
        <f t="shared" si="7"/>
        <v>0</v>
      </c>
      <c r="M87" s="18">
        <f t="shared" si="5"/>
        <v>0.1450941526263575</v>
      </c>
      <c r="N87" s="28" t="e" cm="1">
        <f t="array" aca="1" ref="N87" ca="1">(_xll.BDH("USGG10YR Index","PX_LAST",K87,K87) - _xll.BDH("USGG10YR Index","PX_LAST",K87-1,K87-1)) * 100</f>
        <v>#NAME?</v>
      </c>
      <c r="O87" s="28" t="e" cm="1">
        <f t="array" aca="1" ref="O87" ca="1">(_xll.BDH("USGG2YR Index","PX_LAST",K87,K87) - _xll.BDH("USGG2YR Index","PX_LAST",K87-1,K87-1)) * 100</f>
        <v>#NAME?</v>
      </c>
      <c r="P87" s="29" t="e" cm="1">
        <f t="array" aca="1" ref="P87" ca="1">(_xll.BDH("USSWIT10 BGN Curncy","PX_LAST",K87,K87) - _xll.BDH("USSWIT10 BGN Curncy","PX_LAST",K87-1,K87-1)) * 100</f>
        <v>#NAME?</v>
      </c>
      <c r="Q87" s="29" t="e" cm="1">
        <f t="array" aca="1" ref="Q87" ca="1">(_xll.BDH("USSWIT2 BGN Curncy","PX_LAST",K87,K87) - _xll.BDH("USSWIT2 BGN Curncy","PX_LAST",K87-1,K87-1)) * 100</f>
        <v>#NAME?</v>
      </c>
    </row>
    <row r="88" spans="2:17" x14ac:dyDescent="0.2">
      <c r="B88" s="14">
        <v>20060915</v>
      </c>
      <c r="C88" s="13">
        <v>38960</v>
      </c>
      <c r="D88" s="18">
        <v>0.2</v>
      </c>
      <c r="E88" s="18">
        <v>0.2</v>
      </c>
      <c r="G88" s="13">
        <v>38929</v>
      </c>
      <c r="H88">
        <v>202.9</v>
      </c>
      <c r="I88" s="26">
        <f t="shared" si="6"/>
        <v>5.4509415262635752E-3</v>
      </c>
      <c r="K88" t="str">
        <f t="shared" si="4"/>
        <v>09/15/2006</v>
      </c>
      <c r="L88" s="18">
        <f t="shared" si="7"/>
        <v>0</v>
      </c>
      <c r="M88" s="18">
        <f t="shared" si="5"/>
        <v>0.24356826022671213</v>
      </c>
      <c r="N88" s="28" t="e" cm="1">
        <f t="array" aca="1" ref="N88" ca="1">(_xll.BDH("USGG10YR Index","PX_LAST",K88,K88) - _xll.BDH("USGG10YR Index","PX_LAST",K88-1,K88-1)) * 100</f>
        <v>#NAME?</v>
      </c>
      <c r="O88" s="28" t="e" cm="1">
        <f t="array" aca="1" ref="O88" ca="1">(_xll.BDH("USGG2YR Index","PX_LAST",K88,K88) - _xll.BDH("USGG2YR Index","PX_LAST",K88-1,K88-1)) * 100</f>
        <v>#NAME?</v>
      </c>
      <c r="P88" s="29" t="e" cm="1">
        <f t="array" aca="1" ref="P88" ca="1">(_xll.BDH("USSWIT10 BGN Curncy","PX_LAST",K88,K88) - _xll.BDH("USSWIT10 BGN Curncy","PX_LAST",K88-1,K88-1)) * 100</f>
        <v>#NAME?</v>
      </c>
      <c r="Q88" s="29" t="e" cm="1">
        <f t="array" aca="1" ref="Q88" ca="1">(_xll.BDH("USSWIT2 BGN Curncy","PX_LAST",K88,K88) - _xll.BDH("USSWIT2 BGN Curncy","PX_LAST",K88-1,K88-1)) * 100</f>
        <v>#NAME?</v>
      </c>
    </row>
    <row r="89" spans="2:17" x14ac:dyDescent="0.2">
      <c r="B89" s="14">
        <v>20061018</v>
      </c>
      <c r="C89" s="13">
        <v>38990</v>
      </c>
      <c r="D89" s="18">
        <v>-0.5</v>
      </c>
      <c r="E89" s="18">
        <v>-0.3</v>
      </c>
      <c r="G89" s="13">
        <v>38960</v>
      </c>
      <c r="H89">
        <v>203.8</v>
      </c>
      <c r="I89" s="26">
        <f t="shared" si="6"/>
        <v>4.4356826022671214E-3</v>
      </c>
      <c r="K89" t="str">
        <f t="shared" si="4"/>
        <v>10/18/2006</v>
      </c>
      <c r="L89" s="18">
        <f t="shared" si="7"/>
        <v>-0.2</v>
      </c>
      <c r="M89" s="18">
        <f t="shared" si="5"/>
        <v>-0.19067713444553852</v>
      </c>
      <c r="N89" s="28" t="e" cm="1">
        <f t="array" aca="1" ref="N89" ca="1">(_xll.BDH("USGG10YR Index","PX_LAST",K89,K89) - _xll.BDH("USGG10YR Index","PX_LAST",K89-1,K89-1)) * 100</f>
        <v>#NAME?</v>
      </c>
      <c r="O89" s="28" t="e" cm="1">
        <f t="array" aca="1" ref="O89" ca="1">(_xll.BDH("USGG2YR Index","PX_LAST",K89,K89) - _xll.BDH("USGG2YR Index","PX_LAST",K89-1,K89-1)) * 100</f>
        <v>#NAME?</v>
      </c>
      <c r="P89" s="29" t="e" cm="1">
        <f t="array" aca="1" ref="P89" ca="1">(_xll.BDH("USSWIT10 BGN Curncy","PX_LAST",K89,K89) - _xll.BDH("USSWIT10 BGN Curncy","PX_LAST",K89-1,K89-1)) * 100</f>
        <v>#NAME?</v>
      </c>
      <c r="Q89" s="29" t="e" cm="1">
        <f t="array" aca="1" ref="Q89" ca="1">(_xll.BDH("USSWIT2 BGN Curncy","PX_LAST",K89,K89) - _xll.BDH("USSWIT2 BGN Curncy","PX_LAST",K89-1,K89-1)) * 100</f>
        <v>#NAME?</v>
      </c>
    </row>
    <row r="90" spans="2:17" x14ac:dyDescent="0.2">
      <c r="B90" s="14">
        <v>20061116</v>
      </c>
      <c r="C90" s="13">
        <v>39021</v>
      </c>
      <c r="D90" s="18">
        <v>-0.5</v>
      </c>
      <c r="E90" s="18">
        <v>-0.3</v>
      </c>
      <c r="G90" s="13">
        <v>38990</v>
      </c>
      <c r="H90">
        <v>202.8</v>
      </c>
      <c r="I90" s="26">
        <f t="shared" si="6"/>
        <v>-4.9067713444553851E-3</v>
      </c>
      <c r="K90" t="str">
        <f t="shared" si="4"/>
        <v>11/16/2006</v>
      </c>
      <c r="L90" s="18">
        <f t="shared" si="7"/>
        <v>-0.2</v>
      </c>
      <c r="M90" s="18">
        <f t="shared" si="5"/>
        <v>-0.14378698224852854</v>
      </c>
      <c r="N90" s="28" t="e" cm="1">
        <f t="array" aca="1" ref="N90" ca="1">(_xll.BDH("USGG10YR Index","PX_LAST",K90,K90) - _xll.BDH("USGG10YR Index","PX_LAST",K90-1,K90-1)) * 100</f>
        <v>#NAME?</v>
      </c>
      <c r="O90" s="28" t="e" cm="1">
        <f t="array" aca="1" ref="O90" ca="1">(_xll.BDH("USGG2YR Index","PX_LAST",K90,K90) - _xll.BDH("USGG2YR Index","PX_LAST",K90-1,K90-1)) * 100</f>
        <v>#NAME?</v>
      </c>
      <c r="P90" s="29" t="e" cm="1">
        <f t="array" aca="1" ref="P90" ca="1">(_xll.BDH("USSWIT10 BGN Curncy","PX_LAST",K90,K90) - _xll.BDH("USSWIT10 BGN Curncy","PX_LAST",K90-1,K90-1)) * 100</f>
        <v>#NAME?</v>
      </c>
      <c r="Q90" s="29" t="e" cm="1">
        <f t="array" aca="1" ref="Q90" ca="1">(_xll.BDH("USSWIT2 BGN Curncy","PX_LAST",K90,K90) - _xll.BDH("USSWIT2 BGN Curncy","PX_LAST",K90-1,K90-1)) * 100</f>
        <v>#NAME?</v>
      </c>
    </row>
    <row r="91" spans="2:17" x14ac:dyDescent="0.2">
      <c r="B91" s="14">
        <v>20061215</v>
      </c>
      <c r="C91" s="13">
        <v>39051</v>
      </c>
      <c r="D91" s="18">
        <v>0</v>
      </c>
      <c r="E91" s="18">
        <v>0.2</v>
      </c>
      <c r="G91" s="13">
        <v>39021</v>
      </c>
      <c r="H91">
        <v>201.9</v>
      </c>
      <c r="I91" s="26">
        <f t="shared" si="6"/>
        <v>-4.4378698224852853E-3</v>
      </c>
      <c r="K91" t="str">
        <f t="shared" si="4"/>
        <v>12/15/2006</v>
      </c>
      <c r="L91" s="18">
        <f t="shared" si="7"/>
        <v>-0.2</v>
      </c>
      <c r="M91" s="18">
        <f t="shared" si="5"/>
        <v>-0.15047052996532956</v>
      </c>
      <c r="N91" s="28" t="e" cm="1">
        <f t="array" aca="1" ref="N91" ca="1">(_xll.BDH("USGG10YR Index","PX_LAST",K91,K91) - _xll.BDH("USGG10YR Index","PX_LAST",K91-1,K91-1)) * 100</f>
        <v>#NAME?</v>
      </c>
      <c r="O91" s="28" t="e" cm="1">
        <f t="array" aca="1" ref="O91" ca="1">(_xll.BDH("USGG2YR Index","PX_LAST",K91,K91) - _xll.BDH("USGG2YR Index","PX_LAST",K91-1,K91-1)) * 100</f>
        <v>#NAME?</v>
      </c>
      <c r="P91" s="29" t="e" cm="1">
        <f t="array" aca="1" ref="P91" ca="1">(_xll.BDH("USSWIT10 BGN Curncy","PX_LAST",K91,K91) - _xll.BDH("USSWIT10 BGN Curncy","PX_LAST",K91-1,K91-1)) * 100</f>
        <v>#NAME?</v>
      </c>
      <c r="Q91" s="29" t="e" cm="1">
        <f t="array" aca="1" ref="Q91" ca="1">(_xll.BDH("USSWIT2 BGN Curncy","PX_LAST",K91,K91) - _xll.BDH("USSWIT2 BGN Curncy","PX_LAST",K91-1,K91-1)) * 100</f>
        <v>#NAME?</v>
      </c>
    </row>
    <row r="92" spans="2:17" x14ac:dyDescent="0.2">
      <c r="B92" s="14">
        <v>20070118</v>
      </c>
      <c r="C92" s="13">
        <v>39082</v>
      </c>
      <c r="D92" s="18">
        <v>0.5</v>
      </c>
      <c r="E92" s="18">
        <v>0.4</v>
      </c>
      <c r="G92" s="13">
        <v>39051</v>
      </c>
      <c r="H92">
        <v>202</v>
      </c>
      <c r="I92" s="26">
        <f t="shared" si="6"/>
        <v>4.9529470034670453E-4</v>
      </c>
      <c r="K92" t="str">
        <f t="shared" si="4"/>
        <v>01/18/2007</v>
      </c>
      <c r="L92" s="18">
        <f t="shared" si="7"/>
        <v>9.9999999999999978E-2</v>
      </c>
      <c r="M92" s="18">
        <f t="shared" si="5"/>
        <v>0.14455445544554502</v>
      </c>
      <c r="N92" s="28" t="e" cm="1">
        <f t="array" aca="1" ref="N92" ca="1">(_xll.BDH("USGG10YR Index","PX_LAST",K92,K92) - _xll.BDH("USGG10YR Index","PX_LAST",K92-1,K92-1)) * 100</f>
        <v>#NAME?</v>
      </c>
      <c r="O92" s="28" t="e" cm="1">
        <f t="array" aca="1" ref="O92" ca="1">(_xll.BDH("USGG2YR Index","PX_LAST",K92,K92) - _xll.BDH("USGG2YR Index","PX_LAST",K92-1,K92-1)) * 100</f>
        <v>#NAME?</v>
      </c>
      <c r="P92" s="29" t="e" cm="1">
        <f t="array" aca="1" ref="P92" ca="1">(_xll.BDH("USSWIT10 BGN Curncy","PX_LAST",K92,K92) - _xll.BDH("USSWIT10 BGN Curncy","PX_LAST",K92-1,K92-1)) * 100</f>
        <v>#NAME?</v>
      </c>
      <c r="Q92" s="29" t="e" cm="1">
        <f t="array" aca="1" ref="Q92" ca="1">(_xll.BDH("USSWIT2 BGN Curncy","PX_LAST",K92,K92) - _xll.BDH("USSWIT2 BGN Curncy","PX_LAST",K92-1,K92-1)) * 100</f>
        <v>#NAME?</v>
      </c>
    </row>
    <row r="93" spans="2:17" x14ac:dyDescent="0.2">
      <c r="B93" s="14">
        <v>20070221</v>
      </c>
      <c r="C93" s="13">
        <v>39113</v>
      </c>
      <c r="D93" s="18">
        <v>0.2</v>
      </c>
      <c r="E93" s="18">
        <v>0.1</v>
      </c>
      <c r="G93" s="13">
        <v>39082</v>
      </c>
      <c r="H93">
        <v>203.1</v>
      </c>
      <c r="I93" s="26">
        <f t="shared" si="6"/>
        <v>5.4455445544554504E-3</v>
      </c>
      <c r="K93" t="str">
        <f t="shared" si="4"/>
        <v>02/21/2007</v>
      </c>
      <c r="L93" s="18">
        <f t="shared" si="7"/>
        <v>0.1</v>
      </c>
      <c r="M93" s="18">
        <f t="shared" si="5"/>
        <v>6.5928114229463292E-2</v>
      </c>
      <c r="N93" s="28" t="e" cm="1">
        <f t="array" aca="1" ref="N93" ca="1">(_xll.BDH("USGG10YR Index","PX_LAST",K93,K93) - _xll.BDH("USGG10YR Index","PX_LAST",K93-1,K93-1)) * 100</f>
        <v>#NAME?</v>
      </c>
      <c r="O93" s="28" t="e" cm="1">
        <f t="array" aca="1" ref="O93" ca="1">(_xll.BDH("USGG2YR Index","PX_LAST",K93,K93) - _xll.BDH("USGG2YR Index","PX_LAST",K93-1,K93-1)) * 100</f>
        <v>#NAME?</v>
      </c>
      <c r="P93" s="29" t="e" cm="1">
        <f t="array" aca="1" ref="P93" ca="1">(_xll.BDH("USSWIT10 BGN Curncy","PX_LAST",K93,K93) - _xll.BDH("USSWIT10 BGN Curncy","PX_LAST",K93-1,K93-1)) * 100</f>
        <v>#NAME?</v>
      </c>
      <c r="Q93" s="29" t="e" cm="1">
        <f t="array" aca="1" ref="Q93" ca="1">(_xll.BDH("USSWIT2 BGN Curncy","PX_LAST",K93,K93) - _xll.BDH("USSWIT2 BGN Curncy","PX_LAST",K93-1,K93-1)) * 100</f>
        <v>#NAME?</v>
      </c>
    </row>
    <row r="94" spans="2:17" x14ac:dyDescent="0.2">
      <c r="B94" s="14">
        <v>20070316</v>
      </c>
      <c r="C94" s="13">
        <v>39141</v>
      </c>
      <c r="D94" s="18">
        <v>0.4</v>
      </c>
      <c r="E94" s="18">
        <v>0.3</v>
      </c>
      <c r="G94" s="13">
        <v>39113</v>
      </c>
      <c r="H94">
        <v>203.43700000000001</v>
      </c>
      <c r="I94" s="26">
        <f t="shared" si="6"/>
        <v>1.659281142294633E-3</v>
      </c>
      <c r="K94" t="str">
        <f t="shared" si="4"/>
        <v>03/16/2007</v>
      </c>
      <c r="L94" s="18">
        <f t="shared" si="7"/>
        <v>0.10000000000000003</v>
      </c>
      <c r="M94" s="18">
        <f t="shared" si="5"/>
        <v>8.7835054586926919E-2</v>
      </c>
      <c r="N94" s="28" t="e" cm="1">
        <f t="array" aca="1" ref="N94" ca="1">(_xll.BDH("USGG10YR Index","PX_LAST",K94,K94) - _xll.BDH("USGG10YR Index","PX_LAST",K94-1,K94-1)) * 100</f>
        <v>#NAME?</v>
      </c>
      <c r="O94" s="28" t="e" cm="1">
        <f t="array" aca="1" ref="O94" ca="1">(_xll.BDH("USGG2YR Index","PX_LAST",K94,K94) - _xll.BDH("USGG2YR Index","PX_LAST",K94-1,K94-1)) * 100</f>
        <v>#NAME?</v>
      </c>
      <c r="P94" s="29" t="e" cm="1">
        <f t="array" aca="1" ref="P94" ca="1">(_xll.BDH("USSWIT10 BGN Curncy","PX_LAST",K94,K94) - _xll.BDH("USSWIT10 BGN Curncy","PX_LAST",K94-1,K94-1)) * 100</f>
        <v>#NAME?</v>
      </c>
      <c r="Q94" s="29" t="e" cm="1">
        <f t="array" aca="1" ref="Q94" ca="1">(_xll.BDH("USSWIT2 BGN Curncy","PX_LAST",K94,K94) - _xll.BDH("USSWIT2 BGN Curncy","PX_LAST",K94-1,K94-1)) * 100</f>
        <v>#NAME?</v>
      </c>
    </row>
    <row r="95" spans="2:17" x14ac:dyDescent="0.2">
      <c r="B95" s="14">
        <v>20070417</v>
      </c>
      <c r="C95" s="13">
        <v>39172</v>
      </c>
      <c r="D95" s="18">
        <v>0.6</v>
      </c>
      <c r="E95" s="18">
        <v>0.6</v>
      </c>
      <c r="G95" s="13">
        <v>39141</v>
      </c>
      <c r="H95">
        <v>204.226</v>
      </c>
      <c r="I95" s="26">
        <f t="shared" si="6"/>
        <v>3.8783505458692691E-3</v>
      </c>
      <c r="K95" t="str">
        <f t="shared" si="4"/>
        <v>04/17/2007</v>
      </c>
      <c r="L95" s="18">
        <f t="shared" si="7"/>
        <v>0</v>
      </c>
      <c r="M95" s="18">
        <f t="shared" si="5"/>
        <v>-7.9987856590246209E-2</v>
      </c>
      <c r="N95" s="28" t="e" cm="1">
        <f t="array" aca="1" ref="N95" ca="1">(_xll.BDH("USGG10YR Index","PX_LAST",K95,K95) - _xll.BDH("USGG10YR Index","PX_LAST",K95-1,K95-1)) * 100</f>
        <v>#NAME?</v>
      </c>
      <c r="O95" s="28" t="e" cm="1">
        <f t="array" aca="1" ref="O95" ca="1">(_xll.BDH("USGG2YR Index","PX_LAST",K95,K95) - _xll.BDH("USGG2YR Index","PX_LAST",K95-1,K95-1)) * 100</f>
        <v>#NAME?</v>
      </c>
      <c r="P95" s="29" t="e" cm="1">
        <f t="array" aca="1" ref="P95" ca="1">(_xll.BDH("USSWIT10 BGN Curncy","PX_LAST",K95,K95) - _xll.BDH("USSWIT10 BGN Curncy","PX_LAST",K95-1,K95-1)) * 100</f>
        <v>#NAME?</v>
      </c>
      <c r="Q95" s="29" t="e" cm="1">
        <f t="array" aca="1" ref="Q95" ca="1">(_xll.BDH("USSWIT2 BGN Curncy","PX_LAST",K95,K95) - _xll.BDH("USSWIT2 BGN Curncy","PX_LAST",K95-1,K95-1)) * 100</f>
        <v>#NAME?</v>
      </c>
    </row>
    <row r="96" spans="2:17" x14ac:dyDescent="0.2">
      <c r="B96" s="14">
        <v>20070515</v>
      </c>
      <c r="C96" s="13">
        <v>39202</v>
      </c>
      <c r="D96" s="18">
        <v>0.4</v>
      </c>
      <c r="E96" s="18">
        <v>0.5</v>
      </c>
      <c r="G96" s="13">
        <v>39172</v>
      </c>
      <c r="H96">
        <v>205.28800000000001</v>
      </c>
      <c r="I96" s="26">
        <f t="shared" si="6"/>
        <v>5.2001214340975377E-3</v>
      </c>
      <c r="K96" t="str">
        <f t="shared" si="4"/>
        <v>05/15/2007</v>
      </c>
      <c r="L96" s="18">
        <f t="shared" si="7"/>
        <v>-9.9999999999999978E-2</v>
      </c>
      <c r="M96" s="18">
        <f t="shared" si="5"/>
        <v>-0.19993375160750571</v>
      </c>
      <c r="N96" s="28" t="e" cm="1">
        <f t="array" aca="1" ref="N96" ca="1">(_xll.BDH("USGG10YR Index","PX_LAST",K96,K96) - _xll.BDH("USGG10YR Index","PX_LAST",K96-1,K96-1)) * 100</f>
        <v>#NAME?</v>
      </c>
      <c r="O96" s="28" t="e" cm="1">
        <f t="array" aca="1" ref="O96" ca="1">(_xll.BDH("USGG2YR Index","PX_LAST",K96,K96) - _xll.BDH("USGG2YR Index","PX_LAST",K96-1,K96-1)) * 100</f>
        <v>#NAME?</v>
      </c>
      <c r="P96" s="29" t="e" cm="1">
        <f t="array" aca="1" ref="P96" ca="1">(_xll.BDH("USSWIT10 BGN Curncy","PX_LAST",K96,K96) - _xll.BDH("USSWIT10 BGN Curncy","PX_LAST",K96-1,K96-1)) * 100</f>
        <v>#NAME?</v>
      </c>
      <c r="Q96" s="29" t="e" cm="1">
        <f t="array" aca="1" ref="Q96" ca="1">(_xll.BDH("USSWIT2 BGN Curncy","PX_LAST",K96,K96) - _xll.BDH("USSWIT2 BGN Curncy","PX_LAST",K96-1,K96-1)) * 100</f>
        <v>#NAME?</v>
      </c>
    </row>
    <row r="97" spans="2:17" x14ac:dyDescent="0.2">
      <c r="B97" s="14">
        <v>20070615</v>
      </c>
      <c r="C97" s="13">
        <v>39233</v>
      </c>
      <c r="D97" s="18">
        <v>0.7</v>
      </c>
      <c r="E97" s="18">
        <v>0.6</v>
      </c>
      <c r="G97" s="13">
        <v>39202</v>
      </c>
      <c r="H97">
        <v>205.904</v>
      </c>
      <c r="I97" s="26">
        <f t="shared" si="6"/>
        <v>3.0006624839249429E-3</v>
      </c>
      <c r="K97" t="str">
        <f t="shared" si="4"/>
        <v>06/15/2007</v>
      </c>
      <c r="L97" s="18">
        <f t="shared" si="7"/>
        <v>9.9999999999999978E-2</v>
      </c>
      <c r="M97" s="18">
        <f t="shared" si="5"/>
        <v>-0.18670059833709673</v>
      </c>
      <c r="N97" s="28" t="e" cm="1">
        <f t="array" aca="1" ref="N97" ca="1">(_xll.BDH("USGG10YR Index","PX_LAST",K97,K97) - _xll.BDH("USGG10YR Index","PX_LAST",K97-1,K97-1)) * 100</f>
        <v>#NAME?</v>
      </c>
      <c r="O97" s="28" t="e" cm="1">
        <f t="array" aca="1" ref="O97" ca="1">(_xll.BDH("USGG2YR Index","PX_LAST",K97,K97) - _xll.BDH("USGG2YR Index","PX_LAST",K97-1,K97-1)) * 100</f>
        <v>#NAME?</v>
      </c>
      <c r="P97" s="29" t="e" cm="1">
        <f t="array" aca="1" ref="P97" ca="1">(_xll.BDH("USSWIT10 BGN Curncy","PX_LAST",K97,K97) - _xll.BDH("USSWIT10 BGN Curncy","PX_LAST",K97-1,K97-1)) * 100</f>
        <v>#NAME?</v>
      </c>
      <c r="Q97" s="29" t="e" cm="1">
        <f t="array" aca="1" ref="Q97" ca="1">(_xll.BDH("USSWIT2 BGN Curncy","PX_LAST",K97,K97) - _xll.BDH("USSWIT2 BGN Curncy","PX_LAST",K97-1,K97-1)) * 100</f>
        <v>#NAME?</v>
      </c>
    </row>
    <row r="98" spans="2:17" x14ac:dyDescent="0.2">
      <c r="B98" s="14">
        <v>20070718</v>
      </c>
      <c r="C98" s="13">
        <v>39263</v>
      </c>
      <c r="D98" s="18">
        <v>0.2</v>
      </c>
      <c r="E98" s="18">
        <v>0.1</v>
      </c>
      <c r="G98" s="13">
        <v>39233</v>
      </c>
      <c r="H98">
        <v>206.755</v>
      </c>
      <c r="I98" s="26">
        <f t="shared" si="6"/>
        <v>4.1329940166290324E-3</v>
      </c>
      <c r="K98" t="str">
        <f t="shared" si="4"/>
        <v>07/18/2007</v>
      </c>
      <c r="L98" s="18">
        <f t="shared" si="7"/>
        <v>0.1</v>
      </c>
      <c r="M98" s="18">
        <f t="shared" si="5"/>
        <v>0.13167517109623503</v>
      </c>
      <c r="N98" s="28" t="e" cm="1">
        <f t="array" aca="1" ref="N98" ca="1">(_xll.BDH("USGG10YR Index","PX_LAST",K98,K98) - _xll.BDH("USGG10YR Index","PX_LAST",K98-1,K98-1)) * 100</f>
        <v>#NAME?</v>
      </c>
      <c r="O98" s="28" t="e" cm="1">
        <f t="array" aca="1" ref="O98" ca="1">(_xll.BDH("USGG2YR Index","PX_LAST",K98,K98) - _xll.BDH("USGG2YR Index","PX_LAST",K98-1,K98-1)) * 100</f>
        <v>#NAME?</v>
      </c>
      <c r="P98" s="29" t="e" cm="1">
        <f t="array" aca="1" ref="P98" ca="1">(_xll.BDH("USSWIT10 BGN Curncy","PX_LAST",K98,K98) - _xll.BDH("USSWIT10 BGN Curncy","PX_LAST",K98-1,K98-1)) * 100</f>
        <v>#NAME?</v>
      </c>
      <c r="Q98" s="29" t="e" cm="1">
        <f t="array" aca="1" ref="Q98" ca="1">(_xll.BDH("USSWIT2 BGN Curncy","PX_LAST",K98,K98) - _xll.BDH("USSWIT2 BGN Curncy","PX_LAST",K98-1,K98-1)) * 100</f>
        <v>#NAME?</v>
      </c>
    </row>
    <row r="99" spans="2:17" x14ac:dyDescent="0.2">
      <c r="B99" s="14">
        <v>20070815</v>
      </c>
      <c r="C99" s="13">
        <v>39294</v>
      </c>
      <c r="D99" s="18">
        <v>0.1</v>
      </c>
      <c r="E99" s="18">
        <v>0.1</v>
      </c>
      <c r="G99" s="13">
        <v>39263</v>
      </c>
      <c r="H99">
        <v>207.23400000000001</v>
      </c>
      <c r="I99" s="26">
        <f t="shared" si="6"/>
        <v>2.3167517109623503E-3</v>
      </c>
      <c r="K99" t="str">
        <f t="shared" si="4"/>
        <v>08/15/2007</v>
      </c>
      <c r="L99" s="18">
        <f t="shared" si="7"/>
        <v>0</v>
      </c>
      <c r="M99" s="18">
        <f t="shared" si="5"/>
        <v>7.8059584817158439E-2</v>
      </c>
      <c r="N99" s="28" t="e" cm="1">
        <f t="array" aca="1" ref="N99" ca="1">(_xll.BDH("USGG10YR Index","PX_LAST",K99,K99) - _xll.BDH("USGG10YR Index","PX_LAST",K99-1,K99-1)) * 100</f>
        <v>#NAME?</v>
      </c>
      <c r="O99" s="28" t="e" cm="1">
        <f t="array" aca="1" ref="O99" ca="1">(_xll.BDH("USGG2YR Index","PX_LAST",K99,K99) - _xll.BDH("USGG2YR Index","PX_LAST",K99-1,K99-1)) * 100</f>
        <v>#NAME?</v>
      </c>
      <c r="P99" s="29" t="e" cm="1">
        <f t="array" aca="1" ref="P99" ca="1">(_xll.BDH("USSWIT10 BGN Curncy","PX_LAST",K99,K99) - _xll.BDH("USSWIT10 BGN Curncy","PX_LAST",K99-1,K99-1)) * 100</f>
        <v>#NAME?</v>
      </c>
      <c r="Q99" s="29" t="e" cm="1">
        <f t="array" aca="1" ref="Q99" ca="1">(_xll.BDH("USSWIT2 BGN Curncy","PX_LAST",K99,K99) - _xll.BDH("USSWIT2 BGN Curncy","PX_LAST",K99-1,K99-1)) * 100</f>
        <v>#NAME?</v>
      </c>
    </row>
    <row r="100" spans="2:17" x14ac:dyDescent="0.2">
      <c r="B100" s="14">
        <v>20070919</v>
      </c>
      <c r="C100" s="13">
        <v>39325</v>
      </c>
      <c r="D100" s="18">
        <v>-0.1</v>
      </c>
      <c r="E100" s="18">
        <v>0</v>
      </c>
      <c r="G100" s="13">
        <v>39294</v>
      </c>
      <c r="H100">
        <v>207.60300000000001</v>
      </c>
      <c r="I100" s="26">
        <f t="shared" si="6"/>
        <v>1.7805958481715844E-3</v>
      </c>
      <c r="K100" t="str">
        <f t="shared" si="4"/>
        <v>09/19/2007</v>
      </c>
      <c r="L100" s="18">
        <f t="shared" si="7"/>
        <v>-0.1</v>
      </c>
      <c r="M100" s="18">
        <f t="shared" si="5"/>
        <v>3.0828070885302594E-2</v>
      </c>
      <c r="N100" s="28" t="e" cm="1">
        <f t="array" aca="1" ref="N100" ca="1">(_xll.BDH("USGG10YR Index","PX_LAST",K100,K100) - _xll.BDH("USGG10YR Index","PX_LAST",K100-1,K100-1)) * 100</f>
        <v>#NAME?</v>
      </c>
      <c r="O100" s="28" t="e" cm="1">
        <f t="array" aca="1" ref="O100" ca="1">(_xll.BDH("USGG2YR Index","PX_LAST",K100,K100) - _xll.BDH("USGG2YR Index","PX_LAST",K100-1,K100-1)) * 100</f>
        <v>#NAME?</v>
      </c>
      <c r="P100" s="29" t="e" cm="1">
        <f t="array" aca="1" ref="P100" ca="1">(_xll.BDH("USSWIT10 BGN Curncy","PX_LAST",K100,K100) - _xll.BDH("USSWIT10 BGN Curncy","PX_LAST",K100-1,K100-1)) * 100</f>
        <v>#NAME?</v>
      </c>
      <c r="Q100" s="29" t="e" cm="1">
        <f t="array" aca="1" ref="Q100" ca="1">(_xll.BDH("USSWIT2 BGN Curncy","PX_LAST",K100,K100) - _xll.BDH("USSWIT2 BGN Curncy","PX_LAST",K100-1,K100-1)) * 100</f>
        <v>#NAME?</v>
      </c>
    </row>
    <row r="101" spans="2:17" x14ac:dyDescent="0.2">
      <c r="B101" s="14">
        <v>20071017</v>
      </c>
      <c r="C101" s="13">
        <v>39355</v>
      </c>
      <c r="D101" s="18">
        <v>0.3</v>
      </c>
      <c r="E101" s="18">
        <v>0.2</v>
      </c>
      <c r="G101" s="13">
        <v>39325</v>
      </c>
      <c r="H101">
        <v>207.667</v>
      </c>
      <c r="I101" s="26">
        <f t="shared" si="6"/>
        <v>3.0828070885302594E-4</v>
      </c>
      <c r="K101" t="str">
        <f t="shared" si="4"/>
        <v>10/17/2007</v>
      </c>
      <c r="L101" s="18">
        <f t="shared" si="7"/>
        <v>9.9999999999999978E-2</v>
      </c>
      <c r="M101" s="18">
        <f t="shared" si="5"/>
        <v>0.22375533907650363</v>
      </c>
      <c r="N101" s="28" t="e" cm="1">
        <f t="array" aca="1" ref="N101" ca="1">(_xll.BDH("USGG10YR Index","PX_LAST",K101,K101) - _xll.BDH("USGG10YR Index","PX_LAST",K101-1,K101-1)) * 100</f>
        <v>#NAME?</v>
      </c>
      <c r="O101" s="28" t="e" cm="1">
        <f t="array" aca="1" ref="O101" ca="1">(_xll.BDH("USGG2YR Index","PX_LAST",K101,K101) - _xll.BDH("USGG2YR Index","PX_LAST",K101-1,K101-1)) * 100</f>
        <v>#NAME?</v>
      </c>
      <c r="P101" s="29" t="e" cm="1">
        <f t="array" aca="1" ref="P101" ca="1">(_xll.BDH("USSWIT10 BGN Curncy","PX_LAST",K101,K101) - _xll.BDH("USSWIT10 BGN Curncy","PX_LAST",K101-1,K101-1)) * 100</f>
        <v>#NAME?</v>
      </c>
      <c r="Q101" s="29" t="e" cm="1">
        <f t="array" aca="1" ref="Q101" ca="1">(_xll.BDH("USSWIT2 BGN Curncy","PX_LAST",K101,K101) - _xll.BDH("USSWIT2 BGN Curncy","PX_LAST",K101-1,K101-1)) * 100</f>
        <v>#NAME?</v>
      </c>
    </row>
    <row r="102" spans="2:17" x14ac:dyDescent="0.2">
      <c r="B102" s="14">
        <v>20071115</v>
      </c>
      <c r="C102" s="13">
        <v>39386</v>
      </c>
      <c r="D102" s="18">
        <v>0.3</v>
      </c>
      <c r="E102" s="18">
        <v>0.3</v>
      </c>
      <c r="G102" s="13">
        <v>39355</v>
      </c>
      <c r="H102">
        <v>208.547</v>
      </c>
      <c r="I102" s="26">
        <f t="shared" si="6"/>
        <v>4.2375533907650365E-3</v>
      </c>
      <c r="K102" t="str">
        <f t="shared" si="4"/>
        <v>11/15/2007</v>
      </c>
      <c r="L102" s="18">
        <f t="shared" si="7"/>
        <v>0</v>
      </c>
      <c r="M102" s="18">
        <f t="shared" si="5"/>
        <v>8.323783128017237E-3</v>
      </c>
      <c r="N102" s="28" t="e" cm="1">
        <f t="array" aca="1" ref="N102" ca="1">(_xll.BDH("USGG10YR Index","PX_LAST",K102,K102) - _xll.BDH("USGG10YR Index","PX_LAST",K102-1,K102-1)) * 100</f>
        <v>#NAME?</v>
      </c>
      <c r="O102" s="28" t="e" cm="1">
        <f t="array" aca="1" ref="O102" ca="1">(_xll.BDH("USGG2YR Index","PX_LAST",K102,K102) - _xll.BDH("USGG2YR Index","PX_LAST",K102-1,K102-1)) * 100</f>
        <v>#NAME?</v>
      </c>
      <c r="P102" s="29" t="e" cm="1">
        <f t="array" aca="1" ref="P102" ca="1">(_xll.BDH("USSWIT10 BGN Curncy","PX_LAST",K102,K102) - _xll.BDH("USSWIT10 BGN Curncy","PX_LAST",K102-1,K102-1)) * 100</f>
        <v>#NAME?</v>
      </c>
      <c r="Q102" s="29" t="e" cm="1">
        <f t="array" aca="1" ref="Q102" ca="1">(_xll.BDH("USSWIT2 BGN Curncy","PX_LAST",K102,K102) - _xll.BDH("USSWIT2 BGN Curncy","PX_LAST",K102-1,K102-1)) * 100</f>
        <v>#NAME?</v>
      </c>
    </row>
    <row r="103" spans="2:17" x14ac:dyDescent="0.2">
      <c r="B103" s="14">
        <v>20071214</v>
      </c>
      <c r="C103" s="13">
        <v>39416</v>
      </c>
      <c r="D103" s="18">
        <v>0.8</v>
      </c>
      <c r="E103" s="18">
        <v>0.6</v>
      </c>
      <c r="G103" s="13">
        <v>39386</v>
      </c>
      <c r="H103">
        <v>209.19</v>
      </c>
      <c r="I103" s="26">
        <f t="shared" si="6"/>
        <v>3.0832378312801723E-3</v>
      </c>
      <c r="K103" t="str">
        <f t="shared" si="4"/>
        <v>12/14/2007</v>
      </c>
      <c r="L103" s="18">
        <f t="shared" si="7"/>
        <v>0.20000000000000007</v>
      </c>
      <c r="M103" s="18">
        <f t="shared" si="5"/>
        <v>0.18588842678903872</v>
      </c>
      <c r="N103" s="28" t="e" cm="1">
        <f t="array" aca="1" ref="N103" ca="1">(_xll.BDH("USGG10YR Index","PX_LAST",K103,K103) - _xll.BDH("USGG10YR Index","PX_LAST",K103-1,K103-1)) * 100</f>
        <v>#NAME?</v>
      </c>
      <c r="O103" s="28" t="e" cm="1">
        <f t="array" aca="1" ref="O103" ca="1">(_xll.BDH("USGG2YR Index","PX_LAST",K103,K103) - _xll.BDH("USGG2YR Index","PX_LAST",K103-1,K103-1)) * 100</f>
        <v>#NAME?</v>
      </c>
      <c r="P103" s="29" t="e" cm="1">
        <f t="array" aca="1" ref="P103" ca="1">(_xll.BDH("USSWIT10 BGN Curncy","PX_LAST",K103,K103) - _xll.BDH("USSWIT10 BGN Curncy","PX_LAST",K103-1,K103-1)) * 100</f>
        <v>#NAME?</v>
      </c>
      <c r="Q103" s="29" t="e" cm="1">
        <f t="array" aca="1" ref="Q103" ca="1">(_xll.BDH("USSWIT2 BGN Curncy","PX_LAST",K103,K103) - _xll.BDH("USSWIT2 BGN Curncy","PX_LAST",K103-1,K103-1)) * 100</f>
        <v>#NAME?</v>
      </c>
    </row>
    <row r="104" spans="2:17" x14ac:dyDescent="0.2">
      <c r="B104" s="14">
        <v>20080116</v>
      </c>
      <c r="C104" s="13">
        <v>39447</v>
      </c>
      <c r="D104" s="18">
        <v>0.3</v>
      </c>
      <c r="E104" s="18">
        <v>0.2</v>
      </c>
      <c r="G104" s="13">
        <v>39416</v>
      </c>
      <c r="H104">
        <v>210.834</v>
      </c>
      <c r="I104" s="26">
        <f t="shared" si="6"/>
        <v>7.858884267890387E-3</v>
      </c>
      <c r="K104" t="str">
        <f t="shared" si="4"/>
        <v>01/16/2008</v>
      </c>
      <c r="L104" s="18">
        <f t="shared" si="7"/>
        <v>9.9999999999999978E-2</v>
      </c>
      <c r="M104" s="18">
        <f t="shared" si="5"/>
        <v>8.9801455173255273E-2</v>
      </c>
      <c r="N104" s="28" t="e" cm="1">
        <f t="array" aca="1" ref="N104" ca="1">(_xll.BDH("USGG10YR Index","PX_LAST",K104,K104) - _xll.BDH("USGG10YR Index","PX_LAST",K104-1,K104-1)) * 100</f>
        <v>#NAME?</v>
      </c>
      <c r="O104" s="28" t="e" cm="1">
        <f t="array" aca="1" ref="O104" ca="1">(_xll.BDH("USGG2YR Index","PX_LAST",K104,K104) - _xll.BDH("USGG2YR Index","PX_LAST",K104-1,K104-1)) * 100</f>
        <v>#NAME?</v>
      </c>
      <c r="P104" s="29" t="e" cm="1">
        <f t="array" aca="1" ref="P104" ca="1">(_xll.BDH("USSWIT10 BGN Curncy","PX_LAST",K104,K104) - _xll.BDH("USSWIT10 BGN Curncy","PX_LAST",K104-1,K104-1)) * 100</f>
        <v>#NAME?</v>
      </c>
      <c r="Q104" s="29" t="e" cm="1">
        <f t="array" aca="1" ref="Q104" ca="1">(_xll.BDH("USSWIT2 BGN Curncy","PX_LAST",K104,K104) - _xll.BDH("USSWIT2 BGN Curncy","PX_LAST",K104-1,K104-1)) * 100</f>
        <v>#NAME?</v>
      </c>
    </row>
    <row r="105" spans="2:17" x14ac:dyDescent="0.2">
      <c r="B105" s="14">
        <v>20080220</v>
      </c>
      <c r="C105" s="13">
        <v>39478</v>
      </c>
      <c r="D105" s="18">
        <v>0.4</v>
      </c>
      <c r="E105" s="18">
        <v>0.3</v>
      </c>
      <c r="G105" s="13">
        <v>39447</v>
      </c>
      <c r="H105">
        <v>211.44499999999999</v>
      </c>
      <c r="I105" s="26">
        <f t="shared" si="6"/>
        <v>2.8980145517325528E-3</v>
      </c>
      <c r="K105" t="str">
        <f t="shared" si="4"/>
        <v>02/20/2008</v>
      </c>
      <c r="L105" s="18">
        <f t="shared" si="7"/>
        <v>0.10000000000000003</v>
      </c>
      <c r="M105" s="18">
        <f t="shared" si="5"/>
        <v>4.4770507697034223E-2</v>
      </c>
      <c r="N105" s="28" t="e" cm="1">
        <f t="array" aca="1" ref="N105" ca="1">(_xll.BDH("USGG10YR Index","PX_LAST",K105,K105) - _xll.BDH("USGG10YR Index","PX_LAST",K105-1,K105-1)) * 100</f>
        <v>#NAME?</v>
      </c>
      <c r="O105" s="28" t="e" cm="1">
        <f t="array" aca="1" ref="O105" ca="1">(_xll.BDH("USGG2YR Index","PX_LAST",K105,K105) - _xll.BDH("USGG2YR Index","PX_LAST",K105-1,K105-1)) * 100</f>
        <v>#NAME?</v>
      </c>
      <c r="P105" s="29" t="e" cm="1">
        <f t="array" aca="1" ref="P105" ca="1">(_xll.BDH("USSWIT10 BGN Curncy","PX_LAST",K105,K105) - _xll.BDH("USSWIT10 BGN Curncy","PX_LAST",K105-1,K105-1)) * 100</f>
        <v>#NAME?</v>
      </c>
      <c r="Q105" s="29" t="e" cm="1">
        <f t="array" aca="1" ref="Q105" ca="1">(_xll.BDH("USSWIT2 BGN Curncy","PX_LAST",K105,K105) - _xll.BDH("USSWIT2 BGN Curncy","PX_LAST",K105-1,K105-1)) * 100</f>
        <v>#NAME?</v>
      </c>
    </row>
    <row r="106" spans="2:17" x14ac:dyDescent="0.2">
      <c r="B106" s="14">
        <v>20080314</v>
      </c>
      <c r="C106" s="13">
        <v>39507</v>
      </c>
      <c r="D106" s="18">
        <v>0</v>
      </c>
      <c r="E106" s="18">
        <v>0.3</v>
      </c>
      <c r="G106" s="13">
        <v>39478</v>
      </c>
      <c r="H106">
        <v>212.17400000000001</v>
      </c>
      <c r="I106" s="26">
        <f t="shared" si="6"/>
        <v>3.4477050769703421E-3</v>
      </c>
      <c r="K106" t="str">
        <f t="shared" si="4"/>
        <v>03/14/2008</v>
      </c>
      <c r="L106" s="18">
        <f t="shared" si="7"/>
        <v>-0.3</v>
      </c>
      <c r="M106" s="18">
        <f t="shared" si="5"/>
        <v>-5.8217312206021166E-2</v>
      </c>
      <c r="N106" s="28" t="e" cm="1">
        <f t="array" aca="1" ref="N106" ca="1">(_xll.BDH("USGG10YR Index","PX_LAST",K106,K106) - _xll.BDH("USGG10YR Index","PX_LAST",K106-1,K106-1)) * 100</f>
        <v>#NAME?</v>
      </c>
      <c r="O106" s="28" t="e" cm="1">
        <f t="array" aca="1" ref="O106" ca="1">(_xll.BDH("USGG2YR Index","PX_LAST",K106,K106) - _xll.BDH("USGG2YR Index","PX_LAST",K106-1,K106-1)) * 100</f>
        <v>#NAME?</v>
      </c>
      <c r="P106" s="29" t="e" cm="1">
        <f t="array" aca="1" ref="P106" ca="1">(_xll.BDH("USSWIT10 BGN Curncy","PX_LAST",K106,K106) - _xll.BDH("USSWIT10 BGN Curncy","PX_LAST",K106-1,K106-1)) * 100</f>
        <v>#NAME?</v>
      </c>
      <c r="Q106" s="29" t="e" cm="1">
        <f t="array" aca="1" ref="Q106" ca="1">(_xll.BDH("USSWIT2 BGN Curncy","PX_LAST",K106,K106) - _xll.BDH("USSWIT2 BGN Curncy","PX_LAST",K106-1,K106-1)) * 100</f>
        <v>#NAME?</v>
      </c>
    </row>
    <row r="107" spans="2:17" x14ac:dyDescent="0.2">
      <c r="B107" s="14">
        <v>20080416</v>
      </c>
      <c r="C107" s="13">
        <v>39538</v>
      </c>
      <c r="D107" s="18">
        <v>0.3</v>
      </c>
      <c r="E107" s="18">
        <v>0.3</v>
      </c>
      <c r="G107" s="13">
        <v>39507</v>
      </c>
      <c r="H107">
        <v>212.68700000000001</v>
      </c>
      <c r="I107" s="26">
        <f t="shared" si="6"/>
        <v>2.4178268779397882E-3</v>
      </c>
      <c r="K107" t="str">
        <f t="shared" si="4"/>
        <v>04/16/2008</v>
      </c>
      <c r="L107" s="18">
        <f t="shared" si="7"/>
        <v>0</v>
      </c>
      <c r="M107" s="18">
        <f t="shared" si="5"/>
        <v>5.780278061188221E-2</v>
      </c>
      <c r="N107" s="28" t="e" cm="1">
        <f t="array" aca="1" ref="N107" ca="1">(_xll.BDH("USGG10YR Index","PX_LAST",K107,K107) - _xll.BDH("USGG10YR Index","PX_LAST",K107-1,K107-1)) * 100</f>
        <v>#NAME?</v>
      </c>
      <c r="O107" s="28" t="e" cm="1">
        <f t="array" aca="1" ref="O107" ca="1">(_xll.BDH("USGG2YR Index","PX_LAST",K107,K107) - _xll.BDH("USGG2YR Index","PX_LAST",K107-1,K107-1)) * 100</f>
        <v>#NAME?</v>
      </c>
      <c r="P107" s="29" t="e" cm="1">
        <f t="array" aca="1" ref="P107" ca="1">(_xll.BDH("USSWIT10 BGN Curncy","PX_LAST",K107,K107) - _xll.BDH("USSWIT10 BGN Curncy","PX_LAST",K107-1,K107-1)) * 100</f>
        <v>#NAME?</v>
      </c>
      <c r="Q107" s="29" t="e" cm="1">
        <f t="array" aca="1" ref="Q107" ca="1">(_xll.BDH("USSWIT2 BGN Curncy","PX_LAST",K107,K107) - _xll.BDH("USSWIT2 BGN Curncy","PX_LAST",K107-1,K107-1)) * 100</f>
        <v>#NAME?</v>
      </c>
    </row>
    <row r="108" spans="2:17" x14ac:dyDescent="0.2">
      <c r="B108" s="14">
        <v>20080514</v>
      </c>
      <c r="C108" s="13">
        <v>39568</v>
      </c>
      <c r="D108" s="18">
        <v>0.2</v>
      </c>
      <c r="E108" s="18">
        <v>0.3</v>
      </c>
      <c r="G108" s="13">
        <v>39538</v>
      </c>
      <c r="H108">
        <v>213.44800000000001</v>
      </c>
      <c r="I108" s="26">
        <f t="shared" si="6"/>
        <v>3.578027806118822E-3</v>
      </c>
      <c r="K108" t="str">
        <f t="shared" si="4"/>
        <v>05/14/2008</v>
      </c>
      <c r="L108" s="18">
        <f t="shared" si="7"/>
        <v>-9.9999999999999978E-2</v>
      </c>
      <c r="M108" s="18">
        <f t="shared" si="5"/>
        <v>-6.8561897979846076E-2</v>
      </c>
      <c r="N108" s="28" t="e" cm="1">
        <f t="array" aca="1" ref="N108" ca="1">(_xll.BDH("USGG10YR Index","PX_LAST",K108,K108) - _xll.BDH("USGG10YR Index","PX_LAST",K108-1,K108-1)) * 100</f>
        <v>#NAME?</v>
      </c>
      <c r="O108" s="28" t="e" cm="1">
        <f t="array" aca="1" ref="O108" ca="1">(_xll.BDH("USGG2YR Index","PX_LAST",K108,K108) - _xll.BDH("USGG2YR Index","PX_LAST",K108-1,K108-1)) * 100</f>
        <v>#NAME?</v>
      </c>
      <c r="P108" s="29" t="e" cm="1">
        <f t="array" aca="1" ref="P108" ca="1">(_xll.BDH("USSWIT10 BGN Curncy","PX_LAST",K108,K108) - _xll.BDH("USSWIT10 BGN Curncy","PX_LAST",K108-1,K108-1)) * 100</f>
        <v>#NAME?</v>
      </c>
      <c r="Q108" s="29" t="e" cm="1">
        <f t="array" aca="1" ref="Q108" ca="1">(_xll.BDH("USSWIT2 BGN Curncy","PX_LAST",K108,K108) - _xll.BDH("USSWIT2 BGN Curncy","PX_LAST",K108-1,K108-1)) * 100</f>
        <v>#NAME?</v>
      </c>
    </row>
    <row r="109" spans="2:17" x14ac:dyDescent="0.2">
      <c r="B109" s="14">
        <v>20080613</v>
      </c>
      <c r="C109" s="13">
        <v>39599</v>
      </c>
      <c r="D109" s="18">
        <v>0.6</v>
      </c>
      <c r="E109" s="18">
        <v>0.5</v>
      </c>
      <c r="G109" s="13">
        <v>39568</v>
      </c>
      <c r="H109">
        <v>213.94200000000001</v>
      </c>
      <c r="I109" s="26">
        <f t="shared" si="6"/>
        <v>2.3143810202015391E-3</v>
      </c>
      <c r="K109" t="str">
        <f t="shared" si="4"/>
        <v>06/13/2008</v>
      </c>
      <c r="L109" s="18">
        <f t="shared" si="7"/>
        <v>9.9999999999999978E-2</v>
      </c>
      <c r="M109" s="18">
        <f t="shared" si="5"/>
        <v>9.1749165661714649E-2</v>
      </c>
      <c r="N109" s="28" t="e" cm="1">
        <f t="array" aca="1" ref="N109" ca="1">(_xll.BDH("USGG10YR Index","PX_LAST",K109,K109) - _xll.BDH("USGG10YR Index","PX_LAST",K109-1,K109-1)) * 100</f>
        <v>#NAME?</v>
      </c>
      <c r="O109" s="28" t="e" cm="1">
        <f t="array" aca="1" ref="O109" ca="1">(_xll.BDH("USGG2YR Index","PX_LAST",K109,K109) - _xll.BDH("USGG2YR Index","PX_LAST",K109-1,K109-1)) * 100</f>
        <v>#NAME?</v>
      </c>
      <c r="P109" s="29" t="e" cm="1">
        <f t="array" aca="1" ref="P109" ca="1">(_xll.BDH("USSWIT10 BGN Curncy","PX_LAST",K109,K109) - _xll.BDH("USSWIT10 BGN Curncy","PX_LAST",K109-1,K109-1)) * 100</f>
        <v>#NAME?</v>
      </c>
      <c r="Q109" s="29" t="e" cm="1">
        <f t="array" aca="1" ref="Q109" ca="1">(_xll.BDH("USSWIT2 BGN Curncy","PX_LAST",K109,K109) - _xll.BDH("USSWIT2 BGN Curncy","PX_LAST",K109-1,K109-1)) * 100</f>
        <v>#NAME?</v>
      </c>
    </row>
    <row r="110" spans="2:17" x14ac:dyDescent="0.2">
      <c r="B110" s="14">
        <v>20080716</v>
      </c>
      <c r="C110" s="13">
        <v>39629</v>
      </c>
      <c r="D110" s="18">
        <v>1.1000000000000001</v>
      </c>
      <c r="E110" s="18">
        <v>0.7</v>
      </c>
      <c r="G110" s="13">
        <v>39599</v>
      </c>
      <c r="H110">
        <v>215.208</v>
      </c>
      <c r="I110" s="26">
        <f t="shared" si="6"/>
        <v>5.9174916566171465E-3</v>
      </c>
      <c r="K110" t="str">
        <f t="shared" si="4"/>
        <v>07/16/2008</v>
      </c>
      <c r="L110" s="18">
        <f t="shared" si="7"/>
        <v>0.40000000000000013</v>
      </c>
      <c r="M110" s="18">
        <f t="shared" si="5"/>
        <v>0.34782350098509007</v>
      </c>
      <c r="N110" s="28" t="e" cm="1">
        <f t="array" aca="1" ref="N110" ca="1">(_xll.BDH("USGG10YR Index","PX_LAST",K110,K110) - _xll.BDH("USGG10YR Index","PX_LAST",K110-1,K110-1)) * 100</f>
        <v>#NAME?</v>
      </c>
      <c r="O110" s="28" t="e" cm="1">
        <f t="array" aca="1" ref="O110" ca="1">(_xll.BDH("USGG2YR Index","PX_LAST",K110,K110) - _xll.BDH("USGG2YR Index","PX_LAST",K110-1,K110-1)) * 100</f>
        <v>#NAME?</v>
      </c>
      <c r="P110" s="29" t="e" cm="1">
        <f t="array" aca="1" ref="P110" ca="1">(_xll.BDH("USSWIT10 BGN Curncy","PX_LAST",K110,K110) - _xll.BDH("USSWIT10 BGN Curncy","PX_LAST",K110-1,K110-1)) * 100</f>
        <v>#NAME?</v>
      </c>
      <c r="Q110" s="29" t="e" cm="1">
        <f t="array" aca="1" ref="Q110" ca="1">(_xll.BDH("USSWIT2 BGN Curncy","PX_LAST",K110,K110) - _xll.BDH("USSWIT2 BGN Curncy","PX_LAST",K110-1,K110-1)) * 100</f>
        <v>#NAME?</v>
      </c>
    </row>
    <row r="111" spans="2:17" x14ac:dyDescent="0.2">
      <c r="B111" s="14">
        <v>20080814</v>
      </c>
      <c r="C111" s="13">
        <v>39660</v>
      </c>
      <c r="D111" s="18">
        <v>0.8</v>
      </c>
      <c r="E111" s="18">
        <v>0.4</v>
      </c>
      <c r="G111" s="13">
        <v>39629</v>
      </c>
      <c r="H111">
        <v>217.46299999999999</v>
      </c>
      <c r="I111" s="26">
        <f t="shared" si="6"/>
        <v>1.04782350098509E-2</v>
      </c>
      <c r="K111" t="str">
        <f t="shared" si="4"/>
        <v>08/14/2008</v>
      </c>
      <c r="L111" s="18">
        <f t="shared" si="7"/>
        <v>0.4</v>
      </c>
      <c r="M111" s="18">
        <f t="shared" si="5"/>
        <v>0.31414447515210087</v>
      </c>
      <c r="N111" s="28" t="e" cm="1">
        <f t="array" aca="1" ref="N111" ca="1">(_xll.BDH("USGG10YR Index","PX_LAST",K111,K111) - _xll.BDH("USGG10YR Index","PX_LAST",K111-1,K111-1)) * 100</f>
        <v>#NAME?</v>
      </c>
      <c r="O111" s="28" t="e" cm="1">
        <f t="array" aca="1" ref="O111" ca="1">(_xll.BDH("USGG2YR Index","PX_LAST",K111,K111) - _xll.BDH("USGG2YR Index","PX_LAST",K111-1,K111-1)) * 100</f>
        <v>#NAME?</v>
      </c>
      <c r="P111" s="29" t="e" cm="1">
        <f t="array" aca="1" ref="P111" ca="1">(_xll.BDH("USSWIT10 BGN Curncy","PX_LAST",K111,K111) - _xll.BDH("USSWIT10 BGN Curncy","PX_LAST",K111-1,K111-1)) * 100</f>
        <v>#NAME?</v>
      </c>
      <c r="Q111" s="29" t="e" cm="1">
        <f t="array" aca="1" ref="Q111" ca="1">(_xll.BDH("USSWIT2 BGN Curncy","PX_LAST",K111,K111) - _xll.BDH("USSWIT2 BGN Curncy","PX_LAST",K111-1,K111-1)) * 100</f>
        <v>#NAME?</v>
      </c>
    </row>
    <row r="112" spans="2:17" x14ac:dyDescent="0.2">
      <c r="B112" s="14">
        <v>20080916</v>
      </c>
      <c r="C112" s="13">
        <v>39691</v>
      </c>
      <c r="D112" s="18">
        <v>-0.1</v>
      </c>
      <c r="E112" s="18">
        <v>-0.1</v>
      </c>
      <c r="G112" s="13">
        <v>39660</v>
      </c>
      <c r="H112">
        <v>219.01599999999999</v>
      </c>
      <c r="I112" s="26">
        <f t="shared" si="6"/>
        <v>7.1414447515210089E-3</v>
      </c>
      <c r="K112" t="str">
        <f t="shared" si="4"/>
        <v>09/16/2008</v>
      </c>
      <c r="L112" s="18">
        <f t="shared" si="7"/>
        <v>0</v>
      </c>
      <c r="M112" s="18">
        <f t="shared" si="5"/>
        <v>-4.8847572780064213E-2</v>
      </c>
      <c r="N112" s="28" t="e" cm="1">
        <f t="array" aca="1" ref="N112" ca="1">(_xll.BDH("USGG10YR Index","PX_LAST",K112,K112) - _xll.BDH("USGG10YR Index","PX_LAST",K112-1,K112-1)) * 100</f>
        <v>#NAME?</v>
      </c>
      <c r="O112" s="28" t="e" cm="1">
        <f t="array" aca="1" ref="O112" ca="1">(_xll.BDH("USGG2YR Index","PX_LAST",K112,K112) - _xll.BDH("USGG2YR Index","PX_LAST",K112-1,K112-1)) * 100</f>
        <v>#NAME?</v>
      </c>
      <c r="P112" s="29" t="e" cm="1">
        <f t="array" aca="1" ref="P112" ca="1">(_xll.BDH("USSWIT10 BGN Curncy","PX_LAST",K112,K112) - _xll.BDH("USSWIT10 BGN Curncy","PX_LAST",K112-1,K112-1)) * 100</f>
        <v>#NAME?</v>
      </c>
      <c r="Q112" s="29" t="e" cm="1">
        <f t="array" aca="1" ref="Q112" ca="1">(_xll.BDH("USSWIT2 BGN Curncy","PX_LAST",K112,K112) - _xll.BDH("USSWIT2 BGN Curncy","PX_LAST",K112-1,K112-1)) * 100</f>
        <v>#NAME?</v>
      </c>
    </row>
    <row r="113" spans="2:17" x14ac:dyDescent="0.2">
      <c r="B113" s="14">
        <v>20081016</v>
      </c>
      <c r="C113" s="13">
        <v>39721</v>
      </c>
      <c r="D113" s="18">
        <v>0</v>
      </c>
      <c r="E113" s="18">
        <v>0.1</v>
      </c>
      <c r="G113" s="13">
        <v>39691</v>
      </c>
      <c r="H113">
        <v>218.69</v>
      </c>
      <c r="I113" s="26">
        <f t="shared" si="6"/>
        <v>-1.4884757278006422E-3</v>
      </c>
      <c r="K113" t="str">
        <f t="shared" si="4"/>
        <v>10/16/2008</v>
      </c>
      <c r="L113" s="18">
        <f t="shared" si="7"/>
        <v>-0.1</v>
      </c>
      <c r="M113" s="18">
        <f t="shared" si="5"/>
        <v>-1.4490831770996776E-2</v>
      </c>
      <c r="N113" s="28" t="e" cm="1">
        <f t="array" aca="1" ref="N113" ca="1">(_xll.BDH("USGG10YR Index","PX_LAST",K113,K113) - _xll.BDH("USGG10YR Index","PX_LAST",K113-1,K113-1)) * 100</f>
        <v>#NAME?</v>
      </c>
      <c r="O113" s="28" t="e" cm="1">
        <f t="array" aca="1" ref="O113" ca="1">(_xll.BDH("USGG2YR Index","PX_LAST",K113,K113) - _xll.BDH("USGG2YR Index","PX_LAST",K113-1,K113-1)) * 100</f>
        <v>#NAME?</v>
      </c>
      <c r="P113" s="29" t="e" cm="1">
        <f t="array" aca="1" ref="P113" ca="1">(_xll.BDH("USSWIT10 BGN Curncy","PX_LAST",K113,K113) - _xll.BDH("USSWIT10 BGN Curncy","PX_LAST",K113-1,K113-1)) * 100</f>
        <v>#NAME?</v>
      </c>
      <c r="Q113" s="29" t="e" cm="1">
        <f t="array" aca="1" ref="Q113" ca="1">(_xll.BDH("USSWIT2 BGN Curncy","PX_LAST",K113,K113) - _xll.BDH("USSWIT2 BGN Curncy","PX_LAST",K113-1,K113-1)) * 100</f>
        <v>#NAME?</v>
      </c>
    </row>
    <row r="114" spans="2:17" x14ac:dyDescent="0.2">
      <c r="B114" s="14">
        <v>20081119</v>
      </c>
      <c r="C114" s="13">
        <v>39752</v>
      </c>
      <c r="D114" s="18">
        <v>-1</v>
      </c>
      <c r="E114" s="18">
        <v>-0.8</v>
      </c>
      <c r="G114" s="13">
        <v>39721</v>
      </c>
      <c r="H114">
        <v>218.87700000000001</v>
      </c>
      <c r="I114" s="26">
        <f t="shared" si="6"/>
        <v>8.550916822900323E-4</v>
      </c>
      <c r="K114" t="str">
        <f t="shared" si="4"/>
        <v>11/19/2008</v>
      </c>
      <c r="L114" s="18">
        <f t="shared" si="7"/>
        <v>-0.19999999999999996</v>
      </c>
      <c r="M114" s="18">
        <f t="shared" si="5"/>
        <v>-5.9843656482861496E-2</v>
      </c>
      <c r="N114" s="28" t="e" cm="1">
        <f t="array" aca="1" ref="N114" ca="1">(_xll.BDH("USGG10YR Index","PX_LAST",K114,K114) - _xll.BDH("USGG10YR Index","PX_LAST",K114-1,K114-1)) * 100</f>
        <v>#NAME?</v>
      </c>
      <c r="O114" s="28" t="e" cm="1">
        <f t="array" aca="1" ref="O114" ca="1">(_xll.BDH("USGG2YR Index","PX_LAST",K114,K114) - _xll.BDH("USGG2YR Index","PX_LAST",K114-1,K114-1)) * 100</f>
        <v>#NAME?</v>
      </c>
      <c r="P114" s="29" t="e" cm="1">
        <f t="array" aca="1" ref="P114" ca="1">(_xll.BDH("USSWIT10 BGN Curncy","PX_LAST",K114,K114) - _xll.BDH("USSWIT10 BGN Curncy","PX_LAST",K114-1,K114-1)) * 100</f>
        <v>#NAME?</v>
      </c>
      <c r="Q114" s="29" t="e" cm="1">
        <f t="array" aca="1" ref="Q114" ca="1">(_xll.BDH("USSWIT2 BGN Curncy","PX_LAST",K114,K114) - _xll.BDH("USSWIT2 BGN Curncy","PX_LAST",K114-1,K114-1)) * 100</f>
        <v>#NAME?</v>
      </c>
    </row>
    <row r="115" spans="2:17" x14ac:dyDescent="0.2">
      <c r="B115" s="14">
        <v>20081216</v>
      </c>
      <c r="C115" s="13">
        <v>39782</v>
      </c>
      <c r="D115" s="18">
        <v>-1.7</v>
      </c>
      <c r="E115" s="18">
        <v>-1.3</v>
      </c>
      <c r="G115" s="13">
        <v>39752</v>
      </c>
      <c r="H115">
        <v>216.995</v>
      </c>
      <c r="I115" s="26">
        <f t="shared" si="6"/>
        <v>-8.5984365648286154E-3</v>
      </c>
      <c r="K115" t="str">
        <f t="shared" si="4"/>
        <v>12/16/2008</v>
      </c>
      <c r="L115" s="18">
        <f t="shared" si="7"/>
        <v>-0.39999999999999991</v>
      </c>
      <c r="M115" s="18">
        <f t="shared" si="5"/>
        <v>-0.47054770847254734</v>
      </c>
      <c r="N115" s="28" t="e" cm="1">
        <f t="array" aca="1" ref="N115" ca="1">(_xll.BDH("USGG10YR Index","PX_LAST",K115,K115) - _xll.BDH("USGG10YR Index","PX_LAST",K115-1,K115-1)) * 100</f>
        <v>#NAME?</v>
      </c>
      <c r="O115" s="28" t="e" cm="1">
        <f t="array" aca="1" ref="O115" ca="1">(_xll.BDH("USGG2YR Index","PX_LAST",K115,K115) - _xll.BDH("USGG2YR Index","PX_LAST",K115-1,K115-1)) * 100</f>
        <v>#NAME?</v>
      </c>
      <c r="P115" s="29" t="e" cm="1">
        <f t="array" aca="1" ref="P115" ca="1">(_xll.BDH("USSWIT10 BGN Curncy","PX_LAST",K115,K115) - _xll.BDH("USSWIT10 BGN Curncy","PX_LAST",K115-1,K115-1)) * 100</f>
        <v>#NAME?</v>
      </c>
      <c r="Q115" s="29" t="e" cm="1">
        <f t="array" aca="1" ref="Q115" ca="1">(_xll.BDH("USSWIT2 BGN Curncy","PX_LAST",K115,K115) - _xll.BDH("USSWIT2 BGN Curncy","PX_LAST",K115-1,K115-1)) * 100</f>
        <v>#NAME?</v>
      </c>
    </row>
    <row r="116" spans="2:17" x14ac:dyDescent="0.2">
      <c r="B116" s="14">
        <v>20090116</v>
      </c>
      <c r="C116" s="13">
        <v>39813</v>
      </c>
      <c r="D116" s="18">
        <v>-0.7</v>
      </c>
      <c r="E116" s="18">
        <v>-0.9</v>
      </c>
      <c r="G116" s="13">
        <v>39782</v>
      </c>
      <c r="H116">
        <v>213.15299999999999</v>
      </c>
      <c r="I116" s="26">
        <f t="shared" si="6"/>
        <v>-1.7705477084725474E-2</v>
      </c>
      <c r="K116" t="str">
        <f t="shared" si="4"/>
        <v>01/16/2009</v>
      </c>
      <c r="L116" s="18">
        <f t="shared" si="7"/>
        <v>0.20000000000000007</v>
      </c>
      <c r="M116" s="18">
        <f t="shared" si="5"/>
        <v>7.6647760059677439E-2</v>
      </c>
      <c r="N116" s="28" t="e" cm="1">
        <f t="array" aca="1" ref="N116" ca="1">(_xll.BDH("USGG10YR Index","PX_LAST",K116,K116) - _xll.BDH("USGG10YR Index","PX_LAST",K116-1,K116-1)) * 100</f>
        <v>#NAME?</v>
      </c>
      <c r="O116" s="28" t="e" cm="1">
        <f t="array" aca="1" ref="O116" ca="1">(_xll.BDH("USGG2YR Index","PX_LAST",K116,K116) - _xll.BDH("USGG2YR Index","PX_LAST",K116-1,K116-1)) * 100</f>
        <v>#NAME?</v>
      </c>
      <c r="P116" s="29" t="e" cm="1">
        <f t="array" aca="1" ref="P116" ca="1">(_xll.BDH("USSWIT10 BGN Curncy","PX_LAST",K116,K116) - _xll.BDH("USSWIT10 BGN Curncy","PX_LAST",K116-1,K116-1)) * 100</f>
        <v>#NAME?</v>
      </c>
      <c r="Q116" s="29" t="e" cm="1">
        <f t="array" aca="1" ref="Q116" ca="1">(_xll.BDH("USSWIT2 BGN Curncy","PX_LAST",K116,K116) - _xll.BDH("USSWIT2 BGN Curncy","PX_LAST",K116-1,K116-1)) * 100</f>
        <v>#NAME?</v>
      </c>
    </row>
    <row r="117" spans="2:17" x14ac:dyDescent="0.2">
      <c r="B117" s="14">
        <v>20090220</v>
      </c>
      <c r="C117" s="13">
        <v>39844</v>
      </c>
      <c r="D117" s="18">
        <v>0.3</v>
      </c>
      <c r="E117" s="18">
        <v>0.3</v>
      </c>
      <c r="G117" s="13">
        <v>39813</v>
      </c>
      <c r="H117">
        <v>211.398</v>
      </c>
      <c r="I117" s="26">
        <f t="shared" si="6"/>
        <v>-8.2335223994032258E-3</v>
      </c>
      <c r="K117" t="str">
        <f t="shared" si="4"/>
        <v>02/20/2009</v>
      </c>
      <c r="L117" s="18">
        <f t="shared" si="7"/>
        <v>0</v>
      </c>
      <c r="M117" s="18">
        <f t="shared" si="5"/>
        <v>-4.6922865873854913E-2</v>
      </c>
      <c r="N117" s="28" t="e" cm="1">
        <f t="array" aca="1" ref="N117" ca="1">(_xll.BDH("USGG10YR Index","PX_LAST",K117,K117) - _xll.BDH("USGG10YR Index","PX_LAST",K117-1,K117-1)) * 100</f>
        <v>#NAME?</v>
      </c>
      <c r="O117" s="28" t="e" cm="1">
        <f t="array" aca="1" ref="O117" ca="1">(_xll.BDH("USGG2YR Index","PX_LAST",K117,K117) - _xll.BDH("USGG2YR Index","PX_LAST",K117-1,K117-1)) * 100</f>
        <v>#NAME?</v>
      </c>
      <c r="P117" s="29" t="e" cm="1">
        <f t="array" aca="1" ref="P117" ca="1">(_xll.BDH("USSWIT10 BGN Curncy","PX_LAST",K117,K117) - _xll.BDH("USSWIT10 BGN Curncy","PX_LAST",K117-1,K117-1)) * 100</f>
        <v>#NAME?</v>
      </c>
      <c r="Q117" s="29" t="e" cm="1">
        <f t="array" aca="1" ref="Q117" ca="1">(_xll.BDH("USSWIT2 BGN Curncy","PX_LAST",K117,K117) - _xll.BDH("USSWIT2 BGN Curncy","PX_LAST",K117-1,K117-1)) * 100</f>
        <v>#NAME?</v>
      </c>
    </row>
    <row r="118" spans="2:17" x14ac:dyDescent="0.2">
      <c r="B118" s="14">
        <v>20090318</v>
      </c>
      <c r="C118" s="13">
        <v>39872</v>
      </c>
      <c r="D118" s="18">
        <v>0.4</v>
      </c>
      <c r="E118" s="18">
        <v>0.3</v>
      </c>
      <c r="G118" s="13">
        <v>39844</v>
      </c>
      <c r="H118">
        <v>211.93299999999999</v>
      </c>
      <c r="I118" s="26">
        <f t="shared" si="6"/>
        <v>2.5307713412614508E-3</v>
      </c>
      <c r="K118" t="str">
        <f t="shared" si="4"/>
        <v>03/18/2009</v>
      </c>
      <c r="L118" s="18">
        <f t="shared" si="7"/>
        <v>0.10000000000000003</v>
      </c>
      <c r="M118" s="18">
        <f t="shared" si="5"/>
        <v>6.4266065218732404E-2</v>
      </c>
      <c r="N118" s="28" t="e" cm="1">
        <f t="array" aca="1" ref="N118" ca="1">(_xll.BDH("USGG10YR Index","PX_LAST",K118,K118) - _xll.BDH("USGG10YR Index","PX_LAST",K118-1,K118-1)) * 100</f>
        <v>#NAME?</v>
      </c>
      <c r="O118" s="28" t="e" cm="1">
        <f t="array" aca="1" ref="O118" ca="1">(_xll.BDH("USGG2YR Index","PX_LAST",K118,K118) - _xll.BDH("USGG2YR Index","PX_LAST",K118-1,K118-1)) * 100</f>
        <v>#NAME?</v>
      </c>
      <c r="P118" s="29" t="e" cm="1">
        <f t="array" aca="1" ref="P118" ca="1">(_xll.BDH("USSWIT10 BGN Curncy","PX_LAST",K118,K118) - _xll.BDH("USSWIT10 BGN Curncy","PX_LAST",K118-1,K118-1)) * 100</f>
        <v>#NAME?</v>
      </c>
      <c r="Q118" s="29" t="e" cm="1">
        <f t="array" aca="1" ref="Q118" ca="1">(_xll.BDH("USSWIT2 BGN Curncy","PX_LAST",K118,K118) - _xll.BDH("USSWIT2 BGN Curncy","PX_LAST",K118-1,K118-1)) * 100</f>
        <v>#NAME?</v>
      </c>
    </row>
    <row r="119" spans="2:17" x14ac:dyDescent="0.2">
      <c r="B119" s="14">
        <v>20090415</v>
      </c>
      <c r="C119" s="13">
        <v>39903</v>
      </c>
      <c r="D119" s="18">
        <v>-0.1</v>
      </c>
      <c r="E119" s="18">
        <v>0.1</v>
      </c>
      <c r="G119" s="13">
        <v>39872</v>
      </c>
      <c r="H119">
        <v>212.70500000000001</v>
      </c>
      <c r="I119" s="26">
        <f t="shared" si="6"/>
        <v>3.6426606521873239E-3</v>
      </c>
      <c r="K119" t="str">
        <f t="shared" si="4"/>
        <v>04/15/2009</v>
      </c>
      <c r="L119" s="18">
        <f t="shared" si="7"/>
        <v>-0.2</v>
      </c>
      <c r="M119" s="18">
        <f t="shared" si="5"/>
        <v>-0.19872828565384851</v>
      </c>
      <c r="N119" s="28" t="e" cm="1">
        <f t="array" aca="1" ref="N119" ca="1">(_xll.BDH("USGG10YR Index","PX_LAST",K119,K119) - _xll.BDH("USGG10YR Index","PX_LAST",K119-1,K119-1)) * 100</f>
        <v>#NAME?</v>
      </c>
      <c r="O119" s="28" t="e" cm="1">
        <f t="array" aca="1" ref="O119" ca="1">(_xll.BDH("USGG2YR Index","PX_LAST",K119,K119) - _xll.BDH("USGG2YR Index","PX_LAST",K119-1,K119-1)) * 100</f>
        <v>#NAME?</v>
      </c>
      <c r="P119" s="29" t="e" cm="1">
        <f t="array" aca="1" ref="P119" ca="1">(_xll.BDH("USSWIT10 BGN Curncy","PX_LAST",K119,K119) - _xll.BDH("USSWIT10 BGN Curncy","PX_LAST",K119-1,K119-1)) * 100</f>
        <v>#NAME?</v>
      </c>
      <c r="Q119" s="29" t="e" cm="1">
        <f t="array" aca="1" ref="Q119" ca="1">(_xll.BDH("USSWIT2 BGN Curncy","PX_LAST",K119,K119) - _xll.BDH("USSWIT2 BGN Curncy","PX_LAST",K119-1,K119-1)) * 100</f>
        <v>#NAME?</v>
      </c>
    </row>
    <row r="120" spans="2:17" x14ac:dyDescent="0.2">
      <c r="B120" s="14">
        <v>20090515</v>
      </c>
      <c r="C120" s="13">
        <v>39933</v>
      </c>
      <c r="D120" s="18">
        <v>0</v>
      </c>
      <c r="E120" s="18">
        <v>0</v>
      </c>
      <c r="G120" s="13">
        <v>39903</v>
      </c>
      <c r="H120">
        <v>212.495</v>
      </c>
      <c r="I120" s="26">
        <f t="shared" si="6"/>
        <v>-9.8728285653848502E-4</v>
      </c>
      <c r="K120" t="str">
        <f t="shared" si="4"/>
        <v>05/15/2009</v>
      </c>
      <c r="L120" s="18">
        <f t="shared" si="7"/>
        <v>0</v>
      </c>
      <c r="M120" s="18">
        <f t="shared" si="5"/>
        <v>0.10070825195886979</v>
      </c>
      <c r="N120" s="28" t="e" cm="1">
        <f t="array" aca="1" ref="N120" ca="1">(_xll.BDH("USGG10YR Index","PX_LAST",K120,K120) - _xll.BDH("USGG10YR Index","PX_LAST",K120-1,K120-1)) * 100</f>
        <v>#NAME?</v>
      </c>
      <c r="O120" s="28" t="e" cm="1">
        <f t="array" aca="1" ref="O120" ca="1">(_xll.BDH("USGG2YR Index","PX_LAST",K120,K120) - _xll.BDH("USGG2YR Index","PX_LAST",K120-1,K120-1)) * 100</f>
        <v>#NAME?</v>
      </c>
      <c r="P120" s="29" t="e" cm="1">
        <f t="array" aca="1" ref="P120" ca="1">(_xll.BDH("USSWIT10 BGN Curncy","PX_LAST",K120,K120) - _xll.BDH("USSWIT10 BGN Curncy","PX_LAST",K120-1,K120-1)) * 100</f>
        <v>#NAME?</v>
      </c>
      <c r="Q120" s="29" t="e" cm="1">
        <f t="array" aca="1" ref="Q120" ca="1">(_xll.BDH("USSWIT2 BGN Curncy","PX_LAST",K120,K120) - _xll.BDH("USSWIT2 BGN Curncy","PX_LAST",K120-1,K120-1)) * 100</f>
        <v>#NAME?</v>
      </c>
    </row>
    <row r="121" spans="2:17" x14ac:dyDescent="0.2">
      <c r="B121" s="14">
        <v>20090617</v>
      </c>
      <c r="C121" s="13">
        <v>39964</v>
      </c>
      <c r="D121" s="18">
        <v>0.1</v>
      </c>
      <c r="E121" s="18">
        <v>0.3</v>
      </c>
      <c r="G121" s="13">
        <v>39933</v>
      </c>
      <c r="H121">
        <v>212.709</v>
      </c>
      <c r="I121" s="26">
        <f t="shared" si="6"/>
        <v>1.0070825195886979E-3</v>
      </c>
      <c r="K121" t="str">
        <f t="shared" si="4"/>
        <v>06/17/2009</v>
      </c>
      <c r="L121" s="18">
        <f t="shared" si="7"/>
        <v>-0.19999999999999998</v>
      </c>
      <c r="M121" s="18">
        <f t="shared" si="5"/>
        <v>-0.15285060810780154</v>
      </c>
      <c r="N121" s="28" t="e" cm="1">
        <f t="array" aca="1" ref="N121" ca="1">(_xll.BDH("USGG10YR Index","PX_LAST",K121,K121) - _xll.BDH("USGG10YR Index","PX_LAST",K121-1,K121-1)) * 100</f>
        <v>#NAME?</v>
      </c>
      <c r="O121" s="28" t="e" cm="1">
        <f t="array" aca="1" ref="O121" ca="1">(_xll.BDH("USGG2YR Index","PX_LAST",K121,K121) - _xll.BDH("USGG2YR Index","PX_LAST",K121-1,K121-1)) * 100</f>
        <v>#NAME?</v>
      </c>
      <c r="P121" s="29" t="e" cm="1">
        <f t="array" aca="1" ref="P121" ca="1">(_xll.BDH("USSWIT10 BGN Curncy","PX_LAST",K121,K121) - _xll.BDH("USSWIT10 BGN Curncy","PX_LAST",K121-1,K121-1)) * 100</f>
        <v>#NAME?</v>
      </c>
      <c r="Q121" s="29" t="e" cm="1">
        <f t="array" aca="1" ref="Q121" ca="1">(_xll.BDH("USSWIT2 BGN Curncy","PX_LAST",K121,K121) - _xll.BDH("USSWIT2 BGN Curncy","PX_LAST",K121-1,K121-1)) * 100</f>
        <v>#NAME?</v>
      </c>
    </row>
    <row r="122" spans="2:17" x14ac:dyDescent="0.2">
      <c r="B122" s="14">
        <v>20090715</v>
      </c>
      <c r="C122" s="13">
        <v>39994</v>
      </c>
      <c r="D122" s="18">
        <v>0.7</v>
      </c>
      <c r="E122" s="18">
        <v>0.6</v>
      </c>
      <c r="G122" s="13">
        <v>39964</v>
      </c>
      <c r="H122">
        <v>213.02199999999999</v>
      </c>
      <c r="I122" s="26">
        <f t="shared" si="6"/>
        <v>1.4714939189219844E-3</v>
      </c>
      <c r="K122" t="str">
        <f t="shared" si="4"/>
        <v>07/15/2009</v>
      </c>
      <c r="L122" s="18">
        <f t="shared" si="7"/>
        <v>9.9999999999999978E-2</v>
      </c>
      <c r="M122" s="18">
        <f t="shared" si="5"/>
        <v>0.22996122466223456</v>
      </c>
      <c r="N122" s="28" t="e" cm="1">
        <f t="array" aca="1" ref="N122" ca="1">(_xll.BDH("USGG10YR Index","PX_LAST",K122,K122) - _xll.BDH("USGG10YR Index","PX_LAST",K122-1,K122-1)) * 100</f>
        <v>#NAME?</v>
      </c>
      <c r="O122" s="28" t="e" cm="1">
        <f t="array" aca="1" ref="O122" ca="1">(_xll.BDH("USGG2YR Index","PX_LAST",K122,K122) - _xll.BDH("USGG2YR Index","PX_LAST",K122-1,K122-1)) * 100</f>
        <v>#NAME?</v>
      </c>
      <c r="P122" s="29" t="e" cm="1">
        <f t="array" aca="1" ref="P122" ca="1">(_xll.BDH("USSWIT10 BGN Curncy","PX_LAST",K122,K122) - _xll.BDH("USSWIT10 BGN Curncy","PX_LAST",K122-1,K122-1)) * 100</f>
        <v>#NAME?</v>
      </c>
      <c r="Q122" s="29" t="e" cm="1">
        <f t="array" aca="1" ref="Q122" ca="1">(_xll.BDH("USSWIT2 BGN Curncy","PX_LAST",K122,K122) - _xll.BDH("USSWIT2 BGN Curncy","PX_LAST",K122-1,K122-1)) * 100</f>
        <v>#NAME?</v>
      </c>
    </row>
    <row r="123" spans="2:17" x14ac:dyDescent="0.2">
      <c r="B123" s="14">
        <v>20090814</v>
      </c>
      <c r="C123" s="13">
        <v>40025</v>
      </c>
      <c r="D123" s="18">
        <v>0</v>
      </c>
      <c r="E123" s="18">
        <v>0</v>
      </c>
      <c r="G123" s="13">
        <v>39994</v>
      </c>
      <c r="H123">
        <v>214.79</v>
      </c>
      <c r="I123" s="26">
        <f t="shared" si="6"/>
        <v>8.2996122466223454E-3</v>
      </c>
      <c r="K123" t="str">
        <f t="shared" si="4"/>
        <v>08/14/2009</v>
      </c>
      <c r="L123" s="18">
        <f t="shared" si="7"/>
        <v>0</v>
      </c>
      <c r="M123" s="18">
        <f t="shared" si="5"/>
        <v>-2.9796545463012247E-2</v>
      </c>
      <c r="N123" s="28" t="e" cm="1">
        <f t="array" aca="1" ref="N123" ca="1">(_xll.BDH("USGG10YR Index","PX_LAST",K123,K123) - _xll.BDH("USGG10YR Index","PX_LAST",K123-1,K123-1)) * 100</f>
        <v>#NAME?</v>
      </c>
      <c r="O123" s="28" t="e" cm="1">
        <f t="array" aca="1" ref="O123" ca="1">(_xll.BDH("USGG2YR Index","PX_LAST",K123,K123) - _xll.BDH("USGG2YR Index","PX_LAST",K123-1,K123-1)) * 100</f>
        <v>#NAME?</v>
      </c>
      <c r="P123" s="29" t="e" cm="1">
        <f t="array" aca="1" ref="P123" ca="1">(_xll.BDH("USSWIT10 BGN Curncy","PX_LAST",K123,K123) - _xll.BDH("USSWIT10 BGN Curncy","PX_LAST",K123-1,K123-1)) * 100</f>
        <v>#NAME?</v>
      </c>
      <c r="Q123" s="29" t="e" cm="1">
        <f t="array" aca="1" ref="Q123" ca="1">(_xll.BDH("USSWIT2 BGN Curncy","PX_LAST",K123,K123) - _xll.BDH("USSWIT2 BGN Curncy","PX_LAST",K123-1,K123-1)) * 100</f>
        <v>#NAME?</v>
      </c>
    </row>
    <row r="124" spans="2:17" x14ac:dyDescent="0.2">
      <c r="B124" s="14">
        <v>20090916</v>
      </c>
      <c r="C124" s="13">
        <v>40056</v>
      </c>
      <c r="D124" s="18">
        <v>0.4</v>
      </c>
      <c r="E124" s="18">
        <v>0.3</v>
      </c>
      <c r="G124" s="13">
        <v>40025</v>
      </c>
      <c r="H124">
        <v>214.726</v>
      </c>
      <c r="I124" s="26">
        <f t="shared" si="6"/>
        <v>-2.9796545463012247E-4</v>
      </c>
      <c r="K124" t="str">
        <f t="shared" si="4"/>
        <v>09/16/2009</v>
      </c>
      <c r="L124" s="18">
        <f t="shared" si="7"/>
        <v>0.10000000000000003</v>
      </c>
      <c r="M124" s="18">
        <f t="shared" si="5"/>
        <v>3.4845337779299268E-2</v>
      </c>
      <c r="N124" s="28" t="e" cm="1">
        <f t="array" aca="1" ref="N124" ca="1">(_xll.BDH("USGG10YR Index","PX_LAST",K124,K124) - _xll.BDH("USGG10YR Index","PX_LAST",K124-1,K124-1)) * 100</f>
        <v>#NAME?</v>
      </c>
      <c r="O124" s="28" t="e" cm="1">
        <f t="array" aca="1" ref="O124" ca="1">(_xll.BDH("USGG2YR Index","PX_LAST",K124,K124) - _xll.BDH("USGG2YR Index","PX_LAST",K124-1,K124-1)) * 100</f>
        <v>#NAME?</v>
      </c>
      <c r="P124" s="29" t="e" cm="1">
        <f t="array" aca="1" ref="P124" ca="1">(_xll.BDH("USSWIT10 BGN Curncy","PX_LAST",K124,K124) - _xll.BDH("USSWIT10 BGN Curncy","PX_LAST",K124-1,K124-1)) * 100</f>
        <v>#NAME?</v>
      </c>
      <c r="Q124" s="29" t="e" cm="1">
        <f t="array" aca="1" ref="Q124" ca="1">(_xll.BDH("USSWIT2 BGN Curncy","PX_LAST",K124,K124) - _xll.BDH("USSWIT2 BGN Curncy","PX_LAST",K124-1,K124-1)) * 100</f>
        <v>#NAME?</v>
      </c>
    </row>
    <row r="125" spans="2:17" x14ac:dyDescent="0.2">
      <c r="B125" s="14">
        <v>20091015</v>
      </c>
      <c r="C125" s="13">
        <v>40086</v>
      </c>
      <c r="D125" s="18">
        <v>0.2</v>
      </c>
      <c r="E125" s="18">
        <v>0.2</v>
      </c>
      <c r="G125" s="13">
        <v>40056</v>
      </c>
      <c r="H125">
        <v>215.44499999999999</v>
      </c>
      <c r="I125" s="26">
        <f t="shared" si="6"/>
        <v>3.3484533777929926E-3</v>
      </c>
      <c r="K125" t="str">
        <f t="shared" si="4"/>
        <v>10/15/2009</v>
      </c>
      <c r="L125" s="18">
        <f t="shared" si="7"/>
        <v>0</v>
      </c>
      <c r="M125" s="18">
        <f t="shared" si="5"/>
        <v>-6.911276659948673E-3</v>
      </c>
      <c r="N125" s="28" t="e" cm="1">
        <f t="array" aca="1" ref="N125" ca="1">(_xll.BDH("USGG10YR Index","PX_LAST",K125,K125) - _xll.BDH("USGG10YR Index","PX_LAST",K125-1,K125-1)) * 100</f>
        <v>#NAME?</v>
      </c>
      <c r="O125" s="28" t="e" cm="1">
        <f t="array" aca="1" ref="O125" ca="1">(_xll.BDH("USGG2YR Index","PX_LAST",K125,K125) - _xll.BDH("USGG2YR Index","PX_LAST",K125-1,K125-1)) * 100</f>
        <v>#NAME?</v>
      </c>
      <c r="P125" s="29" t="e" cm="1">
        <f t="array" aca="1" ref="P125" ca="1">(_xll.BDH("USSWIT10 BGN Curncy","PX_LAST",K125,K125) - _xll.BDH("USSWIT10 BGN Curncy","PX_LAST",K125-1,K125-1)) * 100</f>
        <v>#NAME?</v>
      </c>
      <c r="Q125" s="29" t="e" cm="1">
        <f t="array" aca="1" ref="Q125" ca="1">(_xll.BDH("USSWIT2 BGN Curncy","PX_LAST",K125,K125) - _xll.BDH("USSWIT2 BGN Curncy","PX_LAST",K125-1,K125-1)) * 100</f>
        <v>#NAME?</v>
      </c>
    </row>
    <row r="126" spans="2:17" x14ac:dyDescent="0.2">
      <c r="B126" s="14">
        <v>20091118</v>
      </c>
      <c r="C126" s="13">
        <v>40117</v>
      </c>
      <c r="D126" s="18">
        <v>0.3</v>
      </c>
      <c r="E126" s="18">
        <v>0.2</v>
      </c>
      <c r="G126" s="13">
        <v>40086</v>
      </c>
      <c r="H126">
        <v>215.86099999999999</v>
      </c>
      <c r="I126" s="26">
        <f t="shared" si="6"/>
        <v>1.9308872334005134E-3</v>
      </c>
      <c r="K126" t="str">
        <f t="shared" si="4"/>
        <v>11/18/2009</v>
      </c>
      <c r="L126" s="18">
        <f t="shared" si="7"/>
        <v>9.9999999999999978E-2</v>
      </c>
      <c r="M126" s="18">
        <f t="shared" si="5"/>
        <v>0.10019317987037829</v>
      </c>
      <c r="N126" s="28" t="e" cm="1">
        <f t="array" aca="1" ref="N126" ca="1">(_xll.BDH("USGG10YR Index","PX_LAST",K126,K126) - _xll.BDH("USGG10YR Index","PX_LAST",K126-1,K126-1)) * 100</f>
        <v>#NAME?</v>
      </c>
      <c r="O126" s="28" t="e" cm="1">
        <f t="array" aca="1" ref="O126" ca="1">(_xll.BDH("USGG2YR Index","PX_LAST",K126,K126) - _xll.BDH("USGG2YR Index","PX_LAST",K126-1,K126-1)) * 100</f>
        <v>#NAME?</v>
      </c>
      <c r="P126" s="29" t="e" cm="1">
        <f t="array" aca="1" ref="P126" ca="1">(_xll.BDH("USSWIT10 BGN Curncy","PX_LAST",K126,K126) - _xll.BDH("USSWIT10 BGN Curncy","PX_LAST",K126-1,K126-1)) * 100</f>
        <v>#NAME?</v>
      </c>
      <c r="Q126" s="29" t="e" cm="1">
        <f t="array" aca="1" ref="Q126" ca="1">(_xll.BDH("USSWIT2 BGN Curncy","PX_LAST",K126,K126) - _xll.BDH("USSWIT2 BGN Curncy","PX_LAST",K126-1,K126-1)) * 100</f>
        <v>#NAME?</v>
      </c>
    </row>
    <row r="127" spans="2:17" x14ac:dyDescent="0.2">
      <c r="B127" s="14">
        <v>20091216</v>
      </c>
      <c r="C127" s="13">
        <v>40147</v>
      </c>
      <c r="D127" s="18">
        <v>0.4</v>
      </c>
      <c r="E127" s="18">
        <v>0.4</v>
      </c>
      <c r="G127" s="13">
        <v>40117</v>
      </c>
      <c r="H127">
        <v>216.50899999999999</v>
      </c>
      <c r="I127" s="26">
        <f t="shared" si="6"/>
        <v>3.001931798703783E-3</v>
      </c>
      <c r="K127" t="str">
        <f t="shared" si="4"/>
        <v>12/16/2009</v>
      </c>
      <c r="L127" s="18">
        <f t="shared" si="7"/>
        <v>0</v>
      </c>
      <c r="M127" s="18">
        <f t="shared" si="5"/>
        <v>-6.5140941023233645E-2</v>
      </c>
      <c r="N127" s="28" t="e" cm="1">
        <f t="array" aca="1" ref="N127" ca="1">(_xll.BDH("USGG10YR Index","PX_LAST",K127,K127) - _xll.BDH("USGG10YR Index","PX_LAST",K127-1,K127-1)) * 100</f>
        <v>#NAME?</v>
      </c>
      <c r="O127" s="28" t="e" cm="1">
        <f t="array" aca="1" ref="O127" ca="1">(_xll.BDH("USGG2YR Index","PX_LAST",K127,K127) - _xll.BDH("USGG2YR Index","PX_LAST",K127-1,K127-1)) * 100</f>
        <v>#NAME?</v>
      </c>
      <c r="P127" s="29" t="e" cm="1">
        <f t="array" aca="1" ref="P127" ca="1">(_xll.BDH("USSWIT10 BGN Curncy","PX_LAST",K127,K127) - _xll.BDH("USSWIT10 BGN Curncy","PX_LAST",K127-1,K127-1)) * 100</f>
        <v>#NAME?</v>
      </c>
      <c r="Q127" s="29" t="e" cm="1">
        <f t="array" aca="1" ref="Q127" ca="1">(_xll.BDH("USSWIT2 BGN Curncy","PX_LAST",K127,K127) - _xll.BDH("USSWIT2 BGN Curncy","PX_LAST",K127-1,K127-1)) * 100</f>
        <v>#NAME?</v>
      </c>
    </row>
    <row r="128" spans="2:17" x14ac:dyDescent="0.2">
      <c r="B128" s="14">
        <v>20100115</v>
      </c>
      <c r="C128" s="15">
        <v>40178</v>
      </c>
      <c r="D128" s="18">
        <v>0.1</v>
      </c>
      <c r="E128" s="18">
        <v>0.2</v>
      </c>
      <c r="G128" s="13">
        <v>40147</v>
      </c>
      <c r="H128">
        <v>217.23400000000001</v>
      </c>
      <c r="I128" s="26">
        <f t="shared" si="6"/>
        <v>3.3485905897676638E-3</v>
      </c>
      <c r="K128" t="str">
        <f t="shared" si="4"/>
        <v>01/15/2010</v>
      </c>
      <c r="L128" s="18">
        <f t="shared" si="7"/>
        <v>-0.1</v>
      </c>
      <c r="M128" s="18">
        <f t="shared" si="5"/>
        <v>-0.14798236003572535</v>
      </c>
      <c r="N128" s="28" t="e" cm="1">
        <f t="array" aca="1" ref="N128" ca="1">(_xll.BDH("USGG10YR Index","PX_LAST",K128,K128) - _xll.BDH("USGG10YR Index","PX_LAST",K128-1,K128-1)) * 100</f>
        <v>#NAME?</v>
      </c>
      <c r="O128" s="28" t="e" cm="1">
        <f t="array" aca="1" ref="O128" ca="1">(_xll.BDH("USGG2YR Index","PX_LAST",K128,K128) - _xll.BDH("USGG2YR Index","PX_LAST",K128-1,K128-1)) * 100</f>
        <v>#NAME?</v>
      </c>
      <c r="P128" s="29" t="e" cm="1">
        <f t="array" aca="1" ref="P128" ca="1">(_xll.BDH("USSWIT10 BGN Curncy","PX_LAST",K128,K128) - _xll.BDH("USSWIT10 BGN Curncy","PX_LAST",K128-1,K128-1)) * 100</f>
        <v>#NAME?</v>
      </c>
      <c r="Q128" s="29" t="e" cm="1">
        <f t="array" aca="1" ref="Q128" ca="1">(_xll.BDH("USSWIT2 BGN Curncy","PX_LAST",K128,K128) - _xll.BDH("USSWIT2 BGN Curncy","PX_LAST",K128-1,K128-1)) * 100</f>
        <v>#NAME?</v>
      </c>
    </row>
    <row r="129" spans="2:17" x14ac:dyDescent="0.2">
      <c r="B129" s="14">
        <v>20100219</v>
      </c>
      <c r="C129" s="15">
        <v>40209</v>
      </c>
      <c r="D129" s="18">
        <v>0.2</v>
      </c>
      <c r="E129" s="18">
        <v>0.3</v>
      </c>
      <c r="G129" s="13">
        <v>40178</v>
      </c>
      <c r="H129">
        <v>217.34700000000001</v>
      </c>
      <c r="I129" s="26">
        <f t="shared" si="6"/>
        <v>5.2017639964274665E-4</v>
      </c>
      <c r="K129" t="str">
        <f t="shared" si="4"/>
        <v>02/19/2010</v>
      </c>
      <c r="L129" s="18">
        <f t="shared" si="7"/>
        <v>-9.9999999999999978E-2</v>
      </c>
      <c r="M129" s="18">
        <f t="shared" si="5"/>
        <v>-0.23512677883753524</v>
      </c>
      <c r="N129" s="28" t="e" cm="1">
        <f t="array" aca="1" ref="N129" ca="1">(_xll.BDH("USGG10YR Index","PX_LAST",K129,K129) - _xll.BDH("USGG10YR Index","PX_LAST",K129-1,K129-1)) * 100</f>
        <v>#NAME?</v>
      </c>
      <c r="O129" s="28" t="e" cm="1">
        <f t="array" aca="1" ref="O129" ca="1">(_xll.BDH("USGG2YR Index","PX_LAST",K129,K129) - _xll.BDH("USGG2YR Index","PX_LAST",K129-1,K129-1)) * 100</f>
        <v>#NAME?</v>
      </c>
      <c r="P129" s="29" t="e" cm="1">
        <f t="array" aca="1" ref="P129" ca="1">(_xll.BDH("USSWIT10 BGN Curncy","PX_LAST",K129,K129) - _xll.BDH("USSWIT10 BGN Curncy","PX_LAST",K129-1,K129-1)) * 100</f>
        <v>#NAME?</v>
      </c>
      <c r="Q129" s="29" t="e" cm="1">
        <f t="array" aca="1" ref="Q129" ca="1">(_xll.BDH("USSWIT2 BGN Curncy","PX_LAST",K129,K129) - _xll.BDH("USSWIT2 BGN Curncy","PX_LAST",K129-1,K129-1)) * 100</f>
        <v>#NAME?</v>
      </c>
    </row>
    <row r="130" spans="2:17" x14ac:dyDescent="0.2">
      <c r="B130" s="14">
        <v>20100318</v>
      </c>
      <c r="C130" s="15">
        <v>40237</v>
      </c>
      <c r="D130" s="18">
        <v>0</v>
      </c>
      <c r="E130" s="18">
        <v>0.1</v>
      </c>
      <c r="G130" s="13">
        <v>40209</v>
      </c>
      <c r="H130">
        <v>217.488</v>
      </c>
      <c r="I130" s="26">
        <f t="shared" si="6"/>
        <v>6.4873221162464745E-4</v>
      </c>
      <c r="K130" t="str">
        <f t="shared" si="4"/>
        <v>03/18/2010</v>
      </c>
      <c r="L130" s="18">
        <f t="shared" si="7"/>
        <v>-0.1</v>
      </c>
      <c r="M130" s="18">
        <f t="shared" si="5"/>
        <v>-0.19517766497462166</v>
      </c>
      <c r="N130" s="28" t="e" cm="1">
        <f t="array" aca="1" ref="N130" ca="1">(_xll.BDH("USGG10YR Index","PX_LAST",K130,K130) - _xll.BDH("USGG10YR Index","PX_LAST",K130-1,K130-1)) * 100</f>
        <v>#NAME?</v>
      </c>
      <c r="O130" s="28" t="e" cm="1">
        <f t="array" aca="1" ref="O130" ca="1">(_xll.BDH("USGG2YR Index","PX_LAST",K130,K130) - _xll.BDH("USGG2YR Index","PX_LAST",K130-1,K130-1)) * 100</f>
        <v>#NAME?</v>
      </c>
      <c r="P130" s="29" t="e" cm="1">
        <f t="array" aca="1" ref="P130" ca="1">(_xll.BDH("USSWIT10 BGN Curncy","PX_LAST",K130,K130) - _xll.BDH("USSWIT10 BGN Curncy","PX_LAST",K130-1,K130-1)) * 100</f>
        <v>#NAME?</v>
      </c>
      <c r="Q130" s="29" t="e" cm="1">
        <f t="array" aca="1" ref="Q130" ca="1">(_xll.BDH("USSWIT2 BGN Curncy","PX_LAST",K130,K130) - _xll.BDH("USSWIT2 BGN Curncy","PX_LAST",K130-1,K130-1)) * 100</f>
        <v>#NAME?</v>
      </c>
    </row>
    <row r="131" spans="2:17" x14ac:dyDescent="0.2">
      <c r="B131" s="14">
        <v>20100414</v>
      </c>
      <c r="C131" s="15">
        <v>40268</v>
      </c>
      <c r="D131" s="18">
        <v>0.1</v>
      </c>
      <c r="E131" s="18">
        <v>0.1</v>
      </c>
      <c r="G131" s="13">
        <v>40237</v>
      </c>
      <c r="H131">
        <v>217.28100000000001</v>
      </c>
      <c r="I131" s="26">
        <f t="shared" si="6"/>
        <v>-9.5177664974621656E-4</v>
      </c>
      <c r="K131" t="str">
        <f t="shared" si="4"/>
        <v>04/14/2010</v>
      </c>
      <c r="L131" s="18">
        <f t="shared" si="7"/>
        <v>0</v>
      </c>
      <c r="M131" s="18">
        <f t="shared" si="5"/>
        <v>-6.6863186380772183E-2</v>
      </c>
      <c r="N131" s="28" t="e" cm="1">
        <f t="array" aca="1" ref="N131" ca="1">(_xll.BDH("USGG10YR Index","PX_LAST",K131,K131) - _xll.BDH("USGG10YR Index","PX_LAST",K131-1,K131-1)) * 100</f>
        <v>#NAME?</v>
      </c>
      <c r="O131" s="28" t="e" cm="1">
        <f t="array" aca="1" ref="O131" ca="1">(_xll.BDH("USGG2YR Index","PX_LAST",K131,K131) - _xll.BDH("USGG2YR Index","PX_LAST",K131-1,K131-1)) * 100</f>
        <v>#NAME?</v>
      </c>
      <c r="P131" s="29" t="e" cm="1">
        <f t="array" aca="1" ref="P131" ca="1">(_xll.BDH("USSWIT10 BGN Curncy","PX_LAST",K131,K131) - _xll.BDH("USSWIT10 BGN Curncy","PX_LAST",K131-1,K131-1)) * 100</f>
        <v>#NAME?</v>
      </c>
      <c r="Q131" s="29" t="e" cm="1">
        <f t="array" aca="1" ref="Q131" ca="1">(_xll.BDH("USSWIT2 BGN Curncy","PX_LAST",K131,K131) - _xll.BDH("USSWIT2 BGN Curncy","PX_LAST",K131-1,K131-1)) * 100</f>
        <v>#NAME?</v>
      </c>
    </row>
    <row r="132" spans="2:17" x14ac:dyDescent="0.2">
      <c r="B132" s="14">
        <v>20100519</v>
      </c>
      <c r="C132" s="15">
        <v>40298</v>
      </c>
      <c r="D132" s="18">
        <v>-0.1</v>
      </c>
      <c r="E132" s="18">
        <v>0.1</v>
      </c>
      <c r="G132" s="13">
        <v>40268</v>
      </c>
      <c r="H132">
        <v>217.35300000000001</v>
      </c>
      <c r="I132" s="26">
        <f t="shared" si="6"/>
        <v>3.3136813619227823E-4</v>
      </c>
      <c r="K132" t="str">
        <f t="shared" si="4"/>
        <v>05/19/2010</v>
      </c>
      <c r="L132" s="18">
        <f t="shared" si="7"/>
        <v>-0.2</v>
      </c>
      <c r="M132" s="18">
        <f t="shared" si="5"/>
        <v>-7.6995946685809363E-2</v>
      </c>
      <c r="N132" s="28" t="e" cm="1">
        <f t="array" aca="1" ref="N132" ca="1">(_xll.BDH("USGG10YR Index","PX_LAST",K132,K132) - _xll.BDH("USGG10YR Index","PX_LAST",K132-1,K132-1)) * 100</f>
        <v>#NAME?</v>
      </c>
      <c r="O132" s="28" t="e" cm="1">
        <f t="array" aca="1" ref="O132" ca="1">(_xll.BDH("USGG2YR Index","PX_LAST",K132,K132) - _xll.BDH("USGG2YR Index","PX_LAST",K132-1,K132-1)) * 100</f>
        <v>#NAME?</v>
      </c>
      <c r="P132" s="29" t="e" cm="1">
        <f t="array" aca="1" ref="P132" ca="1">(_xll.BDH("USSWIT10 BGN Curncy","PX_LAST",K132,K132) - _xll.BDH("USSWIT10 BGN Curncy","PX_LAST",K132-1,K132-1)) * 100</f>
        <v>#NAME?</v>
      </c>
      <c r="Q132" s="29" t="e" cm="1">
        <f t="array" aca="1" ref="Q132" ca="1">(_xll.BDH("USSWIT2 BGN Curncy","PX_LAST",K132,K132) - _xll.BDH("USSWIT2 BGN Curncy","PX_LAST",K132-1,K132-1)) * 100</f>
        <v>#NAME?</v>
      </c>
    </row>
    <row r="133" spans="2:17" x14ac:dyDescent="0.2">
      <c r="B133" s="14">
        <v>20100617</v>
      </c>
      <c r="C133" s="15">
        <v>40329</v>
      </c>
      <c r="D133" s="18">
        <v>-0.2</v>
      </c>
      <c r="E133" s="18">
        <v>-0.2</v>
      </c>
      <c r="G133" s="13">
        <v>40298</v>
      </c>
      <c r="H133">
        <v>217.40299999999999</v>
      </c>
      <c r="I133" s="26">
        <f t="shared" si="6"/>
        <v>2.3004053314190642E-4</v>
      </c>
      <c r="K133" t="str">
        <f t="shared" si="4"/>
        <v>06/17/2010</v>
      </c>
      <c r="L133" s="18">
        <f t="shared" si="7"/>
        <v>0</v>
      </c>
      <c r="M133" s="18">
        <f t="shared" si="5"/>
        <v>0.14802279637355903</v>
      </c>
      <c r="N133" s="28" t="e" cm="1">
        <f t="array" aca="1" ref="N133" ca="1">(_xll.BDH("USGG10YR Index","PX_LAST",K133,K133) - _xll.BDH("USGG10YR Index","PX_LAST",K133-1,K133-1)) * 100</f>
        <v>#NAME?</v>
      </c>
      <c r="O133" s="28" t="e" cm="1">
        <f t="array" aca="1" ref="O133" ca="1">(_xll.BDH("USGG2YR Index","PX_LAST",K133,K133) - _xll.BDH("USGG2YR Index","PX_LAST",K133-1,K133-1)) * 100</f>
        <v>#NAME?</v>
      </c>
      <c r="P133" s="29" t="e" cm="1">
        <f t="array" aca="1" ref="P133" ca="1">(_xll.BDH("USSWIT10 BGN Curncy","PX_LAST",K133,K133) - _xll.BDH("USSWIT10 BGN Curncy","PX_LAST",K133-1,K133-1)) * 100</f>
        <v>#NAME?</v>
      </c>
      <c r="Q133" s="29" t="e" cm="1">
        <f t="array" aca="1" ref="Q133" ca="1">(_xll.BDH("USSWIT2 BGN Curncy","PX_LAST",K133,K133) - _xll.BDH("USSWIT2 BGN Curncy","PX_LAST",K133-1,K133-1)) * 100</f>
        <v>#NAME?</v>
      </c>
    </row>
    <row r="134" spans="2:17" x14ac:dyDescent="0.2">
      <c r="B134" s="14">
        <v>20100716</v>
      </c>
      <c r="C134" s="15">
        <v>40359</v>
      </c>
      <c r="D134" s="18">
        <v>-0.1</v>
      </c>
      <c r="E134" s="18">
        <v>-0.1</v>
      </c>
      <c r="G134" s="13">
        <v>40329</v>
      </c>
      <c r="H134">
        <v>217.29</v>
      </c>
      <c r="I134" s="26">
        <f t="shared" si="6"/>
        <v>-5.1977203626440982E-4</v>
      </c>
      <c r="K134" t="str">
        <f t="shared" si="4"/>
        <v>07/16/2010</v>
      </c>
      <c r="L134" s="18">
        <f t="shared" si="7"/>
        <v>0</v>
      </c>
      <c r="M134" s="18">
        <f t="shared" si="5"/>
        <v>5.8120484145618351E-2</v>
      </c>
      <c r="N134" s="28" t="e" cm="1">
        <f t="array" aca="1" ref="N134" ca="1">(_xll.BDH("USGG10YR Index","PX_LAST",K134,K134) - _xll.BDH("USGG10YR Index","PX_LAST",K134-1,K134-1)) * 100</f>
        <v>#NAME?</v>
      </c>
      <c r="O134" s="28" t="e" cm="1">
        <f t="array" aca="1" ref="O134" ca="1">(_xll.BDH("USGG2YR Index","PX_LAST",K134,K134) - _xll.BDH("USGG2YR Index","PX_LAST",K134-1,K134-1)) * 100</f>
        <v>#NAME?</v>
      </c>
      <c r="P134" s="29" t="e" cm="1">
        <f t="array" aca="1" ref="P134" ca="1">(_xll.BDH("USSWIT10 BGN Curncy","PX_LAST",K134,K134) - _xll.BDH("USSWIT10 BGN Curncy","PX_LAST",K134-1,K134-1)) * 100</f>
        <v>#NAME?</v>
      </c>
      <c r="Q134" s="29" t="e" cm="1">
        <f t="array" aca="1" ref="Q134" ca="1">(_xll.BDH("USSWIT2 BGN Curncy","PX_LAST",K134,K134) - _xll.BDH("USSWIT2 BGN Curncy","PX_LAST",K134-1,K134-1)) * 100</f>
        <v>#NAME?</v>
      </c>
    </row>
    <row r="135" spans="2:17" x14ac:dyDescent="0.2">
      <c r="B135" s="14">
        <v>20100813</v>
      </c>
      <c r="C135" s="15">
        <v>40390</v>
      </c>
      <c r="D135" s="18">
        <v>0.3</v>
      </c>
      <c r="E135" s="18">
        <v>0.2</v>
      </c>
      <c r="G135" s="13">
        <v>40359</v>
      </c>
      <c r="H135">
        <v>217.19900000000001</v>
      </c>
      <c r="I135" s="26">
        <f t="shared" si="6"/>
        <v>-4.1879515854381655E-4</v>
      </c>
      <c r="K135" t="str">
        <f t="shared" si="4"/>
        <v>08/13/2010</v>
      </c>
      <c r="L135" s="18">
        <f t="shared" si="7"/>
        <v>9.9999999999999978E-2</v>
      </c>
      <c r="M135" s="18">
        <f t="shared" si="5"/>
        <v>-1.3074645831711973E-2</v>
      </c>
      <c r="N135" s="28" t="e" cm="1">
        <f t="array" aca="1" ref="N135" ca="1">(_xll.BDH("USGG10YR Index","PX_LAST",K135,K135) - _xll.BDH("USGG10YR Index","PX_LAST",K135-1,K135-1)) * 100</f>
        <v>#NAME?</v>
      </c>
      <c r="O135" s="28" t="e" cm="1">
        <f t="array" aca="1" ref="O135" ca="1">(_xll.BDH("USGG2YR Index","PX_LAST",K135,K135) - _xll.BDH("USGG2YR Index","PX_LAST",K135-1,K135-1)) * 100</f>
        <v>#NAME?</v>
      </c>
      <c r="P135" s="29" t="e" cm="1">
        <f t="array" aca="1" ref="P135" ca="1">(_xll.BDH("USSWIT10 BGN Curncy","PX_LAST",K135,K135) - _xll.BDH("USSWIT10 BGN Curncy","PX_LAST",K135-1,K135-1)) * 100</f>
        <v>#NAME?</v>
      </c>
      <c r="Q135" s="29" t="e" cm="1">
        <f t="array" aca="1" ref="Q135" ca="1">(_xll.BDH("USSWIT2 BGN Curncy","PX_LAST",K135,K135) - _xll.BDH("USSWIT2 BGN Curncy","PX_LAST",K135-1,K135-1)) * 100</f>
        <v>#NAME?</v>
      </c>
    </row>
    <row r="136" spans="2:17" x14ac:dyDescent="0.2">
      <c r="B136" s="14">
        <v>20100917</v>
      </c>
      <c r="C136" s="15">
        <v>40421</v>
      </c>
      <c r="D136" s="18">
        <v>0.3</v>
      </c>
      <c r="E136" s="18">
        <v>0.3</v>
      </c>
      <c r="G136" s="13">
        <v>40390</v>
      </c>
      <c r="H136">
        <v>217.60499999999999</v>
      </c>
      <c r="I136" s="26">
        <f t="shared" si="6"/>
        <v>1.8692535416828804E-3</v>
      </c>
      <c r="K136" t="str">
        <f t="shared" si="4"/>
        <v>09/17/2010</v>
      </c>
      <c r="L136" s="18">
        <f t="shared" si="7"/>
        <v>0</v>
      </c>
      <c r="M136" s="18">
        <f t="shared" si="5"/>
        <v>-0.15386365203003932</v>
      </c>
      <c r="N136" s="28" t="e" cm="1">
        <f t="array" aca="1" ref="N136" ca="1">(_xll.BDH("USGG10YR Index","PX_LAST",K136,K136) - _xll.BDH("USGG10YR Index","PX_LAST",K136-1,K136-1)) * 100</f>
        <v>#NAME?</v>
      </c>
      <c r="O136" s="28" t="e" cm="1">
        <f t="array" aca="1" ref="O136" ca="1">(_xll.BDH("USGG2YR Index","PX_LAST",K136,K136) - _xll.BDH("USGG2YR Index","PX_LAST",K136-1,K136-1)) * 100</f>
        <v>#NAME?</v>
      </c>
      <c r="P136" s="29" t="e" cm="1">
        <f t="array" aca="1" ref="P136" ca="1">(_xll.BDH("USSWIT10 BGN Curncy","PX_LAST",K136,K136) - _xll.BDH("USSWIT10 BGN Curncy","PX_LAST",K136-1,K136-1)) * 100</f>
        <v>#NAME?</v>
      </c>
      <c r="Q136" s="29" t="e" cm="1">
        <f t="array" aca="1" ref="Q136" ca="1">(_xll.BDH("USSWIT2 BGN Curncy","PX_LAST",K136,K136) - _xll.BDH("USSWIT2 BGN Curncy","PX_LAST",K136-1,K136-1)) * 100</f>
        <v>#NAME?</v>
      </c>
    </row>
    <row r="137" spans="2:17" x14ac:dyDescent="0.2">
      <c r="B137" s="14">
        <v>20101015</v>
      </c>
      <c r="C137" s="15">
        <v>40451</v>
      </c>
      <c r="D137" s="18">
        <v>0.1</v>
      </c>
      <c r="E137" s="18">
        <v>0.2</v>
      </c>
      <c r="G137" s="13">
        <v>40421</v>
      </c>
      <c r="H137">
        <v>217.923</v>
      </c>
      <c r="I137" s="26">
        <f t="shared" si="6"/>
        <v>1.4613634796996067E-3</v>
      </c>
      <c r="K137" t="str">
        <f t="shared" ref="K137:K200" si="8">_xlfn.CONCAT(MID(B137,5,2),"/",RIGHT(B137,2),"/",LEFT(B137,4))</f>
        <v>10/15/2010</v>
      </c>
      <c r="L137" s="18">
        <f t="shared" si="7"/>
        <v>-0.1</v>
      </c>
      <c r="M137" s="18">
        <f t="shared" ref="M137:M200" si="9">(I138*100)-E137</f>
        <v>-3.8475057703868221E-2</v>
      </c>
      <c r="N137" s="28" t="e" cm="1">
        <f t="array" aca="1" ref="N137" ca="1">(_xll.BDH("USGG10YR Index","PX_LAST",K137,K137) - _xll.BDH("USGG10YR Index","PX_LAST",K137-1,K137-1)) * 100</f>
        <v>#NAME?</v>
      </c>
      <c r="O137" s="28" t="e" cm="1">
        <f t="array" aca="1" ref="O137" ca="1">(_xll.BDH("USGG2YR Index","PX_LAST",K137,K137) - _xll.BDH("USGG2YR Index","PX_LAST",K137-1,K137-1)) * 100</f>
        <v>#NAME?</v>
      </c>
      <c r="P137" s="29" t="e" cm="1">
        <f t="array" aca="1" ref="P137" ca="1">(_xll.BDH("USSWIT10 BGN Curncy","PX_LAST",K137,K137) - _xll.BDH("USSWIT10 BGN Curncy","PX_LAST",K137-1,K137-1)) * 100</f>
        <v>#NAME?</v>
      </c>
      <c r="Q137" s="29" t="e" cm="1">
        <f t="array" aca="1" ref="Q137" ca="1">(_xll.BDH("USSWIT2 BGN Curncy","PX_LAST",K137,K137) - _xll.BDH("USSWIT2 BGN Curncy","PX_LAST",K137-1,K137-1)) * 100</f>
        <v>#NAME?</v>
      </c>
    </row>
    <row r="138" spans="2:17" x14ac:dyDescent="0.2">
      <c r="B138" s="14">
        <v>20101117</v>
      </c>
      <c r="C138" s="15">
        <v>40482</v>
      </c>
      <c r="D138" s="18">
        <v>0.2</v>
      </c>
      <c r="E138" s="18">
        <v>0.3</v>
      </c>
      <c r="G138" s="13">
        <v>40451</v>
      </c>
      <c r="H138">
        <v>218.27500000000001</v>
      </c>
      <c r="I138" s="26">
        <f t="shared" ref="I138:I201" si="10">H138/H137-1</f>
        <v>1.6152494229613179E-3</v>
      </c>
      <c r="K138" t="str">
        <f t="shared" si="8"/>
        <v>11/17/2010</v>
      </c>
      <c r="L138" s="18">
        <f t="shared" si="7"/>
        <v>-9.9999999999999978E-2</v>
      </c>
      <c r="M138" s="18">
        <f t="shared" si="9"/>
        <v>4.8184629481163033E-2</v>
      </c>
      <c r="N138" s="28" t="e" cm="1">
        <f t="array" aca="1" ref="N138" ca="1">(_xll.BDH("USGG10YR Index","PX_LAST",K138,K138) - _xll.BDH("USGG10YR Index","PX_LAST",K138-1,K138-1)) * 100</f>
        <v>#NAME?</v>
      </c>
      <c r="O138" s="28" t="e" cm="1">
        <f t="array" aca="1" ref="O138" ca="1">(_xll.BDH("USGG2YR Index","PX_LAST",K138,K138) - _xll.BDH("USGG2YR Index","PX_LAST",K138-1,K138-1)) * 100</f>
        <v>#NAME?</v>
      </c>
      <c r="P138" s="29" t="e" cm="1">
        <f t="array" aca="1" ref="P138" ca="1">(_xll.BDH("USSWIT10 BGN Curncy","PX_LAST",K138,K138) - _xll.BDH("USSWIT10 BGN Curncy","PX_LAST",K138-1,K138-1)) * 100</f>
        <v>#NAME?</v>
      </c>
      <c r="Q138" s="29" t="e" cm="1">
        <f t="array" aca="1" ref="Q138" ca="1">(_xll.BDH("USSWIT2 BGN Curncy","PX_LAST",K138,K138) - _xll.BDH("USSWIT2 BGN Curncy","PX_LAST",K138-1,K138-1)) * 100</f>
        <v>#NAME?</v>
      </c>
    </row>
    <row r="139" spans="2:17" x14ac:dyDescent="0.2">
      <c r="B139" s="14">
        <v>20101215</v>
      </c>
      <c r="C139" s="15">
        <v>40512</v>
      </c>
      <c r="D139" s="18">
        <v>0.1</v>
      </c>
      <c r="E139" s="18">
        <v>0.2</v>
      </c>
      <c r="G139" s="13">
        <v>40482</v>
      </c>
      <c r="H139">
        <v>219.035</v>
      </c>
      <c r="I139" s="26">
        <f t="shared" si="10"/>
        <v>3.4818462948116302E-3</v>
      </c>
      <c r="K139" t="str">
        <f t="shared" si="8"/>
        <v>12/15/2010</v>
      </c>
      <c r="L139" s="18">
        <f t="shared" si="7"/>
        <v>-0.1</v>
      </c>
      <c r="M139" s="18">
        <f t="shared" si="9"/>
        <v>5.3384162348480035E-2</v>
      </c>
      <c r="N139" s="28" t="e" cm="1">
        <f t="array" aca="1" ref="N139" ca="1">(_xll.BDH("USGG10YR Index","PX_LAST",K139,K139) - _xll.BDH("USGG10YR Index","PX_LAST",K139-1,K139-1)) * 100</f>
        <v>#NAME?</v>
      </c>
      <c r="O139" s="28" t="e" cm="1">
        <f t="array" aca="1" ref="O139" ca="1">(_xll.BDH("USGG2YR Index","PX_LAST",K139,K139) - _xll.BDH("USGG2YR Index","PX_LAST",K139-1,K139-1)) * 100</f>
        <v>#NAME?</v>
      </c>
      <c r="P139" s="29" t="e" cm="1">
        <f t="array" aca="1" ref="P139" ca="1">(_xll.BDH("USSWIT10 BGN Curncy","PX_LAST",K139,K139) - _xll.BDH("USSWIT10 BGN Curncy","PX_LAST",K139-1,K139-1)) * 100</f>
        <v>#NAME?</v>
      </c>
      <c r="Q139" s="29" t="e" cm="1">
        <f t="array" aca="1" ref="Q139" ca="1">(_xll.BDH("USSWIT2 BGN Curncy","PX_LAST",K139,K139) - _xll.BDH("USSWIT2 BGN Curncy","PX_LAST",K139-1,K139-1)) * 100</f>
        <v>#NAME?</v>
      </c>
    </row>
    <row r="140" spans="2:17" x14ac:dyDescent="0.2">
      <c r="B140" s="14">
        <v>20110114</v>
      </c>
      <c r="C140" s="15">
        <v>40543</v>
      </c>
      <c r="D140" s="18">
        <v>0.5</v>
      </c>
      <c r="E140" s="18">
        <v>0.4</v>
      </c>
      <c r="G140" s="13">
        <v>40512</v>
      </c>
      <c r="H140">
        <v>219.59</v>
      </c>
      <c r="I140" s="26">
        <f t="shared" si="10"/>
        <v>2.5338416234848005E-3</v>
      </c>
      <c r="K140" t="str">
        <f t="shared" si="8"/>
        <v>01/14/2011</v>
      </c>
      <c r="L140" s="18">
        <f t="shared" si="7"/>
        <v>9.9999999999999978E-2</v>
      </c>
      <c r="M140" s="18">
        <f t="shared" si="9"/>
        <v>1.6576346828282018E-3</v>
      </c>
      <c r="N140" s="28" t="e" cm="1">
        <f t="array" aca="1" ref="N140" ca="1">(_xll.BDH("USGG10YR Index","PX_LAST",K140,K140) - _xll.BDH("USGG10YR Index","PX_LAST",K140-1,K140-1)) * 100</f>
        <v>#NAME?</v>
      </c>
      <c r="O140" s="28" t="e" cm="1">
        <f t="array" aca="1" ref="O140" ca="1">(_xll.BDH("USGG2YR Index","PX_LAST",K140,K140) - _xll.BDH("USGG2YR Index","PX_LAST",K140-1,K140-1)) * 100</f>
        <v>#NAME?</v>
      </c>
      <c r="P140" s="29" t="e" cm="1">
        <f t="array" aca="1" ref="P140" ca="1">(_xll.BDH("USSWIT10 BGN Curncy","PX_LAST",K140,K140) - _xll.BDH("USSWIT10 BGN Curncy","PX_LAST",K140-1,K140-1)) * 100</f>
        <v>#NAME?</v>
      </c>
      <c r="Q140" s="29" t="e" cm="1">
        <f t="array" aca="1" ref="Q140" ca="1">(_xll.BDH("USSWIT2 BGN Curncy","PX_LAST",K140,K140) - _xll.BDH("USSWIT2 BGN Curncy","PX_LAST",K140-1,K140-1)) * 100</f>
        <v>#NAME?</v>
      </c>
    </row>
    <row r="141" spans="2:17" x14ac:dyDescent="0.2">
      <c r="B141" s="14">
        <v>20110217</v>
      </c>
      <c r="C141" s="15">
        <v>40574</v>
      </c>
      <c r="D141" s="18">
        <v>0.4</v>
      </c>
      <c r="E141" s="18">
        <v>0.3</v>
      </c>
      <c r="G141" s="13">
        <v>40543</v>
      </c>
      <c r="H141">
        <v>220.47200000000001</v>
      </c>
      <c r="I141" s="26">
        <f t="shared" si="10"/>
        <v>4.0165763468282822E-3</v>
      </c>
      <c r="K141" t="str">
        <f t="shared" si="8"/>
        <v>02/17/2011</v>
      </c>
      <c r="L141" s="18">
        <f t="shared" ref="L141:L204" si="11">D141-E141</f>
        <v>0.10000000000000003</v>
      </c>
      <c r="M141" s="18">
        <f t="shared" si="9"/>
        <v>2.4304220037019431E-2</v>
      </c>
      <c r="N141" s="28" t="e" cm="1">
        <f t="array" aca="1" ref="N141" ca="1">(_xll.BDH("USGG10YR Index","PX_LAST",K141,K141) - _xll.BDH("USGG10YR Index","PX_LAST",K141-1,K141-1)) * 100</f>
        <v>#NAME?</v>
      </c>
      <c r="O141" s="28" t="e" cm="1">
        <f t="array" aca="1" ref="O141" ca="1">(_xll.BDH("USGG2YR Index","PX_LAST",K141,K141) - _xll.BDH("USGG2YR Index","PX_LAST",K141-1,K141-1)) * 100</f>
        <v>#NAME?</v>
      </c>
      <c r="P141" s="29" t="e" cm="1">
        <f t="array" aca="1" ref="P141" ca="1">(_xll.BDH("USSWIT10 BGN Curncy","PX_LAST",K141,K141) - _xll.BDH("USSWIT10 BGN Curncy","PX_LAST",K141-1,K141-1)) * 100</f>
        <v>#NAME?</v>
      </c>
      <c r="Q141" s="29" t="e" cm="1">
        <f t="array" aca="1" ref="Q141" ca="1">(_xll.BDH("USSWIT2 BGN Curncy","PX_LAST",K141,K141) - _xll.BDH("USSWIT2 BGN Curncy","PX_LAST",K141-1,K141-1)) * 100</f>
        <v>#NAME?</v>
      </c>
    </row>
    <row r="142" spans="2:17" x14ac:dyDescent="0.2">
      <c r="B142" s="14">
        <v>20110317</v>
      </c>
      <c r="C142" s="15">
        <v>40602</v>
      </c>
      <c r="D142" s="18">
        <v>0.5</v>
      </c>
      <c r="E142" s="18">
        <v>0.4</v>
      </c>
      <c r="G142" s="13">
        <v>40574</v>
      </c>
      <c r="H142">
        <v>221.18700000000001</v>
      </c>
      <c r="I142" s="26">
        <f t="shared" si="10"/>
        <v>3.2430422003701942E-3</v>
      </c>
      <c r="K142" t="str">
        <f t="shared" si="8"/>
        <v>03/17/2011</v>
      </c>
      <c r="L142" s="18">
        <f t="shared" si="11"/>
        <v>9.9999999999999978E-2</v>
      </c>
      <c r="M142" s="18">
        <f t="shared" si="9"/>
        <v>-7.8552536993581001E-2</v>
      </c>
      <c r="N142" s="28" t="e" cm="1">
        <f t="array" aca="1" ref="N142" ca="1">(_xll.BDH("USGG10YR Index","PX_LAST",K142,K142) - _xll.BDH("USGG10YR Index","PX_LAST",K142-1,K142-1)) * 100</f>
        <v>#NAME?</v>
      </c>
      <c r="O142" s="28" t="e" cm="1">
        <f t="array" aca="1" ref="O142" ca="1">(_xll.BDH("USGG2YR Index","PX_LAST",K142,K142) - _xll.BDH("USGG2YR Index","PX_LAST",K142-1,K142-1)) * 100</f>
        <v>#NAME?</v>
      </c>
      <c r="P142" s="29" t="e" cm="1">
        <f t="array" aca="1" ref="P142" ca="1">(_xll.BDH("USSWIT10 BGN Curncy","PX_LAST",K142,K142) - _xll.BDH("USSWIT10 BGN Curncy","PX_LAST",K142-1,K142-1)) * 100</f>
        <v>#NAME?</v>
      </c>
      <c r="Q142" s="29" t="e" cm="1">
        <f t="array" aca="1" ref="Q142" ca="1">(_xll.BDH("USSWIT2 BGN Curncy","PX_LAST",K142,K142) - _xll.BDH("USSWIT2 BGN Curncy","PX_LAST",K142-1,K142-1)) * 100</f>
        <v>#NAME?</v>
      </c>
    </row>
    <row r="143" spans="2:17" x14ac:dyDescent="0.2">
      <c r="B143" s="14">
        <v>20110415</v>
      </c>
      <c r="C143" s="15">
        <v>40633</v>
      </c>
      <c r="D143" s="18">
        <v>0.5</v>
      </c>
      <c r="E143" s="18">
        <v>0.5</v>
      </c>
      <c r="G143" s="13">
        <v>40602</v>
      </c>
      <c r="H143">
        <v>221.898</v>
      </c>
      <c r="I143" s="26">
        <f t="shared" si="10"/>
        <v>3.2144746300641902E-3</v>
      </c>
      <c r="K143" t="str">
        <f t="shared" si="8"/>
        <v>04/15/2011</v>
      </c>
      <c r="L143" s="18">
        <f t="shared" si="11"/>
        <v>0</v>
      </c>
      <c r="M143" s="18">
        <f t="shared" si="9"/>
        <v>1.7354820683380012E-2</v>
      </c>
      <c r="N143" s="28" t="e" cm="1">
        <f t="array" aca="1" ref="N143" ca="1">(_xll.BDH("USGG10YR Index","PX_LAST",K143,K143) - _xll.BDH("USGG10YR Index","PX_LAST",K143-1,K143-1)) * 100</f>
        <v>#NAME?</v>
      </c>
      <c r="O143" s="28" t="e" cm="1">
        <f t="array" aca="1" ref="O143" ca="1">(_xll.BDH("USGG2YR Index","PX_LAST",K143,K143) - _xll.BDH("USGG2YR Index","PX_LAST",K143-1,K143-1)) * 100</f>
        <v>#NAME?</v>
      </c>
      <c r="P143" s="29" t="e" cm="1">
        <f t="array" aca="1" ref="P143" ca="1">(_xll.BDH("USSWIT10 BGN Curncy","PX_LAST",K143,K143) - _xll.BDH("USSWIT10 BGN Curncy","PX_LAST",K143-1,K143-1)) * 100</f>
        <v>#NAME?</v>
      </c>
      <c r="Q143" s="29" t="e" cm="1">
        <f t="array" aca="1" ref="Q143" ca="1">(_xll.BDH("USSWIT2 BGN Curncy","PX_LAST",K143,K143) - _xll.BDH("USSWIT2 BGN Curncy","PX_LAST",K143-1,K143-1)) * 100</f>
        <v>#NAME?</v>
      </c>
    </row>
    <row r="144" spans="2:17" x14ac:dyDescent="0.2">
      <c r="B144" s="14">
        <v>20110513</v>
      </c>
      <c r="C144" s="15">
        <v>40663</v>
      </c>
      <c r="D144" s="18">
        <v>0.4</v>
      </c>
      <c r="E144" s="18">
        <v>0.4</v>
      </c>
      <c r="G144" s="13">
        <v>40633</v>
      </c>
      <c r="H144">
        <v>223.04599999999999</v>
      </c>
      <c r="I144" s="26">
        <f t="shared" si="10"/>
        <v>5.1735482068338001E-3</v>
      </c>
      <c r="K144" t="str">
        <f t="shared" si="8"/>
        <v>05/13/2011</v>
      </c>
      <c r="L144" s="18">
        <f t="shared" si="11"/>
        <v>0</v>
      </c>
      <c r="M144" s="18">
        <f t="shared" si="9"/>
        <v>6.9409897509920326E-2</v>
      </c>
      <c r="N144" s="28" t="e" cm="1">
        <f t="array" aca="1" ref="N144" ca="1">(_xll.BDH("USGG10YR Index","PX_LAST",K144,K144) - _xll.BDH("USGG10YR Index","PX_LAST",K144-1,K144-1)) * 100</f>
        <v>#NAME?</v>
      </c>
      <c r="O144" s="28" t="e" cm="1">
        <f t="array" aca="1" ref="O144" ca="1">(_xll.BDH("USGG2YR Index","PX_LAST",K144,K144) - _xll.BDH("USGG2YR Index","PX_LAST",K144-1,K144-1)) * 100</f>
        <v>#NAME?</v>
      </c>
      <c r="P144" s="29" t="e" cm="1">
        <f t="array" aca="1" ref="P144" ca="1">(_xll.BDH("USSWIT10 BGN Curncy","PX_LAST",K144,K144) - _xll.BDH("USSWIT10 BGN Curncy","PX_LAST",K144-1,K144-1)) * 100</f>
        <v>#NAME?</v>
      </c>
      <c r="Q144" s="29" t="e" cm="1">
        <f t="array" aca="1" ref="Q144" ca="1">(_xll.BDH("USSWIT2 BGN Curncy","PX_LAST",K144,K144) - _xll.BDH("USSWIT2 BGN Curncy","PX_LAST",K144-1,K144-1)) * 100</f>
        <v>#NAME?</v>
      </c>
    </row>
    <row r="145" spans="2:17" x14ac:dyDescent="0.2">
      <c r="B145" s="14">
        <v>20110615</v>
      </c>
      <c r="C145" s="15">
        <v>40694</v>
      </c>
      <c r="D145" s="18">
        <v>0.2</v>
      </c>
      <c r="E145" s="18">
        <v>0.1</v>
      </c>
      <c r="G145" s="13">
        <v>40663</v>
      </c>
      <c r="H145">
        <v>224.09299999999999</v>
      </c>
      <c r="I145" s="26">
        <f t="shared" si="10"/>
        <v>4.6940989750992035E-3</v>
      </c>
      <c r="K145" t="str">
        <f t="shared" si="8"/>
        <v>06/15/2011</v>
      </c>
      <c r="L145" s="18">
        <f t="shared" si="11"/>
        <v>0.1</v>
      </c>
      <c r="M145" s="18">
        <f t="shared" si="9"/>
        <v>0.2181714734507679</v>
      </c>
      <c r="N145" s="28" t="e" cm="1">
        <f t="array" aca="1" ref="N145" ca="1">(_xll.BDH("USGG10YR Index","PX_LAST",K145,K145) - _xll.BDH("USGG10YR Index","PX_LAST",K145-1,K145-1)) * 100</f>
        <v>#NAME?</v>
      </c>
      <c r="O145" s="28" t="e" cm="1">
        <f t="array" aca="1" ref="O145" ca="1">(_xll.BDH("USGG2YR Index","PX_LAST",K145,K145) - _xll.BDH("USGG2YR Index","PX_LAST",K145-1,K145-1)) * 100</f>
        <v>#NAME?</v>
      </c>
      <c r="P145" s="29" t="e" cm="1">
        <f t="array" aca="1" ref="P145" ca="1">(_xll.BDH("USSWIT10 BGN Curncy","PX_LAST",K145,K145) - _xll.BDH("USSWIT10 BGN Curncy","PX_LAST",K145-1,K145-1)) * 100</f>
        <v>#NAME?</v>
      </c>
      <c r="Q145" s="29" t="e" cm="1">
        <f t="array" aca="1" ref="Q145" ca="1">(_xll.BDH("USSWIT2 BGN Curncy","PX_LAST",K145,K145) - _xll.BDH("USSWIT2 BGN Curncy","PX_LAST",K145-1,K145-1)) * 100</f>
        <v>#NAME?</v>
      </c>
    </row>
    <row r="146" spans="2:17" x14ac:dyDescent="0.2">
      <c r="B146" s="14">
        <v>20110715</v>
      </c>
      <c r="C146" s="15">
        <v>40724</v>
      </c>
      <c r="D146" s="18">
        <v>-0.2</v>
      </c>
      <c r="E146" s="18">
        <v>-0.1</v>
      </c>
      <c r="G146" s="13">
        <v>40694</v>
      </c>
      <c r="H146">
        <v>224.80600000000001</v>
      </c>
      <c r="I146" s="26">
        <f t="shared" si="10"/>
        <v>3.1817147345076791E-3</v>
      </c>
      <c r="K146" t="str">
        <f t="shared" si="8"/>
        <v>07/15/2011</v>
      </c>
      <c r="L146" s="18">
        <f t="shared" si="11"/>
        <v>-0.1</v>
      </c>
      <c r="M146" s="18">
        <f t="shared" si="9"/>
        <v>0.1</v>
      </c>
      <c r="N146" s="28" t="e" cm="1">
        <f t="array" aca="1" ref="N146" ca="1">(_xll.BDH("USGG10YR Index","PX_LAST",K146,K146) - _xll.BDH("USGG10YR Index","PX_LAST",K146-1,K146-1)) * 100</f>
        <v>#NAME?</v>
      </c>
      <c r="O146" s="28" t="e" cm="1">
        <f t="array" aca="1" ref="O146" ca="1">(_xll.BDH("USGG2YR Index","PX_LAST",K146,K146) - _xll.BDH("USGG2YR Index","PX_LAST",K146-1,K146-1)) * 100</f>
        <v>#NAME?</v>
      </c>
      <c r="P146" s="29" t="e" cm="1">
        <f t="array" aca="1" ref="P146" ca="1">(_xll.BDH("USSWIT10 BGN Curncy","PX_LAST",K146,K146) - _xll.BDH("USSWIT10 BGN Curncy","PX_LAST",K146-1,K146-1)) * 100</f>
        <v>#NAME?</v>
      </c>
      <c r="Q146" s="29" t="e" cm="1">
        <f t="array" aca="1" ref="Q146" ca="1">(_xll.BDH("USSWIT2 BGN Curncy","PX_LAST",K146,K146) - _xll.BDH("USSWIT2 BGN Curncy","PX_LAST",K146-1,K146-1)) * 100</f>
        <v>#NAME?</v>
      </c>
    </row>
    <row r="147" spans="2:17" x14ac:dyDescent="0.2">
      <c r="B147" s="14">
        <v>20110818</v>
      </c>
      <c r="C147" s="15">
        <v>40755</v>
      </c>
      <c r="D147" s="18">
        <v>0.5</v>
      </c>
      <c r="E147" s="18">
        <v>0.2</v>
      </c>
      <c r="G147" s="13">
        <v>40724</v>
      </c>
      <c r="H147">
        <v>224.80600000000001</v>
      </c>
      <c r="I147" s="26">
        <f t="shared" si="10"/>
        <v>0</v>
      </c>
      <c r="K147" t="str">
        <f t="shared" si="8"/>
        <v>08/18/2011</v>
      </c>
      <c r="L147" s="18">
        <f t="shared" si="11"/>
        <v>0.3</v>
      </c>
      <c r="M147" s="18">
        <f t="shared" si="9"/>
        <v>6.2003683175704427E-2</v>
      </c>
      <c r="N147" s="28" t="e" cm="1">
        <f t="array" aca="1" ref="N147" ca="1">(_xll.BDH("USGG10YR Index","PX_LAST",K147,K147) - _xll.BDH("USGG10YR Index","PX_LAST",K147-1,K147-1)) * 100</f>
        <v>#NAME?</v>
      </c>
      <c r="O147" s="28" t="e" cm="1">
        <f t="array" aca="1" ref="O147" ca="1">(_xll.BDH("USGG2YR Index","PX_LAST",K147,K147) - _xll.BDH("USGG2YR Index","PX_LAST",K147-1,K147-1)) * 100</f>
        <v>#NAME?</v>
      </c>
      <c r="P147" s="29" t="e" cm="1">
        <f t="array" aca="1" ref="P147" ca="1">(_xll.BDH("USSWIT10 BGN Curncy","PX_LAST",K147,K147) - _xll.BDH("USSWIT10 BGN Curncy","PX_LAST",K147-1,K147-1)) * 100</f>
        <v>#NAME?</v>
      </c>
      <c r="Q147" s="29" t="e" cm="1">
        <f t="array" aca="1" ref="Q147" ca="1">(_xll.BDH("USSWIT2 BGN Curncy","PX_LAST",K147,K147) - _xll.BDH("USSWIT2 BGN Curncy","PX_LAST",K147-1,K147-1)) * 100</f>
        <v>#NAME?</v>
      </c>
    </row>
    <row r="148" spans="2:17" x14ac:dyDescent="0.2">
      <c r="B148" s="14">
        <v>20110915</v>
      </c>
      <c r="C148" s="15">
        <v>40786</v>
      </c>
      <c r="D148" s="18">
        <v>0.4</v>
      </c>
      <c r="E148" s="18">
        <v>0.2</v>
      </c>
      <c r="G148" s="13">
        <v>40755</v>
      </c>
      <c r="H148">
        <v>225.39500000000001</v>
      </c>
      <c r="I148" s="26">
        <f t="shared" si="10"/>
        <v>2.6200368317570444E-3</v>
      </c>
      <c r="K148" t="str">
        <f t="shared" si="8"/>
        <v>09/15/2011</v>
      </c>
      <c r="L148" s="18">
        <f t="shared" si="11"/>
        <v>0.2</v>
      </c>
      <c r="M148" s="18">
        <f t="shared" si="9"/>
        <v>0.11544621664187921</v>
      </c>
      <c r="N148" s="28" t="e" cm="1">
        <f t="array" aca="1" ref="N148" ca="1">(_xll.BDH("USGG10YR Index","PX_LAST",K148,K148) - _xll.BDH("USGG10YR Index","PX_LAST",K148-1,K148-1)) * 100</f>
        <v>#NAME?</v>
      </c>
      <c r="O148" s="28" t="e" cm="1">
        <f t="array" aca="1" ref="O148" ca="1">(_xll.BDH("USGG2YR Index","PX_LAST",K148,K148) - _xll.BDH("USGG2YR Index","PX_LAST",K148-1,K148-1)) * 100</f>
        <v>#NAME?</v>
      </c>
      <c r="P148" s="29" t="e" cm="1">
        <f t="array" aca="1" ref="P148" ca="1">(_xll.BDH("USSWIT10 BGN Curncy","PX_LAST",K148,K148) - _xll.BDH("USSWIT10 BGN Curncy","PX_LAST",K148-1,K148-1)) * 100</f>
        <v>#NAME?</v>
      </c>
      <c r="Q148" s="29" t="e" cm="1">
        <f t="array" aca="1" ref="Q148" ca="1">(_xll.BDH("USSWIT2 BGN Curncy","PX_LAST",K148,K148) - _xll.BDH("USSWIT2 BGN Curncy","PX_LAST",K148-1,K148-1)) * 100</f>
        <v>#NAME?</v>
      </c>
    </row>
    <row r="149" spans="2:17" x14ac:dyDescent="0.2">
      <c r="B149" s="14">
        <v>20111019</v>
      </c>
      <c r="C149" s="15">
        <v>40816</v>
      </c>
      <c r="D149" s="18">
        <v>0.3</v>
      </c>
      <c r="E149" s="18">
        <v>0.3</v>
      </c>
      <c r="G149" s="13">
        <v>40786</v>
      </c>
      <c r="H149">
        <v>226.10599999999999</v>
      </c>
      <c r="I149" s="26">
        <f t="shared" si="10"/>
        <v>3.1544621664187922E-3</v>
      </c>
      <c r="K149" t="str">
        <f t="shared" si="8"/>
        <v>10/19/2011</v>
      </c>
      <c r="L149" s="18">
        <f t="shared" si="11"/>
        <v>0</v>
      </c>
      <c r="M149" s="18">
        <f t="shared" si="9"/>
        <v>-8.2845214191562266E-2</v>
      </c>
      <c r="N149" s="28" t="e" cm="1">
        <f t="array" aca="1" ref="N149" ca="1">(_xll.BDH("USGG10YR Index","PX_LAST",K149,K149) - _xll.BDH("USGG10YR Index","PX_LAST",K149-1,K149-1)) * 100</f>
        <v>#NAME?</v>
      </c>
      <c r="O149" s="28" t="e" cm="1">
        <f t="array" aca="1" ref="O149" ca="1">(_xll.BDH("USGG2YR Index","PX_LAST",K149,K149) - _xll.BDH("USGG2YR Index","PX_LAST",K149-1,K149-1)) * 100</f>
        <v>#NAME?</v>
      </c>
      <c r="P149" s="29" t="e" cm="1">
        <f t="array" aca="1" ref="P149" ca="1">(_xll.BDH("USSWIT10 BGN Curncy","PX_LAST",K149,K149) - _xll.BDH("USSWIT10 BGN Curncy","PX_LAST",K149-1,K149-1)) * 100</f>
        <v>#NAME?</v>
      </c>
      <c r="Q149" s="29" t="e" cm="1">
        <f t="array" aca="1" ref="Q149" ca="1">(_xll.BDH("USSWIT2 BGN Curncy","PX_LAST",K149,K149) - _xll.BDH("USSWIT2 BGN Curncy","PX_LAST",K149-1,K149-1)) * 100</f>
        <v>#NAME?</v>
      </c>
    </row>
    <row r="150" spans="2:17" x14ac:dyDescent="0.2">
      <c r="B150" s="14">
        <v>20111116</v>
      </c>
      <c r="C150" s="15">
        <v>40847</v>
      </c>
      <c r="D150" s="18">
        <v>-0.1</v>
      </c>
      <c r="E150" s="18">
        <v>0</v>
      </c>
      <c r="G150" s="13">
        <v>40816</v>
      </c>
      <c r="H150">
        <v>226.59700000000001</v>
      </c>
      <c r="I150" s="26">
        <f t="shared" si="10"/>
        <v>2.1715478580843772E-3</v>
      </c>
      <c r="K150" t="str">
        <f t="shared" si="8"/>
        <v>11/16/2011</v>
      </c>
      <c r="L150" s="18">
        <f t="shared" si="11"/>
        <v>-0.1</v>
      </c>
      <c r="M150" s="18">
        <f t="shared" si="9"/>
        <v>6.7520752701932807E-2</v>
      </c>
      <c r="N150" s="28" t="e" cm="1">
        <f t="array" aca="1" ref="N150" ca="1">(_xll.BDH("USGG10YR Index","PX_LAST",K150,K150) - _xll.BDH("USGG10YR Index","PX_LAST",K150-1,K150-1)) * 100</f>
        <v>#NAME?</v>
      </c>
      <c r="O150" s="28" t="e" cm="1">
        <f t="array" aca="1" ref="O150" ca="1">(_xll.BDH("USGG2YR Index","PX_LAST",K150,K150) - _xll.BDH("USGG2YR Index","PX_LAST",K150-1,K150-1)) * 100</f>
        <v>#NAME?</v>
      </c>
      <c r="P150" s="29" t="e" cm="1">
        <f t="array" aca="1" ref="P150" ca="1">(_xll.BDH("USSWIT10 BGN Curncy","PX_LAST",K150,K150) - _xll.BDH("USSWIT10 BGN Curncy","PX_LAST",K150-1,K150-1)) * 100</f>
        <v>#NAME?</v>
      </c>
      <c r="Q150" s="29" t="e" cm="1">
        <f t="array" aca="1" ref="Q150" ca="1">(_xll.BDH("USSWIT2 BGN Curncy","PX_LAST",K150,K150) - _xll.BDH("USSWIT2 BGN Curncy","PX_LAST",K150-1,K150-1)) * 100</f>
        <v>#NAME?</v>
      </c>
    </row>
    <row r="151" spans="2:17" x14ac:dyDescent="0.2">
      <c r="B151" s="14">
        <v>20111216</v>
      </c>
      <c r="C151" s="15">
        <v>40877</v>
      </c>
      <c r="D151" s="18">
        <v>0</v>
      </c>
      <c r="E151" s="18">
        <v>0.1</v>
      </c>
      <c r="G151" s="13">
        <v>40847</v>
      </c>
      <c r="H151">
        <v>226.75</v>
      </c>
      <c r="I151" s="26">
        <f t="shared" si="10"/>
        <v>6.7520752701932807E-4</v>
      </c>
      <c r="K151" t="str">
        <f t="shared" si="8"/>
        <v>12/16/2011</v>
      </c>
      <c r="L151" s="18">
        <f t="shared" si="11"/>
        <v>-0.1</v>
      </c>
      <c r="M151" s="18">
        <f t="shared" si="9"/>
        <v>8.4785005512688721E-2</v>
      </c>
      <c r="N151" s="28" t="e" cm="1">
        <f t="array" aca="1" ref="N151" ca="1">(_xll.BDH("USGG10YR Index","PX_LAST",K151,K151) - _xll.BDH("USGG10YR Index","PX_LAST",K151-1,K151-1)) * 100</f>
        <v>#NAME?</v>
      </c>
      <c r="O151" s="28" t="e" cm="1">
        <f t="array" aca="1" ref="O151" ca="1">(_xll.BDH("USGG2YR Index","PX_LAST",K151,K151) - _xll.BDH("USGG2YR Index","PX_LAST",K151-1,K151-1)) * 100</f>
        <v>#NAME?</v>
      </c>
      <c r="P151" s="29" t="e" cm="1">
        <f t="array" aca="1" ref="P151" ca="1">(_xll.BDH("USSWIT10 BGN Curncy","PX_LAST",K151,K151) - _xll.BDH("USSWIT10 BGN Curncy","PX_LAST",K151-1,K151-1)) * 100</f>
        <v>#NAME?</v>
      </c>
      <c r="Q151" s="29" t="e" cm="1">
        <f t="array" aca="1" ref="Q151" ca="1">(_xll.BDH("USSWIT2 BGN Curncy","PX_LAST",K151,K151) - _xll.BDH("USSWIT2 BGN Curncy","PX_LAST",K151-1,K151-1)) * 100</f>
        <v>#NAME?</v>
      </c>
    </row>
    <row r="152" spans="2:17" x14ac:dyDescent="0.2">
      <c r="B152" s="14">
        <v>20120119</v>
      </c>
      <c r="C152" s="15">
        <v>40908</v>
      </c>
      <c r="D152" s="18">
        <v>0</v>
      </c>
      <c r="E152" s="18">
        <v>0.1</v>
      </c>
      <c r="G152" s="13">
        <v>40877</v>
      </c>
      <c r="H152">
        <v>227.16900000000001</v>
      </c>
      <c r="I152" s="26">
        <f t="shared" si="10"/>
        <v>1.8478500551268873E-3</v>
      </c>
      <c r="K152" t="str">
        <f t="shared" si="8"/>
        <v>01/19/2012</v>
      </c>
      <c r="L152" s="18">
        <f t="shared" si="11"/>
        <v>-0.1</v>
      </c>
      <c r="M152" s="18">
        <f t="shared" si="9"/>
        <v>-7.6229150984519128E-2</v>
      </c>
      <c r="N152" s="28" t="e" cm="1">
        <f t="array" aca="1" ref="N152" ca="1">(_xll.BDH("USGG10YR Index","PX_LAST",K152,K152) - _xll.BDH("USGG10YR Index","PX_LAST",K152-1,K152-1)) * 100</f>
        <v>#NAME?</v>
      </c>
      <c r="O152" s="28" t="e" cm="1">
        <f t="array" aca="1" ref="O152" ca="1">(_xll.BDH("USGG2YR Index","PX_LAST",K152,K152) - _xll.BDH("USGG2YR Index","PX_LAST",K152-1,K152-1)) * 100</f>
        <v>#NAME?</v>
      </c>
      <c r="P152" s="29" t="e" cm="1">
        <f t="array" aca="1" ref="P152" ca="1">(_xll.BDH("USSWIT10 BGN Curncy","PX_LAST",K152,K152) - _xll.BDH("USSWIT10 BGN Curncy","PX_LAST",K152-1,K152-1)) * 100</f>
        <v>#NAME?</v>
      </c>
      <c r="Q152" s="29" t="e" cm="1">
        <f t="array" aca="1" ref="Q152" ca="1">(_xll.BDH("USSWIT2 BGN Curncy","PX_LAST",K152,K152) - _xll.BDH("USSWIT2 BGN Curncy","PX_LAST",K152-1,K152-1)) * 100</f>
        <v>#NAME?</v>
      </c>
    </row>
    <row r="153" spans="2:17" x14ac:dyDescent="0.2">
      <c r="B153" s="14">
        <v>20120217</v>
      </c>
      <c r="C153" s="15">
        <v>40939</v>
      </c>
      <c r="D153" s="18">
        <v>0.2</v>
      </c>
      <c r="E153" s="18">
        <v>0.3</v>
      </c>
      <c r="G153" s="13">
        <v>40908</v>
      </c>
      <c r="H153">
        <v>227.22300000000001</v>
      </c>
      <c r="I153" s="26">
        <f t="shared" si="10"/>
        <v>2.3770849015480877E-4</v>
      </c>
      <c r="K153" t="str">
        <f t="shared" si="8"/>
        <v>02/17/2012</v>
      </c>
      <c r="L153" s="18">
        <f t="shared" si="11"/>
        <v>-9.9999999999999978E-2</v>
      </c>
      <c r="M153" s="18">
        <f t="shared" si="9"/>
        <v>-2.7580394590331625E-2</v>
      </c>
      <c r="N153" s="28" t="e" cm="1">
        <f t="array" aca="1" ref="N153" ca="1">(_xll.BDH("USGG10YR Index","PX_LAST",K153,K153) - _xll.BDH("USGG10YR Index","PX_LAST",K153-1,K153-1)) * 100</f>
        <v>#NAME?</v>
      </c>
      <c r="O153" s="28" t="e" cm="1">
        <f t="array" aca="1" ref="O153" ca="1">(_xll.BDH("USGG2YR Index","PX_LAST",K153,K153) - _xll.BDH("USGG2YR Index","PX_LAST",K153-1,K153-1)) * 100</f>
        <v>#NAME?</v>
      </c>
      <c r="P153" s="29" t="e" cm="1">
        <f t="array" aca="1" ref="P153" ca="1">(_xll.BDH("USSWIT10 BGN Curncy","PX_LAST",K153,K153) - _xll.BDH("USSWIT10 BGN Curncy","PX_LAST",K153-1,K153-1)) * 100</f>
        <v>#NAME?</v>
      </c>
      <c r="Q153" s="29" t="e" cm="1">
        <f t="array" aca="1" ref="Q153" ca="1">(_xll.BDH("USSWIT2 BGN Curncy","PX_LAST",K153,K153) - _xll.BDH("USSWIT2 BGN Curncy","PX_LAST",K153-1,K153-1)) * 100</f>
        <v>#NAME?</v>
      </c>
    </row>
    <row r="154" spans="2:17" x14ac:dyDescent="0.2">
      <c r="B154" s="14">
        <v>20120316</v>
      </c>
      <c r="C154" s="15">
        <v>40968</v>
      </c>
      <c r="D154" s="18">
        <v>0.4</v>
      </c>
      <c r="E154" s="18">
        <v>0.4</v>
      </c>
      <c r="G154" s="13">
        <v>40939</v>
      </c>
      <c r="H154">
        <v>227.84200000000001</v>
      </c>
      <c r="I154" s="26">
        <f t="shared" si="10"/>
        <v>2.7241960540966836E-3</v>
      </c>
      <c r="K154" t="str">
        <f t="shared" si="8"/>
        <v>03/16/2012</v>
      </c>
      <c r="L154" s="18">
        <f t="shared" si="11"/>
        <v>0</v>
      </c>
      <c r="M154" s="18">
        <f t="shared" si="9"/>
        <v>-0.18625538750538484</v>
      </c>
      <c r="N154" s="28" t="e" cm="1">
        <f t="array" aca="1" ref="N154" ca="1">(_xll.BDH("USGG10YR Index","PX_LAST",K154,K154) - _xll.BDH("USGG10YR Index","PX_LAST",K154-1,K154-1)) * 100</f>
        <v>#NAME?</v>
      </c>
      <c r="O154" s="28" t="e" cm="1">
        <f t="array" aca="1" ref="O154" ca="1">(_xll.BDH("USGG2YR Index","PX_LAST",K154,K154) - _xll.BDH("USGG2YR Index","PX_LAST",K154-1,K154-1)) * 100</f>
        <v>#NAME?</v>
      </c>
      <c r="P154" s="29" t="e" cm="1">
        <f t="array" aca="1" ref="P154" ca="1">(_xll.BDH("USSWIT10 BGN Curncy","PX_LAST",K154,K154) - _xll.BDH("USSWIT10 BGN Curncy","PX_LAST",K154-1,K154-1)) * 100</f>
        <v>#NAME?</v>
      </c>
      <c r="Q154" s="29" t="e" cm="1">
        <f t="array" aca="1" ref="Q154" ca="1">(_xll.BDH("USSWIT2 BGN Curncy","PX_LAST",K154,K154) - _xll.BDH("USSWIT2 BGN Curncy","PX_LAST",K154-1,K154-1)) * 100</f>
        <v>#NAME?</v>
      </c>
    </row>
    <row r="155" spans="2:17" x14ac:dyDescent="0.2">
      <c r="B155" s="14">
        <v>20120413</v>
      </c>
      <c r="C155" s="15">
        <v>40999</v>
      </c>
      <c r="D155" s="18">
        <v>0.3</v>
      </c>
      <c r="E155" s="18">
        <v>0.3</v>
      </c>
      <c r="G155" s="13">
        <v>40968</v>
      </c>
      <c r="H155">
        <v>228.32900000000001</v>
      </c>
      <c r="I155" s="26">
        <f t="shared" si="10"/>
        <v>2.1374461249461518E-3</v>
      </c>
      <c r="K155" t="str">
        <f t="shared" si="8"/>
        <v>04/13/2012</v>
      </c>
      <c r="L155" s="18">
        <f t="shared" si="11"/>
        <v>0</v>
      </c>
      <c r="M155" s="18">
        <f t="shared" si="9"/>
        <v>-9.0652961297077173E-2</v>
      </c>
      <c r="N155" s="28" t="e" cm="1">
        <f t="array" aca="1" ref="N155" ca="1">(_xll.BDH("USGG10YR Index","PX_LAST",K155,K155) - _xll.BDH("USGG10YR Index","PX_LAST",K155-1,K155-1)) * 100</f>
        <v>#NAME?</v>
      </c>
      <c r="O155" s="28" t="e" cm="1">
        <f t="array" aca="1" ref="O155" ca="1">(_xll.BDH("USGG2YR Index","PX_LAST",K155,K155) - _xll.BDH("USGG2YR Index","PX_LAST",K155-1,K155-1)) * 100</f>
        <v>#NAME?</v>
      </c>
      <c r="P155" s="29" t="e" cm="1">
        <f t="array" aca="1" ref="P155" ca="1">(_xll.BDH("USSWIT10 BGN Curncy","PX_LAST",K155,K155) - _xll.BDH("USSWIT10 BGN Curncy","PX_LAST",K155-1,K155-1)) * 100</f>
        <v>#NAME?</v>
      </c>
      <c r="Q155" s="29" t="e" cm="1">
        <f t="array" aca="1" ref="Q155" ca="1">(_xll.BDH("USSWIT2 BGN Curncy","PX_LAST",K155,K155) - _xll.BDH("USSWIT2 BGN Curncy","PX_LAST",K155-1,K155-1)) * 100</f>
        <v>#NAME?</v>
      </c>
    </row>
    <row r="156" spans="2:17" x14ac:dyDescent="0.2">
      <c r="B156" s="14">
        <v>20120515</v>
      </c>
      <c r="C156" s="15">
        <v>41029</v>
      </c>
      <c r="D156" s="18">
        <v>0</v>
      </c>
      <c r="E156" s="18">
        <v>0</v>
      </c>
      <c r="G156" s="13">
        <v>40999</v>
      </c>
      <c r="H156">
        <v>228.80699999999999</v>
      </c>
      <c r="I156" s="26">
        <f t="shared" si="10"/>
        <v>2.0934703870292282E-3</v>
      </c>
      <c r="K156" t="str">
        <f t="shared" si="8"/>
        <v>05/15/2012</v>
      </c>
      <c r="L156" s="18">
        <f t="shared" si="11"/>
        <v>0</v>
      </c>
      <c r="M156" s="18">
        <f t="shared" si="9"/>
        <v>0.16607883500068255</v>
      </c>
      <c r="N156" s="28" t="e" cm="1">
        <f t="array" aca="1" ref="N156" ca="1">(_xll.BDH("USGG10YR Index","PX_LAST",K156,K156) - _xll.BDH("USGG10YR Index","PX_LAST",K156-1,K156-1)) * 100</f>
        <v>#NAME?</v>
      </c>
      <c r="O156" s="28" t="e" cm="1">
        <f t="array" aca="1" ref="O156" ca="1">(_xll.BDH("USGG2YR Index","PX_LAST",K156,K156) - _xll.BDH("USGG2YR Index","PX_LAST",K156-1,K156-1)) * 100</f>
        <v>#NAME?</v>
      </c>
      <c r="P156" s="29" t="e" cm="1">
        <f t="array" aca="1" ref="P156" ca="1">(_xll.BDH("USSWIT10 BGN Curncy","PX_LAST",K156,K156) - _xll.BDH("USSWIT10 BGN Curncy","PX_LAST",K156-1,K156-1)) * 100</f>
        <v>#NAME?</v>
      </c>
      <c r="Q156" s="29" t="e" cm="1">
        <f t="array" aca="1" ref="Q156" ca="1">(_xll.BDH("USSWIT2 BGN Curncy","PX_LAST",K156,K156) - _xll.BDH("USSWIT2 BGN Curncy","PX_LAST",K156-1,K156-1)) * 100</f>
        <v>#NAME?</v>
      </c>
    </row>
    <row r="157" spans="2:17" x14ac:dyDescent="0.2">
      <c r="B157" s="14">
        <v>20120614</v>
      </c>
      <c r="C157" s="15">
        <v>41060</v>
      </c>
      <c r="D157" s="18">
        <v>-0.3</v>
      </c>
      <c r="E157" s="18">
        <v>-0.2</v>
      </c>
      <c r="G157" s="13">
        <v>41029</v>
      </c>
      <c r="H157">
        <v>229.18700000000001</v>
      </c>
      <c r="I157" s="26">
        <f t="shared" si="10"/>
        <v>1.6607883500068255E-3</v>
      </c>
      <c r="K157" t="str">
        <f t="shared" si="8"/>
        <v>06/14/2012</v>
      </c>
      <c r="L157" s="18">
        <f t="shared" si="11"/>
        <v>-9.9999999999999978E-2</v>
      </c>
      <c r="M157" s="18">
        <f t="shared" si="9"/>
        <v>-6.8180132381081004E-3</v>
      </c>
      <c r="N157" s="28" t="e" cm="1">
        <f t="array" aca="1" ref="N157" ca="1">(_xll.BDH("USGG10YR Index","PX_LAST",K157,K157) - _xll.BDH("USGG10YR Index","PX_LAST",K157-1,K157-1)) * 100</f>
        <v>#NAME?</v>
      </c>
      <c r="O157" s="28" t="e" cm="1">
        <f t="array" aca="1" ref="O157" ca="1">(_xll.BDH("USGG2YR Index","PX_LAST",K157,K157) - _xll.BDH("USGG2YR Index","PX_LAST",K157-1,K157-1)) * 100</f>
        <v>#NAME?</v>
      </c>
      <c r="P157" s="29" t="e" cm="1">
        <f t="array" aca="1" ref="P157" ca="1">(_xll.BDH("USSWIT10 BGN Curncy","PX_LAST",K157,K157) - _xll.BDH("USSWIT10 BGN Curncy","PX_LAST",K157-1,K157-1)) * 100</f>
        <v>#NAME?</v>
      </c>
      <c r="Q157" s="29" t="e" cm="1">
        <f t="array" aca="1" ref="Q157" ca="1">(_xll.BDH("USSWIT2 BGN Curncy","PX_LAST",K157,K157) - _xll.BDH("USSWIT2 BGN Curncy","PX_LAST",K157-1,K157-1)) * 100</f>
        <v>#NAME?</v>
      </c>
    </row>
    <row r="158" spans="2:17" x14ac:dyDescent="0.2">
      <c r="B158" s="14">
        <v>20120717</v>
      </c>
      <c r="C158" s="15">
        <v>41090</v>
      </c>
      <c r="D158" s="18">
        <v>0</v>
      </c>
      <c r="E158" s="18">
        <v>0</v>
      </c>
      <c r="G158" s="13">
        <v>41060</v>
      </c>
      <c r="H158">
        <v>228.71299999999999</v>
      </c>
      <c r="I158" s="26">
        <f t="shared" si="10"/>
        <v>-2.0681801323810811E-3</v>
      </c>
      <c r="K158" t="str">
        <f t="shared" si="8"/>
        <v>07/17/2012</v>
      </c>
      <c r="L158" s="18">
        <f t="shared" si="11"/>
        <v>0</v>
      </c>
      <c r="M158" s="18">
        <f t="shared" si="9"/>
        <v>-8.2636317131068449E-2</v>
      </c>
      <c r="N158" s="28" t="e" cm="1">
        <f t="array" aca="1" ref="N158" ca="1">(_xll.BDH("USGG10YR Index","PX_LAST",K158,K158) - _xll.BDH("USGG10YR Index","PX_LAST",K158-1,K158-1)) * 100</f>
        <v>#NAME?</v>
      </c>
      <c r="O158" s="28" t="e" cm="1">
        <f t="array" aca="1" ref="O158" ca="1">(_xll.BDH("USGG2YR Index","PX_LAST",K158,K158) - _xll.BDH("USGG2YR Index","PX_LAST",K158-1,K158-1)) * 100</f>
        <v>#NAME?</v>
      </c>
      <c r="P158" s="29" t="e" cm="1">
        <f t="array" aca="1" ref="P158" ca="1">(_xll.BDH("USSWIT10 BGN Curncy","PX_LAST",K158,K158) - _xll.BDH("USSWIT10 BGN Curncy","PX_LAST",K158-1,K158-1)) * 100</f>
        <v>#NAME?</v>
      </c>
      <c r="Q158" s="29" t="e" cm="1">
        <f t="array" aca="1" ref="Q158" ca="1">(_xll.BDH("USSWIT2 BGN Curncy","PX_LAST",K158,K158) - _xll.BDH("USSWIT2 BGN Curncy","PX_LAST",K158-1,K158-1)) * 100</f>
        <v>#NAME?</v>
      </c>
    </row>
    <row r="159" spans="2:17" x14ac:dyDescent="0.2">
      <c r="B159" s="14">
        <v>20120815</v>
      </c>
      <c r="C159" s="15">
        <v>41121</v>
      </c>
      <c r="D159" s="18">
        <v>0</v>
      </c>
      <c r="E159" s="18">
        <v>0.2</v>
      </c>
      <c r="G159" s="13">
        <v>41090</v>
      </c>
      <c r="H159">
        <v>228.524</v>
      </c>
      <c r="I159" s="26">
        <f t="shared" si="10"/>
        <v>-8.2636317131068449E-4</v>
      </c>
      <c r="K159" t="str">
        <f t="shared" si="8"/>
        <v>08/15/2012</v>
      </c>
      <c r="L159" s="18">
        <f t="shared" si="11"/>
        <v>-0.2</v>
      </c>
      <c r="M159" s="18">
        <f t="shared" si="9"/>
        <v>-0.17111900719399814</v>
      </c>
      <c r="N159" s="28" t="e" cm="1">
        <f t="array" aca="1" ref="N159" ca="1">(_xll.BDH("USGG10YR Index","PX_LAST",K159,K159) - _xll.BDH("USGG10YR Index","PX_LAST",K159-1,K159-1)) * 100</f>
        <v>#NAME?</v>
      </c>
      <c r="O159" s="28" t="e" cm="1">
        <f t="array" aca="1" ref="O159" ca="1">(_xll.BDH("USGG2YR Index","PX_LAST",K159,K159) - _xll.BDH("USGG2YR Index","PX_LAST",K159-1,K159-1)) * 100</f>
        <v>#NAME?</v>
      </c>
      <c r="P159" s="29" t="e" cm="1">
        <f t="array" aca="1" ref="P159" ca="1">(_xll.BDH("USSWIT10 BGN Curncy","PX_LAST",K159,K159) - _xll.BDH("USSWIT10 BGN Curncy","PX_LAST",K159-1,K159-1)) * 100</f>
        <v>#NAME?</v>
      </c>
      <c r="Q159" s="29" t="e" cm="1">
        <f t="array" aca="1" ref="Q159" ca="1">(_xll.BDH("USSWIT2 BGN Curncy","PX_LAST",K159,K159) - _xll.BDH("USSWIT2 BGN Curncy","PX_LAST",K159-1,K159-1)) * 100</f>
        <v>#NAME?</v>
      </c>
    </row>
    <row r="160" spans="2:17" x14ac:dyDescent="0.2">
      <c r="B160" s="14">
        <v>20120914</v>
      </c>
      <c r="C160" s="15">
        <v>41152</v>
      </c>
      <c r="D160" s="18">
        <v>0.6</v>
      </c>
      <c r="E160" s="18">
        <v>0.6</v>
      </c>
      <c r="G160" s="13">
        <v>41121</v>
      </c>
      <c r="H160">
        <v>228.59</v>
      </c>
      <c r="I160" s="26">
        <f t="shared" si="10"/>
        <v>2.8880992806001871E-4</v>
      </c>
      <c r="K160" t="str">
        <f t="shared" si="8"/>
        <v>09/14/2012</v>
      </c>
      <c r="L160" s="18">
        <f t="shared" si="11"/>
        <v>0</v>
      </c>
      <c r="M160" s="18">
        <f t="shared" si="9"/>
        <v>-1.9047202414811948E-2</v>
      </c>
      <c r="N160" s="28" t="e" cm="1">
        <f t="array" aca="1" ref="N160" ca="1">(_xll.BDH("USGG10YR Index","PX_LAST",K160,K160) - _xll.BDH("USGG10YR Index","PX_LAST",K160-1,K160-1)) * 100</f>
        <v>#NAME?</v>
      </c>
      <c r="O160" s="28" t="e" cm="1">
        <f t="array" aca="1" ref="O160" ca="1">(_xll.BDH("USGG2YR Index","PX_LAST",K160,K160) - _xll.BDH("USGG2YR Index","PX_LAST",K160-1,K160-1)) * 100</f>
        <v>#NAME?</v>
      </c>
      <c r="P160" s="29" t="e" cm="1">
        <f t="array" aca="1" ref="P160" ca="1">(_xll.BDH("USSWIT10 BGN Curncy","PX_LAST",K160,K160) - _xll.BDH("USSWIT10 BGN Curncy","PX_LAST",K160-1,K160-1)) * 100</f>
        <v>#NAME?</v>
      </c>
      <c r="Q160" s="29" t="e" cm="1">
        <f t="array" aca="1" ref="Q160" ca="1">(_xll.BDH("USSWIT2 BGN Curncy","PX_LAST",K160,K160) - _xll.BDH("USSWIT2 BGN Curncy","PX_LAST",K160-1,K160-1)) * 100</f>
        <v>#NAME?</v>
      </c>
    </row>
    <row r="161" spans="2:17" x14ac:dyDescent="0.2">
      <c r="B161" s="14">
        <v>20121016</v>
      </c>
      <c r="C161" s="15">
        <v>41182</v>
      </c>
      <c r="D161" s="18">
        <v>0.6</v>
      </c>
      <c r="E161" s="18">
        <v>0.5</v>
      </c>
      <c r="G161" s="13">
        <v>41152</v>
      </c>
      <c r="H161">
        <v>229.91800000000001</v>
      </c>
      <c r="I161" s="26">
        <f t="shared" si="10"/>
        <v>5.8095279758518803E-3</v>
      </c>
      <c r="K161" t="str">
        <f t="shared" si="8"/>
        <v>10/16/2012</v>
      </c>
      <c r="L161" s="18">
        <f t="shared" si="11"/>
        <v>9.9999999999999978E-2</v>
      </c>
      <c r="M161" s="18">
        <f t="shared" si="9"/>
        <v>-2.2873372245768131E-2</v>
      </c>
      <c r="N161" s="28" t="e" cm="1">
        <f t="array" aca="1" ref="N161" ca="1">(_xll.BDH("USGG10YR Index","PX_LAST",K161,K161) - _xll.BDH("USGG10YR Index","PX_LAST",K161-1,K161-1)) * 100</f>
        <v>#NAME?</v>
      </c>
      <c r="O161" s="28" t="e" cm="1">
        <f t="array" aca="1" ref="O161" ca="1">(_xll.BDH("USGG2YR Index","PX_LAST",K161,K161) - _xll.BDH("USGG2YR Index","PX_LAST",K161-1,K161-1)) * 100</f>
        <v>#NAME?</v>
      </c>
      <c r="P161" s="29" t="e" cm="1">
        <f t="array" aca="1" ref="P161" ca="1">(_xll.BDH("USSWIT10 BGN Curncy","PX_LAST",K161,K161) - _xll.BDH("USSWIT10 BGN Curncy","PX_LAST",K161-1,K161-1)) * 100</f>
        <v>#NAME?</v>
      </c>
      <c r="Q161" s="29" t="e" cm="1">
        <f t="array" aca="1" ref="Q161" ca="1">(_xll.BDH("USSWIT2 BGN Curncy","PX_LAST",K161,K161) - _xll.BDH("USSWIT2 BGN Curncy","PX_LAST",K161-1,K161-1)) * 100</f>
        <v>#NAME?</v>
      </c>
    </row>
    <row r="162" spans="2:17" x14ac:dyDescent="0.2">
      <c r="B162" s="14">
        <v>20121115</v>
      </c>
      <c r="C162" s="15">
        <v>41213</v>
      </c>
      <c r="D162" s="18">
        <v>0.1</v>
      </c>
      <c r="E162" s="18">
        <v>0.1</v>
      </c>
      <c r="G162" s="13">
        <v>41182</v>
      </c>
      <c r="H162">
        <v>231.01499999999999</v>
      </c>
      <c r="I162" s="26">
        <f t="shared" si="10"/>
        <v>4.7712662775423187E-3</v>
      </c>
      <c r="K162" t="str">
        <f t="shared" si="8"/>
        <v>11/15/2012</v>
      </c>
      <c r="L162" s="18">
        <f t="shared" si="11"/>
        <v>0</v>
      </c>
      <c r="M162" s="18">
        <f t="shared" si="9"/>
        <v>0.16967945804385884</v>
      </c>
      <c r="N162" s="28" t="e" cm="1">
        <f t="array" aca="1" ref="N162" ca="1">(_xll.BDH("USGG10YR Index","PX_LAST",K162,K162) - _xll.BDH("USGG10YR Index","PX_LAST",K162-1,K162-1)) * 100</f>
        <v>#NAME?</v>
      </c>
      <c r="O162" s="28" t="e" cm="1">
        <f t="array" aca="1" ref="O162" ca="1">(_xll.BDH("USGG2YR Index","PX_LAST",K162,K162) - _xll.BDH("USGG2YR Index","PX_LAST",K162-1,K162-1)) * 100</f>
        <v>#NAME?</v>
      </c>
      <c r="P162" s="29" t="e" cm="1">
        <f t="array" aca="1" ref="P162" ca="1">(_xll.BDH("USSWIT10 BGN Curncy","PX_LAST",K162,K162) - _xll.BDH("USSWIT10 BGN Curncy","PX_LAST",K162-1,K162-1)) * 100</f>
        <v>#NAME?</v>
      </c>
      <c r="Q162" s="29" t="e" cm="1">
        <f t="array" aca="1" ref="Q162" ca="1">(_xll.BDH("USSWIT2 BGN Curncy","PX_LAST",K162,K162) - _xll.BDH("USSWIT2 BGN Curncy","PX_LAST",K162-1,K162-1)) * 100</f>
        <v>#NAME?</v>
      </c>
    </row>
    <row r="163" spans="2:17" x14ac:dyDescent="0.2">
      <c r="B163" s="14">
        <v>20121214</v>
      </c>
      <c r="C163" s="15">
        <v>41243</v>
      </c>
      <c r="D163" s="18">
        <v>-0.3</v>
      </c>
      <c r="E163" s="18">
        <v>-0.2</v>
      </c>
      <c r="G163" s="13">
        <v>41213</v>
      </c>
      <c r="H163">
        <v>231.63800000000001</v>
      </c>
      <c r="I163" s="26">
        <f t="shared" si="10"/>
        <v>2.6967945804385884E-3</v>
      </c>
      <c r="K163" t="str">
        <f t="shared" si="8"/>
        <v>12/14/2012</v>
      </c>
      <c r="L163" s="18">
        <f t="shared" si="11"/>
        <v>-9.9999999999999978E-2</v>
      </c>
      <c r="M163" s="18">
        <f t="shared" si="9"/>
        <v>3.2065550557336231E-2</v>
      </c>
      <c r="N163" s="28" t="e" cm="1">
        <f t="array" aca="1" ref="N163" ca="1">(_xll.BDH("USGG10YR Index","PX_LAST",K163,K163) - _xll.BDH("USGG10YR Index","PX_LAST",K163-1,K163-1)) * 100</f>
        <v>#NAME?</v>
      </c>
      <c r="O163" s="28" t="e" cm="1">
        <f t="array" aca="1" ref="O163" ca="1">(_xll.BDH("USGG2YR Index","PX_LAST",K163,K163) - _xll.BDH("USGG2YR Index","PX_LAST",K163-1,K163-1)) * 100</f>
        <v>#NAME?</v>
      </c>
      <c r="P163" s="29" t="e" cm="1">
        <f t="array" aca="1" ref="P163" ca="1">(_xll.BDH("USSWIT10 BGN Curncy","PX_LAST",K163,K163) - _xll.BDH("USSWIT10 BGN Curncy","PX_LAST",K163-1,K163-1)) * 100</f>
        <v>#NAME?</v>
      </c>
      <c r="Q163" s="29" t="e" cm="1">
        <f t="array" aca="1" ref="Q163" ca="1">(_xll.BDH("USSWIT2 BGN Curncy","PX_LAST",K163,K163) - _xll.BDH("USSWIT2 BGN Curncy","PX_LAST",K163-1,K163-1)) * 100</f>
        <v>#NAME?</v>
      </c>
    </row>
    <row r="164" spans="2:17" x14ac:dyDescent="0.2">
      <c r="B164" s="14">
        <v>20130116</v>
      </c>
      <c r="C164" s="15">
        <v>41274</v>
      </c>
      <c r="D164" s="18">
        <v>0</v>
      </c>
      <c r="E164" s="18">
        <v>0</v>
      </c>
      <c r="G164" s="13">
        <v>41243</v>
      </c>
      <c r="H164">
        <v>231.249</v>
      </c>
      <c r="I164" s="26">
        <f t="shared" si="10"/>
        <v>-1.6793444944266378E-3</v>
      </c>
      <c r="K164" t="str">
        <f t="shared" si="8"/>
        <v>01/16/2013</v>
      </c>
      <c r="L164" s="18">
        <f t="shared" si="11"/>
        <v>0</v>
      </c>
      <c r="M164" s="18">
        <f t="shared" si="9"/>
        <v>-1.2108160467716456E-2</v>
      </c>
      <c r="N164" s="28" t="e" cm="1">
        <f t="array" aca="1" ref="N164" ca="1">(_xll.BDH("USGG10YR Index","PX_LAST",K164,K164) - _xll.BDH("USGG10YR Index","PX_LAST",K164-1,K164-1)) * 100</f>
        <v>#NAME?</v>
      </c>
      <c r="O164" s="28" t="e" cm="1">
        <f t="array" aca="1" ref="O164" ca="1">(_xll.BDH("USGG2YR Index","PX_LAST",K164,K164) - _xll.BDH("USGG2YR Index","PX_LAST",K164-1,K164-1)) * 100</f>
        <v>#NAME?</v>
      </c>
      <c r="P164" s="29" t="e" cm="1">
        <f t="array" aca="1" ref="P164" ca="1">(_xll.BDH("USSWIT10 BGN Curncy","PX_LAST",K164,K164) - _xll.BDH("USSWIT10 BGN Curncy","PX_LAST",K164-1,K164-1)) * 100</f>
        <v>#NAME?</v>
      </c>
      <c r="Q164" s="29" t="e" cm="1">
        <f t="array" aca="1" ref="Q164" ca="1">(_xll.BDH("USSWIT2 BGN Curncy","PX_LAST",K164,K164) - _xll.BDH("USSWIT2 BGN Curncy","PX_LAST",K164-1,K164-1)) * 100</f>
        <v>#NAME?</v>
      </c>
    </row>
    <row r="165" spans="2:17" x14ac:dyDescent="0.2">
      <c r="B165" s="14">
        <v>20130221</v>
      </c>
      <c r="C165" s="15">
        <v>41305</v>
      </c>
      <c r="D165" s="18">
        <v>0</v>
      </c>
      <c r="E165" s="18">
        <v>0.1</v>
      </c>
      <c r="G165" s="13">
        <v>41274</v>
      </c>
      <c r="H165">
        <v>231.221</v>
      </c>
      <c r="I165" s="26">
        <f t="shared" si="10"/>
        <v>-1.2108160467716456E-4</v>
      </c>
      <c r="K165" t="str">
        <f t="shared" si="8"/>
        <v>02/21/2013</v>
      </c>
      <c r="L165" s="18">
        <f t="shared" si="11"/>
        <v>-0.1</v>
      </c>
      <c r="M165" s="18">
        <f t="shared" si="9"/>
        <v>9.8078894218078888E-2</v>
      </c>
      <c r="N165" s="28" t="e" cm="1">
        <f t="array" aca="1" ref="N165" ca="1">(_xll.BDH("USGG10YR Index","PX_LAST",K165,K165) - _xll.BDH("USGG10YR Index","PX_LAST",K165-1,K165-1)) * 100</f>
        <v>#NAME?</v>
      </c>
      <c r="O165" s="28" t="e" cm="1">
        <f t="array" aca="1" ref="O165" ca="1">(_xll.BDH("USGG2YR Index","PX_LAST",K165,K165) - _xll.BDH("USGG2YR Index","PX_LAST",K165-1,K165-1)) * 100</f>
        <v>#NAME?</v>
      </c>
      <c r="P165" s="29" t="e" cm="1">
        <f t="array" aca="1" ref="P165" ca="1">(_xll.BDH("USSWIT10 BGN Curncy","PX_LAST",K165,K165) - _xll.BDH("USSWIT10 BGN Curncy","PX_LAST",K165-1,K165-1)) * 100</f>
        <v>#NAME?</v>
      </c>
      <c r="Q165" s="29" t="e" cm="1">
        <f t="array" aca="1" ref="Q165" ca="1">(_xll.BDH("USSWIT2 BGN Curncy","PX_LAST",K165,K165) - _xll.BDH("USSWIT2 BGN Curncy","PX_LAST",K165-1,K165-1)) * 100</f>
        <v>#NAME?</v>
      </c>
    </row>
    <row r="166" spans="2:17" x14ac:dyDescent="0.2">
      <c r="B166" s="14">
        <v>20130315</v>
      </c>
      <c r="C166" s="15">
        <v>41333</v>
      </c>
      <c r="D166" s="18">
        <v>0.7</v>
      </c>
      <c r="E166" s="18">
        <v>0.5</v>
      </c>
      <c r="G166" s="13">
        <v>41305</v>
      </c>
      <c r="H166">
        <v>231.679</v>
      </c>
      <c r="I166" s="26">
        <f t="shared" si="10"/>
        <v>1.9807889421807889E-3</v>
      </c>
      <c r="K166" t="str">
        <f t="shared" si="8"/>
        <v>03/15/2013</v>
      </c>
      <c r="L166" s="18">
        <f t="shared" si="11"/>
        <v>0.19999999999999996</v>
      </c>
      <c r="M166" s="18">
        <f t="shared" si="9"/>
        <v>4.2992675210096643E-2</v>
      </c>
      <c r="N166" s="28" t="e" cm="1">
        <f t="array" aca="1" ref="N166" ca="1">(_xll.BDH("USGG10YR Index","PX_LAST",K166,K166) - _xll.BDH("USGG10YR Index","PX_LAST",K166-1,K166-1)) * 100</f>
        <v>#NAME?</v>
      </c>
      <c r="O166" s="28" t="e" cm="1">
        <f t="array" aca="1" ref="O166" ca="1">(_xll.BDH("USGG2YR Index","PX_LAST",K166,K166) - _xll.BDH("USGG2YR Index","PX_LAST",K166-1,K166-1)) * 100</f>
        <v>#NAME?</v>
      </c>
      <c r="P166" s="29" t="e" cm="1">
        <f t="array" aca="1" ref="P166" ca="1">(_xll.BDH("USSWIT10 BGN Curncy","PX_LAST",K166,K166) - _xll.BDH("USSWIT10 BGN Curncy","PX_LAST",K166-1,K166-1)) * 100</f>
        <v>#NAME?</v>
      </c>
      <c r="Q166" s="29" t="e" cm="1">
        <f t="array" aca="1" ref="Q166" ca="1">(_xll.BDH("USSWIT2 BGN Curncy","PX_LAST",K166,K166) - _xll.BDH("USSWIT2 BGN Curncy","PX_LAST",K166-1,K166-1)) * 100</f>
        <v>#NAME?</v>
      </c>
    </row>
    <row r="167" spans="2:17" x14ac:dyDescent="0.2">
      <c r="B167" s="14">
        <v>20130416</v>
      </c>
      <c r="C167" s="15">
        <v>41364</v>
      </c>
      <c r="D167" s="18">
        <v>-0.2</v>
      </c>
      <c r="E167" s="18">
        <v>0</v>
      </c>
      <c r="G167" s="13">
        <v>41333</v>
      </c>
      <c r="H167">
        <v>232.93700000000001</v>
      </c>
      <c r="I167" s="26">
        <f t="shared" si="10"/>
        <v>5.4299267521009664E-3</v>
      </c>
      <c r="K167" t="str">
        <f t="shared" si="8"/>
        <v>04/16/2013</v>
      </c>
      <c r="L167" s="18">
        <f t="shared" si="11"/>
        <v>-0.2</v>
      </c>
      <c r="M167" s="18">
        <f t="shared" si="9"/>
        <v>-0.28119191025899326</v>
      </c>
      <c r="N167" s="28" t="e" cm="1">
        <f t="array" aca="1" ref="N167" ca="1">(_xll.BDH("USGG10YR Index","PX_LAST",K167,K167) - _xll.BDH("USGG10YR Index","PX_LAST",K167-1,K167-1)) * 100</f>
        <v>#NAME?</v>
      </c>
      <c r="O167" s="28" t="e" cm="1">
        <f t="array" aca="1" ref="O167" ca="1">(_xll.BDH("USGG2YR Index","PX_LAST",K167,K167) - _xll.BDH("USGG2YR Index","PX_LAST",K167-1,K167-1)) * 100</f>
        <v>#NAME?</v>
      </c>
      <c r="P167" s="29" t="e" cm="1">
        <f t="array" aca="1" ref="P167" ca="1">(_xll.BDH("USSWIT10 BGN Curncy","PX_LAST",K167,K167) - _xll.BDH("USSWIT10 BGN Curncy","PX_LAST",K167-1,K167-1)) * 100</f>
        <v>#NAME?</v>
      </c>
      <c r="Q167" s="29" t="e" cm="1">
        <f t="array" aca="1" ref="Q167" ca="1">(_xll.BDH("USSWIT2 BGN Curncy","PX_LAST",K167,K167) - _xll.BDH("USSWIT2 BGN Curncy","PX_LAST",K167-1,K167-1)) * 100</f>
        <v>#NAME?</v>
      </c>
    </row>
    <row r="168" spans="2:17" x14ac:dyDescent="0.2">
      <c r="B168" s="14">
        <v>20130516</v>
      </c>
      <c r="C168" s="15">
        <v>41394</v>
      </c>
      <c r="D168" s="18">
        <v>-0.4</v>
      </c>
      <c r="E168" s="18">
        <v>-0.3</v>
      </c>
      <c r="G168" s="13">
        <v>41364</v>
      </c>
      <c r="H168">
        <v>232.28200000000001</v>
      </c>
      <c r="I168" s="26">
        <f t="shared" si="10"/>
        <v>-2.8119191025899326E-3</v>
      </c>
      <c r="K168" t="str">
        <f t="shared" si="8"/>
        <v>05/16/2013</v>
      </c>
      <c r="L168" s="18">
        <f t="shared" si="11"/>
        <v>-0.10000000000000003</v>
      </c>
      <c r="M168" s="18">
        <f t="shared" si="9"/>
        <v>9.1202073341878076E-2</v>
      </c>
      <c r="N168" s="28" t="e" cm="1">
        <f t="array" aca="1" ref="N168" ca="1">(_xll.BDH("USGG10YR Index","PX_LAST",K168,K168) - _xll.BDH("USGG10YR Index","PX_LAST",K168-1,K168-1)) * 100</f>
        <v>#NAME?</v>
      </c>
      <c r="O168" s="28" t="e" cm="1">
        <f t="array" aca="1" ref="O168" ca="1">(_xll.BDH("USGG2YR Index","PX_LAST",K168,K168) - _xll.BDH("USGG2YR Index","PX_LAST",K168-1,K168-1)) * 100</f>
        <v>#NAME?</v>
      </c>
      <c r="P168" s="29" t="e" cm="1">
        <f t="array" aca="1" ref="P168" ca="1">(_xll.BDH("USSWIT10 BGN Curncy","PX_LAST",K168,K168) - _xll.BDH("USSWIT10 BGN Curncy","PX_LAST",K168-1,K168-1)) * 100</f>
        <v>#NAME?</v>
      </c>
      <c r="Q168" s="29" t="e" cm="1">
        <f t="array" aca="1" ref="Q168" ca="1">(_xll.BDH("USSWIT2 BGN Curncy","PX_LAST",K168,K168) - _xll.BDH("USSWIT2 BGN Curncy","PX_LAST",K168-1,K168-1)) * 100</f>
        <v>#NAME?</v>
      </c>
    </row>
    <row r="169" spans="2:17" x14ac:dyDescent="0.2">
      <c r="B169" s="14">
        <v>20130618</v>
      </c>
      <c r="C169" s="15">
        <v>41425</v>
      </c>
      <c r="D169" s="18">
        <v>0.1</v>
      </c>
      <c r="E169" s="18">
        <v>0.2</v>
      </c>
      <c r="G169" s="13">
        <v>41394</v>
      </c>
      <c r="H169">
        <v>231.797</v>
      </c>
      <c r="I169" s="26">
        <f t="shared" si="10"/>
        <v>-2.0879792665812191E-3</v>
      </c>
      <c r="K169" t="str">
        <f t="shared" si="8"/>
        <v>06/18/2013</v>
      </c>
      <c r="L169" s="18">
        <f t="shared" si="11"/>
        <v>-0.1</v>
      </c>
      <c r="M169" s="18">
        <f t="shared" si="9"/>
        <v>-0.15858445104983671</v>
      </c>
      <c r="N169" s="28" t="e" cm="1">
        <f t="array" aca="1" ref="N169" ca="1">(_xll.BDH("USGG10YR Index","PX_LAST",K169,K169) - _xll.BDH("USGG10YR Index","PX_LAST",K169-1,K169-1)) * 100</f>
        <v>#NAME?</v>
      </c>
      <c r="O169" s="28" t="e" cm="1">
        <f t="array" aca="1" ref="O169" ca="1">(_xll.BDH("USGG2YR Index","PX_LAST",K169,K169) - _xll.BDH("USGG2YR Index","PX_LAST",K169-1,K169-1)) * 100</f>
        <v>#NAME?</v>
      </c>
      <c r="P169" s="29" t="e" cm="1">
        <f t="array" aca="1" ref="P169" ca="1">(_xll.BDH("USSWIT10 BGN Curncy","PX_LAST",K169,K169) - _xll.BDH("USSWIT10 BGN Curncy","PX_LAST",K169-1,K169-1)) * 100</f>
        <v>#NAME?</v>
      </c>
      <c r="Q169" s="29" t="e" cm="1">
        <f t="array" aca="1" ref="Q169" ca="1">(_xll.BDH("USSWIT2 BGN Curncy","PX_LAST",K169,K169) - _xll.BDH("USSWIT2 BGN Curncy","PX_LAST",K169-1,K169-1)) * 100</f>
        <v>#NAME?</v>
      </c>
    </row>
    <row r="170" spans="2:17" x14ac:dyDescent="0.2">
      <c r="B170" s="14">
        <v>20130716</v>
      </c>
      <c r="C170" s="15">
        <v>41455</v>
      </c>
      <c r="D170" s="18">
        <v>0.5</v>
      </c>
      <c r="E170" s="18">
        <v>0.3</v>
      </c>
      <c r="G170" s="13">
        <v>41425</v>
      </c>
      <c r="H170">
        <v>231.893</v>
      </c>
      <c r="I170" s="26">
        <f t="shared" si="10"/>
        <v>4.1415548950163306E-4</v>
      </c>
      <c r="K170" t="str">
        <f t="shared" si="8"/>
        <v>07/16/2013</v>
      </c>
      <c r="L170" s="18">
        <f t="shared" si="11"/>
        <v>0.2</v>
      </c>
      <c r="M170" s="18">
        <f t="shared" si="9"/>
        <v>-6.1959179449144475E-2</v>
      </c>
      <c r="N170" s="28" t="e" cm="1">
        <f t="array" aca="1" ref="N170" ca="1">(_xll.BDH("USGG10YR Index","PX_LAST",K170,K170) - _xll.BDH("USGG10YR Index","PX_LAST",K170-1,K170-1)) * 100</f>
        <v>#NAME?</v>
      </c>
      <c r="O170" s="28" t="e" cm="1">
        <f t="array" aca="1" ref="O170" ca="1">(_xll.BDH("USGG2YR Index","PX_LAST",K170,K170) - _xll.BDH("USGG2YR Index","PX_LAST",K170-1,K170-1)) * 100</f>
        <v>#NAME?</v>
      </c>
      <c r="P170" s="29" t="e" cm="1">
        <f t="array" aca="1" ref="P170" ca="1">(_xll.BDH("USSWIT10 BGN Curncy","PX_LAST",K170,K170) - _xll.BDH("USSWIT10 BGN Curncy","PX_LAST",K170-1,K170-1)) * 100</f>
        <v>#NAME?</v>
      </c>
      <c r="Q170" s="29" t="e" cm="1">
        <f t="array" aca="1" ref="Q170" ca="1">(_xll.BDH("USSWIT2 BGN Curncy","PX_LAST",K170,K170) - _xll.BDH("USSWIT2 BGN Curncy","PX_LAST",K170-1,K170-1)) * 100</f>
        <v>#NAME?</v>
      </c>
    </row>
    <row r="171" spans="2:17" x14ac:dyDescent="0.2">
      <c r="B171" s="14">
        <v>20130815</v>
      </c>
      <c r="C171" s="15">
        <v>41486</v>
      </c>
      <c r="D171" s="18">
        <v>0.2</v>
      </c>
      <c r="E171" s="18">
        <v>0.2</v>
      </c>
      <c r="G171" s="13">
        <v>41455</v>
      </c>
      <c r="H171">
        <v>232.44499999999999</v>
      </c>
      <c r="I171" s="26">
        <f t="shared" si="10"/>
        <v>2.3804082055085551E-3</v>
      </c>
      <c r="K171" t="str">
        <f t="shared" si="8"/>
        <v>08/15/2013</v>
      </c>
      <c r="L171" s="18">
        <f t="shared" si="11"/>
        <v>0</v>
      </c>
      <c r="M171" s="18">
        <f t="shared" si="9"/>
        <v>-4.254769945566228E-3</v>
      </c>
      <c r="N171" s="28" t="e" cm="1">
        <f t="array" aca="1" ref="N171" ca="1">(_xll.BDH("USGG10YR Index","PX_LAST",K171,K171) - _xll.BDH("USGG10YR Index","PX_LAST",K171-1,K171-1)) * 100</f>
        <v>#NAME?</v>
      </c>
      <c r="O171" s="28" t="e" cm="1">
        <f t="array" aca="1" ref="O171" ca="1">(_xll.BDH("USGG2YR Index","PX_LAST",K171,K171) - _xll.BDH("USGG2YR Index","PX_LAST",K171-1,K171-1)) * 100</f>
        <v>#NAME?</v>
      </c>
      <c r="P171" s="29" t="e" cm="1">
        <f t="array" aca="1" ref="P171" ca="1">(_xll.BDH("USSWIT10 BGN Curncy","PX_LAST",K171,K171) - _xll.BDH("USSWIT10 BGN Curncy","PX_LAST",K171-1,K171-1)) * 100</f>
        <v>#NAME?</v>
      </c>
      <c r="Q171" s="29" t="e" cm="1">
        <f t="array" aca="1" ref="Q171" ca="1">(_xll.BDH("USSWIT2 BGN Curncy","PX_LAST",K171,K171) - _xll.BDH("USSWIT2 BGN Curncy","PX_LAST",K171-1,K171-1)) * 100</f>
        <v>#NAME?</v>
      </c>
    </row>
    <row r="172" spans="2:17" x14ac:dyDescent="0.2">
      <c r="B172" s="14">
        <v>20130917</v>
      </c>
      <c r="C172" s="15">
        <v>41517</v>
      </c>
      <c r="D172" s="18">
        <v>0.1</v>
      </c>
      <c r="E172" s="18">
        <v>0.2</v>
      </c>
      <c r="G172" s="13">
        <v>41486</v>
      </c>
      <c r="H172">
        <v>232.9</v>
      </c>
      <c r="I172" s="26">
        <f t="shared" si="10"/>
        <v>1.9574523005443378E-3</v>
      </c>
      <c r="K172" t="str">
        <f t="shared" si="8"/>
        <v>09/17/2013</v>
      </c>
      <c r="L172" s="18">
        <f t="shared" si="11"/>
        <v>-0.1</v>
      </c>
      <c r="M172" s="18">
        <f t="shared" si="9"/>
        <v>3.8729068269627465E-2</v>
      </c>
      <c r="N172" s="28" t="e" cm="1">
        <f t="array" aca="1" ref="N172" ca="1">(_xll.BDH("USGG10YR Index","PX_LAST",K172,K172) - _xll.BDH("USGG10YR Index","PX_LAST",K172-1,K172-1)) * 100</f>
        <v>#NAME?</v>
      </c>
      <c r="O172" s="28" t="e" cm="1">
        <f t="array" aca="1" ref="O172" ca="1">(_xll.BDH("USGG2YR Index","PX_LAST",K172,K172) - _xll.BDH("USGG2YR Index","PX_LAST",K172-1,K172-1)) * 100</f>
        <v>#NAME?</v>
      </c>
      <c r="P172" s="29" t="e" cm="1">
        <f t="array" aca="1" ref="P172" ca="1">(_xll.BDH("USSWIT10 BGN Curncy","PX_LAST",K172,K172) - _xll.BDH("USSWIT10 BGN Curncy","PX_LAST",K172-1,K172-1)) * 100</f>
        <v>#NAME?</v>
      </c>
      <c r="Q172" s="29" t="e" cm="1">
        <f t="array" aca="1" ref="Q172" ca="1">(_xll.BDH("USSWIT2 BGN Curncy","PX_LAST",K172,K172) - _xll.BDH("USSWIT2 BGN Curncy","PX_LAST",K172-1,K172-1)) * 100</f>
        <v>#NAME?</v>
      </c>
    </row>
    <row r="173" spans="2:17" x14ac:dyDescent="0.2">
      <c r="B173" s="14">
        <v>20131030</v>
      </c>
      <c r="C173" s="15">
        <v>41547</v>
      </c>
      <c r="D173" s="18">
        <v>0.2</v>
      </c>
      <c r="E173" s="18">
        <v>0.2</v>
      </c>
      <c r="G173" s="13">
        <v>41517</v>
      </c>
      <c r="H173">
        <v>233.45599999999999</v>
      </c>
      <c r="I173" s="26">
        <f t="shared" si="10"/>
        <v>2.3872906826962748E-3</v>
      </c>
      <c r="K173" t="str">
        <f t="shared" si="8"/>
        <v>10/30/2013</v>
      </c>
      <c r="L173" s="18">
        <f t="shared" si="11"/>
        <v>0</v>
      </c>
      <c r="M173" s="18">
        <f t="shared" si="9"/>
        <v>-0.16230553080664994</v>
      </c>
      <c r="N173" s="28" t="e" cm="1">
        <f t="array" aca="1" ref="N173" ca="1">(_xll.BDH("USGG10YR Index","PX_LAST",K173,K173) - _xll.BDH("USGG10YR Index","PX_LAST",K173-1,K173-1)) * 100</f>
        <v>#NAME?</v>
      </c>
      <c r="O173" s="28" t="e" cm="1">
        <f t="array" aca="1" ref="O173" ca="1">(_xll.BDH("USGG2YR Index","PX_LAST",K173,K173) - _xll.BDH("USGG2YR Index","PX_LAST",K173-1,K173-1)) * 100</f>
        <v>#NAME?</v>
      </c>
      <c r="P173" s="29" t="e" cm="1">
        <f t="array" aca="1" ref="P173" ca="1">(_xll.BDH("USSWIT10 BGN Curncy","PX_LAST",K173,K173) - _xll.BDH("USSWIT10 BGN Curncy","PX_LAST",K173-1,K173-1)) * 100</f>
        <v>#NAME?</v>
      </c>
      <c r="Q173" s="29" t="e" cm="1">
        <f t="array" aca="1" ref="Q173" ca="1">(_xll.BDH("USSWIT2 BGN Curncy","PX_LAST",K173,K173) - _xll.BDH("USSWIT2 BGN Curncy","PX_LAST",K173-1,K173-1)) * 100</f>
        <v>#NAME?</v>
      </c>
    </row>
    <row r="174" spans="2:17" x14ac:dyDescent="0.2">
      <c r="B174" s="14">
        <v>20131120</v>
      </c>
      <c r="C174" s="15">
        <v>41578</v>
      </c>
      <c r="D174" s="18">
        <v>-0.1</v>
      </c>
      <c r="E174" s="18">
        <v>0</v>
      </c>
      <c r="G174" s="13">
        <v>41547</v>
      </c>
      <c r="H174">
        <v>233.54400000000001</v>
      </c>
      <c r="I174" s="26">
        <f t="shared" si="10"/>
        <v>3.7694469193350066E-4</v>
      </c>
      <c r="K174" t="str">
        <f t="shared" si="8"/>
        <v>11/20/2013</v>
      </c>
      <c r="L174" s="18">
        <f t="shared" si="11"/>
        <v>-0.1</v>
      </c>
      <c r="M174" s="18">
        <f t="shared" si="9"/>
        <v>5.3523104853914205E-2</v>
      </c>
      <c r="N174" s="28" t="e" cm="1">
        <f t="array" aca="1" ref="N174" ca="1">(_xll.BDH("USGG10YR Index","PX_LAST",K174,K174) - _xll.BDH("USGG10YR Index","PX_LAST",K174-1,K174-1)) * 100</f>
        <v>#NAME?</v>
      </c>
      <c r="O174" s="28" t="e" cm="1">
        <f t="array" aca="1" ref="O174" ca="1">(_xll.BDH("USGG2YR Index","PX_LAST",K174,K174) - _xll.BDH("USGG2YR Index","PX_LAST",K174-1,K174-1)) * 100</f>
        <v>#NAME?</v>
      </c>
      <c r="P174" s="29" t="e" cm="1">
        <f t="array" aca="1" ref="P174" ca="1">(_xll.BDH("USSWIT10 BGN Curncy","PX_LAST",K174,K174) - _xll.BDH("USSWIT10 BGN Curncy","PX_LAST",K174-1,K174-1)) * 100</f>
        <v>#NAME?</v>
      </c>
      <c r="Q174" s="29" t="e" cm="1">
        <f t="array" aca="1" ref="Q174" ca="1">(_xll.BDH("USSWIT2 BGN Curncy","PX_LAST",K174,K174) - _xll.BDH("USSWIT2 BGN Curncy","PX_LAST",K174-1,K174-1)) * 100</f>
        <v>#NAME?</v>
      </c>
    </row>
    <row r="175" spans="2:17" x14ac:dyDescent="0.2">
      <c r="B175" s="14">
        <v>20131217</v>
      </c>
      <c r="C175" s="15">
        <v>41608</v>
      </c>
      <c r="D175" s="18">
        <v>0</v>
      </c>
      <c r="E175" s="18">
        <v>0.1</v>
      </c>
      <c r="G175" s="13">
        <v>41578</v>
      </c>
      <c r="H175">
        <v>233.66900000000001</v>
      </c>
      <c r="I175" s="26">
        <f t="shared" si="10"/>
        <v>5.3523104853914205E-4</v>
      </c>
      <c r="K175" t="str">
        <f t="shared" si="8"/>
        <v>12/17/2013</v>
      </c>
      <c r="L175" s="18">
        <f t="shared" si="11"/>
        <v>-0.1</v>
      </c>
      <c r="M175" s="18">
        <f t="shared" si="9"/>
        <v>8.4448942735238036E-2</v>
      </c>
      <c r="N175" s="28" t="e" cm="1">
        <f t="array" aca="1" ref="N175" ca="1">(_xll.BDH("USGG10YR Index","PX_LAST",K175,K175) - _xll.BDH("USGG10YR Index","PX_LAST",K175-1,K175-1)) * 100</f>
        <v>#NAME?</v>
      </c>
      <c r="O175" s="28" t="e" cm="1">
        <f t="array" aca="1" ref="O175" ca="1">(_xll.BDH("USGG2YR Index","PX_LAST",K175,K175) - _xll.BDH("USGG2YR Index","PX_LAST",K175-1,K175-1)) * 100</f>
        <v>#NAME?</v>
      </c>
      <c r="P175" s="29" t="e" cm="1">
        <f t="array" aca="1" ref="P175" ca="1">(_xll.BDH("USSWIT10 BGN Curncy","PX_LAST",K175,K175) - _xll.BDH("USSWIT10 BGN Curncy","PX_LAST",K175-1,K175-1)) * 100</f>
        <v>#NAME?</v>
      </c>
      <c r="Q175" s="29" t="e" cm="1">
        <f t="array" aca="1" ref="Q175" ca="1">(_xll.BDH("USSWIT2 BGN Curncy","PX_LAST",K175,K175) - _xll.BDH("USSWIT2 BGN Curncy","PX_LAST",K175-1,K175-1)) * 100</f>
        <v>#NAME?</v>
      </c>
    </row>
    <row r="176" spans="2:17" x14ac:dyDescent="0.2">
      <c r="B176" s="14">
        <v>20140116</v>
      </c>
      <c r="C176" s="15">
        <v>41639</v>
      </c>
      <c r="D176" s="18">
        <v>0.3</v>
      </c>
      <c r="E176" s="18">
        <v>0.3</v>
      </c>
      <c r="G176" s="13">
        <v>41608</v>
      </c>
      <c r="H176">
        <v>234.1</v>
      </c>
      <c r="I176" s="26">
        <f t="shared" si="10"/>
        <v>1.8444894273523804E-3</v>
      </c>
      <c r="K176" t="str">
        <f t="shared" si="8"/>
        <v>01/16/2014</v>
      </c>
      <c r="L176" s="18">
        <f t="shared" si="11"/>
        <v>0</v>
      </c>
      <c r="M176" s="18">
        <f t="shared" si="9"/>
        <v>-3.5583084152068511E-2</v>
      </c>
      <c r="N176" s="28" t="e" cm="1">
        <f t="array" aca="1" ref="N176" ca="1">(_xll.BDH("USGG10YR Index","PX_LAST",K176,K176) - _xll.BDH("USGG10YR Index","PX_LAST",K176-1,K176-1)) * 100</f>
        <v>#NAME?</v>
      </c>
      <c r="O176" s="28" t="e" cm="1">
        <f t="array" aca="1" ref="O176" ca="1">(_xll.BDH("USGG2YR Index","PX_LAST",K176,K176) - _xll.BDH("USGG2YR Index","PX_LAST",K176-1,K176-1)) * 100</f>
        <v>#NAME?</v>
      </c>
      <c r="P176" s="29" t="e" cm="1">
        <f t="array" aca="1" ref="P176" ca="1">(_xll.BDH("USSWIT10 BGN Curncy","PX_LAST",K176,K176) - _xll.BDH("USSWIT10 BGN Curncy","PX_LAST",K176-1,K176-1)) * 100</f>
        <v>#NAME?</v>
      </c>
      <c r="Q176" s="29" t="e" cm="1">
        <f t="array" aca="1" ref="Q176" ca="1">(_xll.BDH("USSWIT2 BGN Curncy","PX_LAST",K176,K176) - _xll.BDH("USSWIT2 BGN Curncy","PX_LAST",K176-1,K176-1)) * 100</f>
        <v>#NAME?</v>
      </c>
    </row>
    <row r="177" spans="2:17" x14ac:dyDescent="0.2">
      <c r="B177" s="14">
        <v>20140220</v>
      </c>
      <c r="C177" s="15">
        <v>41670</v>
      </c>
      <c r="D177" s="18">
        <v>0.1</v>
      </c>
      <c r="E177" s="18">
        <v>0.1</v>
      </c>
      <c r="G177" s="13">
        <v>41639</v>
      </c>
      <c r="H177">
        <v>234.71899999999999</v>
      </c>
      <c r="I177" s="26">
        <f t="shared" si="10"/>
        <v>2.6441691584793148E-3</v>
      </c>
      <c r="K177" t="str">
        <f t="shared" si="8"/>
        <v>02/20/2014</v>
      </c>
      <c r="L177" s="18">
        <f t="shared" si="11"/>
        <v>0</v>
      </c>
      <c r="M177" s="18">
        <f t="shared" si="9"/>
        <v>0.14241752904536895</v>
      </c>
      <c r="N177" s="28" t="e" cm="1">
        <f t="array" aca="1" ref="N177" ca="1">(_xll.BDH("USGG10YR Index","PX_LAST",K177,K177) - _xll.BDH("USGG10YR Index","PX_LAST",K177-1,K177-1)) * 100</f>
        <v>#NAME?</v>
      </c>
      <c r="O177" s="28" t="e" cm="1">
        <f t="array" aca="1" ref="O177" ca="1">(_xll.BDH("USGG2YR Index","PX_LAST",K177,K177) - _xll.BDH("USGG2YR Index","PX_LAST",K177-1,K177-1)) * 100</f>
        <v>#NAME?</v>
      </c>
      <c r="P177" s="29" t="e" cm="1">
        <f t="array" aca="1" ref="P177" ca="1">(_xll.BDH("USSWIT10 BGN Curncy","PX_LAST",K177,K177) - _xll.BDH("USSWIT10 BGN Curncy","PX_LAST",K177-1,K177-1)) * 100</f>
        <v>#NAME?</v>
      </c>
      <c r="Q177" s="29" t="e" cm="1">
        <f t="array" aca="1" ref="Q177" ca="1">(_xll.BDH("USSWIT2 BGN Curncy","PX_LAST",K177,K177) - _xll.BDH("USSWIT2 BGN Curncy","PX_LAST",K177-1,K177-1)) * 100</f>
        <v>#NAME?</v>
      </c>
    </row>
    <row r="178" spans="2:17" x14ac:dyDescent="0.2">
      <c r="B178" s="14">
        <v>20140318</v>
      </c>
      <c r="C178" s="15">
        <v>41698</v>
      </c>
      <c r="D178" s="18">
        <v>0.1</v>
      </c>
      <c r="E178" s="18">
        <v>0.1</v>
      </c>
      <c r="G178" s="13">
        <v>41670</v>
      </c>
      <c r="H178">
        <v>235.28800000000001</v>
      </c>
      <c r="I178" s="26">
        <f t="shared" si="10"/>
        <v>2.4241752904536895E-3</v>
      </c>
      <c r="K178" t="str">
        <f t="shared" si="8"/>
        <v>03/18/2014</v>
      </c>
      <c r="L178" s="18">
        <f t="shared" si="11"/>
        <v>0</v>
      </c>
      <c r="M178" s="18">
        <f t="shared" si="9"/>
        <v>1.0077862024415823E-2</v>
      </c>
      <c r="N178" s="28" t="e" cm="1">
        <f t="array" aca="1" ref="N178" ca="1">(_xll.BDH("USGG10YR Index","PX_LAST",K178,K178) - _xll.BDH("USGG10YR Index","PX_LAST",K178-1,K178-1)) * 100</f>
        <v>#NAME?</v>
      </c>
      <c r="O178" s="28" t="e" cm="1">
        <f t="array" aca="1" ref="O178" ca="1">(_xll.BDH("USGG2YR Index","PX_LAST",K178,K178) - _xll.BDH("USGG2YR Index","PX_LAST",K178-1,K178-1)) * 100</f>
        <v>#NAME?</v>
      </c>
      <c r="P178" s="29" t="e" cm="1">
        <f t="array" aca="1" ref="P178" ca="1">(_xll.BDH("USSWIT10 BGN Curncy","PX_LAST",K178,K178) - _xll.BDH("USSWIT10 BGN Curncy","PX_LAST",K178-1,K178-1)) * 100</f>
        <v>#NAME?</v>
      </c>
      <c r="Q178" s="29" t="e" cm="1">
        <f t="array" aca="1" ref="Q178" ca="1">(_xll.BDH("USSWIT2 BGN Curncy","PX_LAST",K178,K178) - _xll.BDH("USSWIT2 BGN Curncy","PX_LAST",K178-1,K178-1)) * 100</f>
        <v>#NAME?</v>
      </c>
    </row>
    <row r="179" spans="2:17" x14ac:dyDescent="0.2">
      <c r="B179" s="14">
        <v>20140415</v>
      </c>
      <c r="C179" s="15">
        <v>41729</v>
      </c>
      <c r="D179" s="18">
        <v>0.2</v>
      </c>
      <c r="E179" s="18">
        <v>0.1</v>
      </c>
      <c r="G179" s="13">
        <v>41698</v>
      </c>
      <c r="H179">
        <v>235.547</v>
      </c>
      <c r="I179" s="26">
        <f t="shared" si="10"/>
        <v>1.1007786202441583E-3</v>
      </c>
      <c r="K179" t="str">
        <f t="shared" si="8"/>
        <v>04/15/2014</v>
      </c>
      <c r="L179" s="18">
        <f t="shared" si="11"/>
        <v>0.1</v>
      </c>
      <c r="M179" s="18">
        <f t="shared" si="9"/>
        <v>0.10420553010651598</v>
      </c>
      <c r="N179" s="28" t="e" cm="1">
        <f t="array" aca="1" ref="N179" ca="1">(_xll.BDH("USGG10YR Index","PX_LAST",K179,K179) - _xll.BDH("USGG10YR Index","PX_LAST",K179-1,K179-1)) * 100</f>
        <v>#NAME?</v>
      </c>
      <c r="O179" s="28" t="e" cm="1">
        <f t="array" aca="1" ref="O179" ca="1">(_xll.BDH("USGG2YR Index","PX_LAST",K179,K179) - _xll.BDH("USGG2YR Index","PX_LAST",K179-1,K179-1)) * 100</f>
        <v>#NAME?</v>
      </c>
      <c r="P179" s="29" t="e" cm="1">
        <f t="array" aca="1" ref="P179" ca="1">(_xll.BDH("USSWIT10 BGN Curncy","PX_LAST",K179,K179) - _xll.BDH("USSWIT10 BGN Curncy","PX_LAST",K179-1,K179-1)) * 100</f>
        <v>#NAME?</v>
      </c>
      <c r="Q179" s="29" t="e" cm="1">
        <f t="array" aca="1" ref="Q179" ca="1">(_xll.BDH("USSWIT2 BGN Curncy","PX_LAST",K179,K179) - _xll.BDH("USSWIT2 BGN Curncy","PX_LAST",K179-1,K179-1)) * 100</f>
        <v>#NAME?</v>
      </c>
    </row>
    <row r="180" spans="2:17" x14ac:dyDescent="0.2">
      <c r="B180" s="14">
        <v>20140515</v>
      </c>
      <c r="C180" s="15">
        <v>41759</v>
      </c>
      <c r="D180" s="18">
        <v>0.3</v>
      </c>
      <c r="E180" s="18">
        <v>0.3</v>
      </c>
      <c r="G180" s="13">
        <v>41729</v>
      </c>
      <c r="H180">
        <v>236.02799999999999</v>
      </c>
      <c r="I180" s="26">
        <f t="shared" si="10"/>
        <v>2.0420553010651599E-3</v>
      </c>
      <c r="K180" t="str">
        <f t="shared" si="8"/>
        <v>05/15/2014</v>
      </c>
      <c r="L180" s="18">
        <f t="shared" si="11"/>
        <v>0</v>
      </c>
      <c r="M180" s="18">
        <f t="shared" si="9"/>
        <v>-0.11358143949023985</v>
      </c>
      <c r="N180" s="28" t="e" cm="1">
        <f t="array" aca="1" ref="N180" ca="1">(_xll.BDH("USGG10YR Index","PX_LAST",K180,K180) - _xll.BDH("USGG10YR Index","PX_LAST",K180-1,K180-1)) * 100</f>
        <v>#NAME?</v>
      </c>
      <c r="O180" s="28" t="e" cm="1">
        <f t="array" aca="1" ref="O180" ca="1">(_xll.BDH("USGG2YR Index","PX_LAST",K180,K180) - _xll.BDH("USGG2YR Index","PX_LAST",K180-1,K180-1)) * 100</f>
        <v>#NAME?</v>
      </c>
      <c r="P180" s="29" t="e" cm="1">
        <f t="array" aca="1" ref="P180" ca="1">(_xll.BDH("USSWIT10 BGN Curncy","PX_LAST",K180,K180) - _xll.BDH("USSWIT10 BGN Curncy","PX_LAST",K180-1,K180-1)) * 100</f>
        <v>#NAME?</v>
      </c>
      <c r="Q180" s="29" t="e" cm="1">
        <f t="array" aca="1" ref="Q180" ca="1">(_xll.BDH("USSWIT2 BGN Curncy","PX_LAST",K180,K180) - _xll.BDH("USSWIT2 BGN Curncy","PX_LAST",K180-1,K180-1)) * 100</f>
        <v>#NAME?</v>
      </c>
    </row>
    <row r="181" spans="2:17" x14ac:dyDescent="0.2">
      <c r="B181" s="14">
        <v>20140617</v>
      </c>
      <c r="C181" s="15">
        <v>41790</v>
      </c>
      <c r="D181" s="18">
        <v>0.4</v>
      </c>
      <c r="E181" s="18">
        <v>0.2</v>
      </c>
      <c r="G181" s="13">
        <v>41759</v>
      </c>
      <c r="H181">
        <v>236.46799999999999</v>
      </c>
      <c r="I181" s="26">
        <f t="shared" si="10"/>
        <v>1.8641856050976013E-3</v>
      </c>
      <c r="K181" t="str">
        <f t="shared" si="8"/>
        <v>06/17/2014</v>
      </c>
      <c r="L181" s="18">
        <f t="shared" si="11"/>
        <v>0.2</v>
      </c>
      <c r="M181" s="18">
        <f t="shared" si="9"/>
        <v>-9.6994096452805434E-3</v>
      </c>
      <c r="N181" s="28" t="e" cm="1">
        <f t="array" aca="1" ref="N181" ca="1">(_xll.BDH("USGG10YR Index","PX_LAST",K181,K181) - _xll.BDH("USGG10YR Index","PX_LAST",K181-1,K181-1)) * 100</f>
        <v>#NAME?</v>
      </c>
      <c r="O181" s="28" t="e" cm="1">
        <f t="array" aca="1" ref="O181" ca="1">(_xll.BDH("USGG2YR Index","PX_LAST",K181,K181) - _xll.BDH("USGG2YR Index","PX_LAST",K181-1,K181-1)) * 100</f>
        <v>#NAME?</v>
      </c>
      <c r="P181" s="29" t="e" cm="1">
        <f t="array" aca="1" ref="P181" ca="1">(_xll.BDH("USSWIT10 BGN Curncy","PX_LAST",K181,K181) - _xll.BDH("USSWIT10 BGN Curncy","PX_LAST",K181-1,K181-1)) * 100</f>
        <v>#NAME?</v>
      </c>
      <c r="Q181" s="29" t="e" cm="1">
        <f t="array" aca="1" ref="Q181" ca="1">(_xll.BDH("USSWIT2 BGN Curncy","PX_LAST",K181,K181) - _xll.BDH("USSWIT2 BGN Curncy","PX_LAST",K181-1,K181-1)) * 100</f>
        <v>#NAME?</v>
      </c>
    </row>
    <row r="182" spans="2:17" x14ac:dyDescent="0.2">
      <c r="B182" s="14">
        <v>20140722</v>
      </c>
      <c r="C182" s="15">
        <v>41820</v>
      </c>
      <c r="D182" s="18">
        <v>0.3</v>
      </c>
      <c r="E182" s="18">
        <v>0.3</v>
      </c>
      <c r="G182" s="13">
        <v>41790</v>
      </c>
      <c r="H182">
        <v>236.91800000000001</v>
      </c>
      <c r="I182" s="26">
        <f t="shared" si="10"/>
        <v>1.9030059035471947E-3</v>
      </c>
      <c r="K182" t="str">
        <f t="shared" si="8"/>
        <v>07/22/2014</v>
      </c>
      <c r="L182" s="18">
        <f t="shared" si="11"/>
        <v>0</v>
      </c>
      <c r="M182" s="18">
        <f t="shared" si="9"/>
        <v>-0.16788677939202329</v>
      </c>
      <c r="N182" s="28" t="e" cm="1">
        <f t="array" aca="1" ref="N182" ca="1">(_xll.BDH("USGG10YR Index","PX_LAST",K182,K182) - _xll.BDH("USGG10YR Index","PX_LAST",K182-1,K182-1)) * 100</f>
        <v>#NAME?</v>
      </c>
      <c r="O182" s="28" t="e" cm="1">
        <f t="array" aca="1" ref="O182" ca="1">(_xll.BDH("USGG2YR Index","PX_LAST",K182,K182) - _xll.BDH("USGG2YR Index","PX_LAST",K182-1,K182-1)) * 100</f>
        <v>#NAME?</v>
      </c>
      <c r="P182" s="29" t="e" cm="1">
        <f t="array" aca="1" ref="P182" ca="1">(_xll.BDH("USSWIT10 BGN Curncy","PX_LAST",K182,K182) - _xll.BDH("USSWIT10 BGN Curncy","PX_LAST",K182-1,K182-1)) * 100</f>
        <v>#NAME?</v>
      </c>
      <c r="Q182" s="29" t="e" cm="1">
        <f t="array" aca="1" ref="Q182" ca="1">(_xll.BDH("USSWIT2 BGN Curncy","PX_LAST",K182,K182) - _xll.BDH("USSWIT2 BGN Curncy","PX_LAST",K182-1,K182-1)) * 100</f>
        <v>#NAME?</v>
      </c>
    </row>
    <row r="183" spans="2:17" x14ac:dyDescent="0.2">
      <c r="B183" s="14">
        <v>20140819</v>
      </c>
      <c r="C183" s="15">
        <v>41851</v>
      </c>
      <c r="D183" s="18">
        <v>0.1</v>
      </c>
      <c r="E183" s="18">
        <v>0.1</v>
      </c>
      <c r="G183" s="13">
        <v>41820</v>
      </c>
      <c r="H183">
        <v>237.23099999999999</v>
      </c>
      <c r="I183" s="26">
        <f t="shared" si="10"/>
        <v>1.321132206079767E-3</v>
      </c>
      <c r="K183" t="str">
        <f t="shared" si="8"/>
        <v>08/19/2014</v>
      </c>
      <c r="L183" s="18">
        <f t="shared" si="11"/>
        <v>0</v>
      </c>
      <c r="M183" s="18">
        <f t="shared" si="9"/>
        <v>1.2548528649281104E-2</v>
      </c>
      <c r="N183" s="28" t="e" cm="1">
        <f t="array" aca="1" ref="N183" ca="1">(_xll.BDH("USGG10YR Index","PX_LAST",K183,K183) - _xll.BDH("USGG10YR Index","PX_LAST",K183-1,K183-1)) * 100</f>
        <v>#NAME?</v>
      </c>
      <c r="O183" s="28" t="e" cm="1">
        <f t="array" aca="1" ref="O183" ca="1">(_xll.BDH("USGG2YR Index","PX_LAST",K183,K183) - _xll.BDH("USGG2YR Index","PX_LAST",K183-1,K183-1)) * 100</f>
        <v>#NAME?</v>
      </c>
      <c r="P183" s="29" t="e" cm="1">
        <f t="array" aca="1" ref="P183" ca="1">(_xll.BDH("USSWIT10 BGN Curncy","PX_LAST",K183,K183) - _xll.BDH("USSWIT10 BGN Curncy","PX_LAST",K183-1,K183-1)) * 100</f>
        <v>#NAME?</v>
      </c>
      <c r="Q183" s="29" t="e" cm="1">
        <f t="array" aca="1" ref="Q183" ca="1">(_xll.BDH("USSWIT2 BGN Curncy","PX_LAST",K183,K183) - _xll.BDH("USSWIT2 BGN Curncy","PX_LAST",K183-1,K183-1)) * 100</f>
        <v>#NAME?</v>
      </c>
    </row>
    <row r="184" spans="2:17" x14ac:dyDescent="0.2">
      <c r="B184" s="14">
        <v>20140917</v>
      </c>
      <c r="C184" s="15">
        <v>41882</v>
      </c>
      <c r="D184" s="18">
        <v>-0.2</v>
      </c>
      <c r="E184" s="18">
        <v>0</v>
      </c>
      <c r="G184" s="13">
        <v>41851</v>
      </c>
      <c r="H184">
        <v>237.49799999999999</v>
      </c>
      <c r="I184" s="26">
        <f t="shared" si="10"/>
        <v>1.1254852864928111E-3</v>
      </c>
      <c r="K184" t="str">
        <f t="shared" si="8"/>
        <v>09/17/2014</v>
      </c>
      <c r="L184" s="18">
        <f t="shared" si="11"/>
        <v>-0.2</v>
      </c>
      <c r="M184" s="18">
        <f t="shared" si="9"/>
        <v>-1.6000134737970129E-2</v>
      </c>
      <c r="N184" s="28" t="e" cm="1">
        <f t="array" aca="1" ref="N184" ca="1">(_xll.BDH("USGG10YR Index","PX_LAST",K184,K184) - _xll.BDH("USGG10YR Index","PX_LAST",K184-1,K184-1)) * 100</f>
        <v>#NAME?</v>
      </c>
      <c r="O184" s="28" t="e" cm="1">
        <f t="array" aca="1" ref="O184" ca="1">(_xll.BDH("USGG2YR Index","PX_LAST",K184,K184) - _xll.BDH("USGG2YR Index","PX_LAST",K184-1,K184-1)) * 100</f>
        <v>#NAME?</v>
      </c>
      <c r="P184" s="29" t="e" cm="1">
        <f t="array" aca="1" ref="P184" ca="1">(_xll.BDH("USSWIT10 BGN Curncy","PX_LAST",K184,K184) - _xll.BDH("USSWIT10 BGN Curncy","PX_LAST",K184-1,K184-1)) * 100</f>
        <v>#NAME?</v>
      </c>
      <c r="Q184" s="29" t="e" cm="1">
        <f t="array" aca="1" ref="Q184" ca="1">(_xll.BDH("USSWIT2 BGN Curncy","PX_LAST",K184,K184) - _xll.BDH("USSWIT2 BGN Curncy","PX_LAST",K184-1,K184-1)) * 100</f>
        <v>#NAME?</v>
      </c>
    </row>
    <row r="185" spans="2:17" x14ac:dyDescent="0.2">
      <c r="B185" s="14">
        <v>20141022</v>
      </c>
      <c r="C185" s="15">
        <v>41912</v>
      </c>
      <c r="D185" s="18">
        <v>0.1</v>
      </c>
      <c r="E185" s="18">
        <v>0</v>
      </c>
      <c r="G185" s="13">
        <v>41882</v>
      </c>
      <c r="H185">
        <v>237.46</v>
      </c>
      <c r="I185" s="26">
        <f t="shared" si="10"/>
        <v>-1.6000134737970129E-4</v>
      </c>
      <c r="K185" t="str">
        <f t="shared" si="8"/>
        <v>10/22/2014</v>
      </c>
      <c r="L185" s="18">
        <f t="shared" si="11"/>
        <v>0.1</v>
      </c>
      <c r="M185" s="18">
        <f t="shared" si="9"/>
        <v>7.1591004800808378E-3</v>
      </c>
      <c r="N185" s="28" t="e" cm="1">
        <f t="array" aca="1" ref="N185" ca="1">(_xll.BDH("USGG10YR Index","PX_LAST",K185,K185) - _xll.BDH("USGG10YR Index","PX_LAST",K185-1,K185-1)) * 100</f>
        <v>#NAME?</v>
      </c>
      <c r="O185" s="28" t="e" cm="1">
        <f t="array" aca="1" ref="O185" ca="1">(_xll.BDH("USGG2YR Index","PX_LAST",K185,K185) - _xll.BDH("USGG2YR Index","PX_LAST",K185-1,K185-1)) * 100</f>
        <v>#NAME?</v>
      </c>
      <c r="P185" s="29" t="e" cm="1">
        <f t="array" aca="1" ref="P185" ca="1">(_xll.BDH("USSWIT10 BGN Curncy","PX_LAST",K185,K185) - _xll.BDH("USSWIT10 BGN Curncy","PX_LAST",K185-1,K185-1)) * 100</f>
        <v>#NAME?</v>
      </c>
      <c r="Q185" s="29" t="e" cm="1">
        <f t="array" aca="1" ref="Q185" ca="1">(_xll.BDH("USSWIT2 BGN Curncy","PX_LAST",K185,K185) - _xll.BDH("USSWIT2 BGN Curncy","PX_LAST",K185-1,K185-1)) * 100</f>
        <v>#NAME?</v>
      </c>
    </row>
    <row r="186" spans="2:17" x14ac:dyDescent="0.2">
      <c r="B186" s="14">
        <v>20141120</v>
      </c>
      <c r="C186" s="15">
        <v>41943</v>
      </c>
      <c r="D186" s="18">
        <v>0</v>
      </c>
      <c r="E186" s="18">
        <v>-0.1</v>
      </c>
      <c r="G186" s="13">
        <v>41912</v>
      </c>
      <c r="H186">
        <v>237.477</v>
      </c>
      <c r="I186" s="26">
        <f t="shared" si="10"/>
        <v>7.1591004800808378E-5</v>
      </c>
      <c r="K186" t="str">
        <f t="shared" si="8"/>
        <v>11/20/2014</v>
      </c>
      <c r="L186" s="18">
        <f t="shared" si="11"/>
        <v>0.1</v>
      </c>
      <c r="M186" s="18">
        <f t="shared" si="9"/>
        <v>8.0208609675880199E-2</v>
      </c>
      <c r="N186" s="28" t="e" cm="1">
        <f t="array" aca="1" ref="N186" ca="1">(_xll.BDH("USGG10YR Index","PX_LAST",K186,K186) - _xll.BDH("USGG10YR Index","PX_LAST",K186-1,K186-1)) * 100</f>
        <v>#NAME?</v>
      </c>
      <c r="O186" s="28" t="e" cm="1">
        <f t="array" aca="1" ref="O186" ca="1">(_xll.BDH("USGG2YR Index","PX_LAST",K186,K186) - _xll.BDH("USGG2YR Index","PX_LAST",K186-1,K186-1)) * 100</f>
        <v>#NAME?</v>
      </c>
      <c r="P186" s="29" t="e" cm="1">
        <f t="array" aca="1" ref="P186" ca="1">(_xll.BDH("USSWIT10 BGN Curncy","PX_LAST",K186,K186) - _xll.BDH("USSWIT10 BGN Curncy","PX_LAST",K186-1,K186-1)) * 100</f>
        <v>#NAME?</v>
      </c>
      <c r="Q186" s="29" t="e" cm="1">
        <f t="array" aca="1" ref="Q186" ca="1">(_xll.BDH("USSWIT2 BGN Curncy","PX_LAST",K186,K186) - _xll.BDH("USSWIT2 BGN Curncy","PX_LAST",K186-1,K186-1)) * 100</f>
        <v>#NAME?</v>
      </c>
    </row>
    <row r="187" spans="2:17" x14ac:dyDescent="0.2">
      <c r="B187" s="14">
        <v>20141217</v>
      </c>
      <c r="C187" s="15">
        <v>41973</v>
      </c>
      <c r="D187" s="18">
        <v>-0.3</v>
      </c>
      <c r="E187" s="18">
        <v>-0.1</v>
      </c>
      <c r="G187" s="13">
        <v>41943</v>
      </c>
      <c r="H187">
        <v>237.43</v>
      </c>
      <c r="I187" s="26">
        <f t="shared" si="10"/>
        <v>-1.9791390324119806E-4</v>
      </c>
      <c r="K187" t="str">
        <f t="shared" si="8"/>
        <v>12/17/2014</v>
      </c>
      <c r="L187" s="18">
        <f t="shared" si="11"/>
        <v>-0.19999999999999998</v>
      </c>
      <c r="M187" s="18">
        <f t="shared" si="9"/>
        <v>-8.8266015246596469E-2</v>
      </c>
      <c r="N187" s="28" t="e" cm="1">
        <f t="array" aca="1" ref="N187" ca="1">(_xll.BDH("USGG10YR Index","PX_LAST",K187,K187) - _xll.BDH("USGG10YR Index","PX_LAST",K187-1,K187-1)) * 100</f>
        <v>#NAME?</v>
      </c>
      <c r="O187" s="28" t="e" cm="1">
        <f t="array" aca="1" ref="O187" ca="1">(_xll.BDH("USGG2YR Index","PX_LAST",K187,K187) - _xll.BDH("USGG2YR Index","PX_LAST",K187-1,K187-1)) * 100</f>
        <v>#NAME?</v>
      </c>
      <c r="P187" s="29" t="e" cm="1">
        <f t="array" aca="1" ref="P187" ca="1">(_xll.BDH("USSWIT10 BGN Curncy","PX_LAST",K187,K187) - _xll.BDH("USSWIT10 BGN Curncy","PX_LAST",K187-1,K187-1)) * 100</f>
        <v>#NAME?</v>
      </c>
      <c r="Q187" s="29" t="e" cm="1">
        <f t="array" aca="1" ref="Q187" ca="1">(_xll.BDH("USSWIT2 BGN Curncy","PX_LAST",K187,K187) - _xll.BDH("USSWIT2 BGN Curncy","PX_LAST",K187-1,K187-1)) * 100</f>
        <v>#NAME?</v>
      </c>
    </row>
    <row r="188" spans="2:17" x14ac:dyDescent="0.2">
      <c r="B188" s="14">
        <v>20150116</v>
      </c>
      <c r="C188" s="15">
        <v>42004</v>
      </c>
      <c r="D188" s="18">
        <v>-0.4</v>
      </c>
      <c r="E188" s="18">
        <v>-0.4</v>
      </c>
      <c r="G188" s="13">
        <v>41973</v>
      </c>
      <c r="H188">
        <v>236.983</v>
      </c>
      <c r="I188" s="26">
        <f t="shared" si="10"/>
        <v>-1.8826601524659647E-3</v>
      </c>
      <c r="K188" t="str">
        <f t="shared" si="8"/>
        <v>01/16/2015</v>
      </c>
      <c r="L188" s="18">
        <f t="shared" si="11"/>
        <v>0</v>
      </c>
      <c r="M188" s="18">
        <f t="shared" si="9"/>
        <v>9.1539055544076153E-2</v>
      </c>
      <c r="N188" s="28" t="e" cm="1">
        <f t="array" aca="1" ref="N188" ca="1">(_xll.BDH("USGG10YR Index","PX_LAST",K188,K188) - _xll.BDH("USGG10YR Index","PX_LAST",K188-1,K188-1)) * 100</f>
        <v>#NAME?</v>
      </c>
      <c r="O188" s="28" t="e" cm="1">
        <f t="array" aca="1" ref="O188" ca="1">(_xll.BDH("USGG2YR Index","PX_LAST",K188,K188) - _xll.BDH("USGG2YR Index","PX_LAST",K188-1,K188-1)) * 100</f>
        <v>#NAME?</v>
      </c>
      <c r="P188" s="29" t="e" cm="1">
        <f t="array" aca="1" ref="P188" ca="1">(_xll.BDH("USSWIT10 BGN Curncy","PX_LAST",K188,K188) - _xll.BDH("USSWIT10 BGN Curncy","PX_LAST",K188-1,K188-1)) * 100</f>
        <v>#NAME?</v>
      </c>
      <c r="Q188" s="29" t="e" cm="1">
        <f t="array" aca="1" ref="Q188" ca="1">(_xll.BDH("USSWIT2 BGN Curncy","PX_LAST",K188,K188) - _xll.BDH("USSWIT2 BGN Curncy","PX_LAST",K188-1,K188-1)) * 100</f>
        <v>#NAME?</v>
      </c>
    </row>
    <row r="189" spans="2:17" x14ac:dyDescent="0.2">
      <c r="B189" s="14">
        <v>20150226</v>
      </c>
      <c r="C189" s="15">
        <v>42035</v>
      </c>
      <c r="D189" s="18">
        <v>-0.7</v>
      </c>
      <c r="E189" s="18">
        <v>-0.6</v>
      </c>
      <c r="G189" s="13">
        <v>42004</v>
      </c>
      <c r="H189">
        <v>236.25200000000001</v>
      </c>
      <c r="I189" s="26">
        <f t="shared" si="10"/>
        <v>-3.0846094445592387E-3</v>
      </c>
      <c r="K189" t="str">
        <f t="shared" si="8"/>
        <v>02/26/2015</v>
      </c>
      <c r="L189" s="18">
        <f t="shared" si="11"/>
        <v>-9.9999999999999978E-2</v>
      </c>
      <c r="M189" s="18">
        <f t="shared" si="9"/>
        <v>-3.7031644176555578E-2</v>
      </c>
      <c r="N189" s="28" t="e" cm="1">
        <f t="array" aca="1" ref="N189" ca="1">(_xll.BDH("USGG10YR Index","PX_LAST",K189,K189) - _xll.BDH("USGG10YR Index","PX_LAST",K189-1,K189-1)) * 100</f>
        <v>#NAME?</v>
      </c>
      <c r="O189" s="28" t="e" cm="1">
        <f t="array" aca="1" ref="O189" ca="1">(_xll.BDH("USGG2YR Index","PX_LAST",K189,K189) - _xll.BDH("USGG2YR Index","PX_LAST",K189-1,K189-1)) * 100</f>
        <v>#NAME?</v>
      </c>
      <c r="P189" s="29" t="e" cm="1">
        <f t="array" aca="1" ref="P189" ca="1">(_xll.BDH("USSWIT10 BGN Curncy","PX_LAST",K189,K189) - _xll.BDH("USSWIT10 BGN Curncy","PX_LAST",K189-1,K189-1)) * 100</f>
        <v>#NAME?</v>
      </c>
      <c r="Q189" s="29" t="e" cm="1">
        <f t="array" aca="1" ref="Q189" ca="1">(_xll.BDH("USSWIT2 BGN Curncy","PX_LAST",K189,K189) - _xll.BDH("USSWIT2 BGN Curncy","PX_LAST",K189-1,K189-1)) * 100</f>
        <v>#NAME?</v>
      </c>
    </row>
    <row r="190" spans="2:17" x14ac:dyDescent="0.2">
      <c r="B190" s="14">
        <v>20150324</v>
      </c>
      <c r="C190" s="15">
        <v>42063</v>
      </c>
      <c r="D190" s="18">
        <v>0.2</v>
      </c>
      <c r="E190" s="18">
        <v>0.2</v>
      </c>
      <c r="G190" s="13">
        <v>42035</v>
      </c>
      <c r="H190">
        <v>234.74700000000001</v>
      </c>
      <c r="I190" s="26">
        <f t="shared" si="10"/>
        <v>-6.3703164417655556E-3</v>
      </c>
      <c r="K190" t="str">
        <f t="shared" si="8"/>
        <v>03/24/2015</v>
      </c>
      <c r="L190" s="18">
        <f t="shared" si="11"/>
        <v>0</v>
      </c>
      <c r="M190" s="18">
        <f t="shared" si="9"/>
        <v>5.346436802173854E-2</v>
      </c>
      <c r="N190" s="28" t="e" cm="1">
        <f t="array" aca="1" ref="N190" ca="1">(_xll.BDH("USGG10YR Index","PX_LAST",K190,K190) - _xll.BDH("USGG10YR Index","PX_LAST",K190-1,K190-1)) * 100</f>
        <v>#NAME?</v>
      </c>
      <c r="O190" s="28" t="e" cm="1">
        <f t="array" aca="1" ref="O190" ca="1">(_xll.BDH("USGG2YR Index","PX_LAST",K190,K190) - _xll.BDH("USGG2YR Index","PX_LAST",K190-1,K190-1)) * 100</f>
        <v>#NAME?</v>
      </c>
      <c r="P190" s="29" t="e" cm="1">
        <f t="array" aca="1" ref="P190" ca="1">(_xll.BDH("USSWIT10 BGN Curncy","PX_LAST",K190,K190) - _xll.BDH("USSWIT10 BGN Curncy","PX_LAST",K190-1,K190-1)) * 100</f>
        <v>#NAME?</v>
      </c>
      <c r="Q190" s="29" t="e" cm="1">
        <f t="array" aca="1" ref="Q190" ca="1">(_xll.BDH("USSWIT2 BGN Curncy","PX_LAST",K190,K190) - _xll.BDH("USSWIT2 BGN Curncy","PX_LAST",K190-1,K190-1)) * 100</f>
        <v>#NAME?</v>
      </c>
    </row>
    <row r="191" spans="2:17" x14ac:dyDescent="0.2">
      <c r="B191" s="14">
        <v>20150417</v>
      </c>
      <c r="C191" s="15">
        <v>42094</v>
      </c>
      <c r="D191" s="18">
        <v>0.2</v>
      </c>
      <c r="E191" s="18">
        <v>0.3</v>
      </c>
      <c r="G191" s="13">
        <v>42063</v>
      </c>
      <c r="H191">
        <v>235.34200000000001</v>
      </c>
      <c r="I191" s="26">
        <f t="shared" si="10"/>
        <v>2.5346436802173855E-3</v>
      </c>
      <c r="K191" t="str">
        <f t="shared" si="8"/>
        <v>04/17/2015</v>
      </c>
      <c r="L191" s="18">
        <f t="shared" si="11"/>
        <v>-9.9999999999999978E-2</v>
      </c>
      <c r="M191" s="18">
        <f t="shared" si="9"/>
        <v>-3.0604821918755742E-2</v>
      </c>
      <c r="N191" s="28" t="e" cm="1">
        <f t="array" aca="1" ref="N191" ca="1">(_xll.BDH("USGG10YR Index","PX_LAST",K191,K191) - _xll.BDH("USGG10YR Index","PX_LAST",K191-1,K191-1)) * 100</f>
        <v>#NAME?</v>
      </c>
      <c r="O191" s="28" t="e" cm="1">
        <f t="array" aca="1" ref="O191" ca="1">(_xll.BDH("USGG2YR Index","PX_LAST",K191,K191) - _xll.BDH("USGG2YR Index","PX_LAST",K191-1,K191-1)) * 100</f>
        <v>#NAME?</v>
      </c>
      <c r="P191" s="29" t="e" cm="1">
        <f t="array" aca="1" ref="P191" ca="1">(_xll.BDH("USSWIT10 BGN Curncy","PX_LAST",K191,K191) - _xll.BDH("USSWIT10 BGN Curncy","PX_LAST",K191-1,K191-1)) * 100</f>
        <v>#NAME?</v>
      </c>
      <c r="Q191" s="29" t="e" cm="1">
        <f t="array" aca="1" ref="Q191" ca="1">(_xll.BDH("USSWIT2 BGN Curncy","PX_LAST",K191,K191) - _xll.BDH("USSWIT2 BGN Curncy","PX_LAST",K191-1,K191-1)) * 100</f>
        <v>#NAME?</v>
      </c>
    </row>
    <row r="192" spans="2:17" x14ac:dyDescent="0.2">
      <c r="B192" s="14">
        <v>20150522</v>
      </c>
      <c r="C192" s="15">
        <v>42124</v>
      </c>
      <c r="D192" s="18">
        <v>0.1</v>
      </c>
      <c r="E192" s="18">
        <v>0.1</v>
      </c>
      <c r="G192" s="13">
        <v>42094</v>
      </c>
      <c r="H192">
        <v>235.976</v>
      </c>
      <c r="I192" s="26">
        <f t="shared" si="10"/>
        <v>2.6939517808124425E-3</v>
      </c>
      <c r="K192" t="str">
        <f t="shared" si="8"/>
        <v>05/22/2015</v>
      </c>
      <c r="L192" s="18">
        <f t="shared" si="11"/>
        <v>0</v>
      </c>
      <c r="M192" s="18">
        <f t="shared" si="9"/>
        <v>4.2478896158938129E-3</v>
      </c>
      <c r="N192" s="28" t="e" cm="1">
        <f t="array" aca="1" ref="N192" ca="1">(_xll.BDH("USGG10YR Index","PX_LAST",K192,K192) - _xll.BDH("USGG10YR Index","PX_LAST",K192-1,K192-1)) * 100</f>
        <v>#NAME?</v>
      </c>
      <c r="O192" s="28" t="e" cm="1">
        <f t="array" aca="1" ref="O192" ca="1">(_xll.BDH("USGG2YR Index","PX_LAST",K192,K192) - _xll.BDH("USGG2YR Index","PX_LAST",K192-1,K192-1)) * 100</f>
        <v>#NAME?</v>
      </c>
      <c r="P192" s="29" t="e" cm="1">
        <f t="array" aca="1" ref="P192" ca="1">(_xll.BDH("USSWIT10 BGN Curncy","PX_LAST",K192,K192) - _xll.BDH("USSWIT10 BGN Curncy","PX_LAST",K192-1,K192-1)) * 100</f>
        <v>#NAME?</v>
      </c>
      <c r="Q192" s="29" t="e" cm="1">
        <f t="array" aca="1" ref="Q192" ca="1">(_xll.BDH("USSWIT2 BGN Curncy","PX_LAST",K192,K192) - _xll.BDH("USSWIT2 BGN Curncy","PX_LAST",K192-1,K192-1)) * 100</f>
        <v>#NAME?</v>
      </c>
    </row>
    <row r="193" spans="2:17" x14ac:dyDescent="0.2">
      <c r="B193" s="14">
        <v>20150618</v>
      </c>
      <c r="C193" s="15">
        <v>42155</v>
      </c>
      <c r="D193" s="18">
        <v>0.4</v>
      </c>
      <c r="E193" s="18">
        <v>0.5</v>
      </c>
      <c r="G193" s="13">
        <v>42124</v>
      </c>
      <c r="H193">
        <v>236.22200000000001</v>
      </c>
      <c r="I193" s="26">
        <f t="shared" si="10"/>
        <v>1.0424788961589382E-3</v>
      </c>
      <c r="K193" t="str">
        <f t="shared" si="8"/>
        <v>06/18/2015</v>
      </c>
      <c r="L193" s="18">
        <f t="shared" si="11"/>
        <v>-9.9999999999999978E-2</v>
      </c>
      <c r="M193" s="18">
        <f t="shared" si="9"/>
        <v>-0.17022546587531728</v>
      </c>
      <c r="N193" s="28" t="e" cm="1">
        <f t="array" aca="1" ref="N193" ca="1">(_xll.BDH("USGG10YR Index","PX_LAST",K193,K193) - _xll.BDH("USGG10YR Index","PX_LAST",K193-1,K193-1)) * 100</f>
        <v>#NAME?</v>
      </c>
      <c r="O193" s="28" t="e" cm="1">
        <f t="array" aca="1" ref="O193" ca="1">(_xll.BDH("USGG2YR Index","PX_LAST",K193,K193) - _xll.BDH("USGG2YR Index","PX_LAST",K193-1,K193-1)) * 100</f>
        <v>#NAME?</v>
      </c>
      <c r="P193" s="29" t="e" cm="1">
        <f t="array" aca="1" ref="P193" ca="1">(_xll.BDH("USSWIT10 BGN Curncy","PX_LAST",K193,K193) - _xll.BDH("USSWIT10 BGN Curncy","PX_LAST",K193-1,K193-1)) * 100</f>
        <v>#NAME?</v>
      </c>
      <c r="Q193" s="29" t="e" cm="1">
        <f t="array" aca="1" ref="Q193" ca="1">(_xll.BDH("USSWIT2 BGN Curncy","PX_LAST",K193,K193) - _xll.BDH("USSWIT2 BGN Curncy","PX_LAST",K193-1,K193-1)) * 100</f>
        <v>#NAME?</v>
      </c>
    </row>
    <row r="194" spans="2:17" x14ac:dyDescent="0.2">
      <c r="B194" s="14">
        <v>20150717</v>
      </c>
      <c r="C194" s="15">
        <v>42185</v>
      </c>
      <c r="D194" s="18">
        <v>0.3</v>
      </c>
      <c r="E194" s="18">
        <v>0.3</v>
      </c>
      <c r="G194" s="13">
        <v>42155</v>
      </c>
      <c r="H194">
        <v>237.001</v>
      </c>
      <c r="I194" s="26">
        <f t="shared" si="10"/>
        <v>3.2977453412468272E-3</v>
      </c>
      <c r="K194" t="str">
        <f t="shared" si="8"/>
        <v>07/17/2015</v>
      </c>
      <c r="L194" s="18">
        <f t="shared" si="11"/>
        <v>0</v>
      </c>
      <c r="M194" s="18">
        <f t="shared" si="9"/>
        <v>-2.3207918953926654E-2</v>
      </c>
      <c r="N194" s="28" t="e" cm="1">
        <f t="array" aca="1" ref="N194" ca="1">(_xll.BDH("USGG10YR Index","PX_LAST",K194,K194) - _xll.BDH("USGG10YR Index","PX_LAST",K194-1,K194-1)) * 100</f>
        <v>#NAME?</v>
      </c>
      <c r="O194" s="28" t="e" cm="1">
        <f t="array" aca="1" ref="O194" ca="1">(_xll.BDH("USGG2YR Index","PX_LAST",K194,K194) - _xll.BDH("USGG2YR Index","PX_LAST",K194-1,K194-1)) * 100</f>
        <v>#NAME?</v>
      </c>
      <c r="P194" s="29" t="e" cm="1">
        <f t="array" aca="1" ref="P194" ca="1">(_xll.BDH("USSWIT10 BGN Curncy","PX_LAST",K194,K194) - _xll.BDH("USSWIT10 BGN Curncy","PX_LAST",K194-1,K194-1)) * 100</f>
        <v>#NAME?</v>
      </c>
      <c r="Q194" s="29" t="e" cm="1">
        <f t="array" aca="1" ref="Q194" ca="1">(_xll.BDH("USSWIT2 BGN Curncy","PX_LAST",K194,K194) - _xll.BDH("USSWIT2 BGN Curncy","PX_LAST",K194-1,K194-1)) * 100</f>
        <v>#NAME?</v>
      </c>
    </row>
    <row r="195" spans="2:17" x14ac:dyDescent="0.2">
      <c r="B195" s="14">
        <v>20150819</v>
      </c>
      <c r="C195" s="15">
        <v>42216</v>
      </c>
      <c r="D195" s="18">
        <v>0.1</v>
      </c>
      <c r="E195" s="18">
        <v>0.2</v>
      </c>
      <c r="G195" s="13">
        <v>42185</v>
      </c>
      <c r="H195">
        <v>237.65700000000001</v>
      </c>
      <c r="I195" s="26">
        <f t="shared" si="10"/>
        <v>2.7679208104607333E-3</v>
      </c>
      <c r="K195" t="str">
        <f t="shared" si="8"/>
        <v>08/19/2015</v>
      </c>
      <c r="L195" s="18">
        <f t="shared" si="11"/>
        <v>-0.1</v>
      </c>
      <c r="M195" s="18">
        <f t="shared" si="9"/>
        <v>-4.1368021981269376E-2</v>
      </c>
      <c r="N195" s="28" t="e" cm="1">
        <f t="array" aca="1" ref="N195" ca="1">(_xll.BDH("USGG10YR Index","PX_LAST",K195,K195) - _xll.BDH("USGG10YR Index","PX_LAST",K195-1,K195-1)) * 100</f>
        <v>#NAME?</v>
      </c>
      <c r="O195" s="28" t="e" cm="1">
        <f t="array" aca="1" ref="O195" ca="1">(_xll.BDH("USGG2YR Index","PX_LAST",K195,K195) - _xll.BDH("USGG2YR Index","PX_LAST",K195-1,K195-1)) * 100</f>
        <v>#NAME?</v>
      </c>
      <c r="P195" s="29" t="e" cm="1">
        <f t="array" aca="1" ref="P195" ca="1">(_xll.BDH("USSWIT10 BGN Curncy","PX_LAST",K195,K195) - _xll.BDH("USSWIT10 BGN Curncy","PX_LAST",K195-1,K195-1)) * 100</f>
        <v>#NAME?</v>
      </c>
      <c r="Q195" s="29" t="e" cm="1">
        <f t="array" aca="1" ref="Q195" ca="1">(_xll.BDH("USSWIT2 BGN Curncy","PX_LAST",K195,K195) - _xll.BDH("USSWIT2 BGN Curncy","PX_LAST",K195-1,K195-1)) * 100</f>
        <v>#NAME?</v>
      </c>
    </row>
    <row r="196" spans="2:17" x14ac:dyDescent="0.2">
      <c r="B196" s="14">
        <v>20150916</v>
      </c>
      <c r="C196" s="15">
        <v>42247</v>
      </c>
      <c r="D196" s="18">
        <v>-0.1</v>
      </c>
      <c r="E196" s="18">
        <v>-0.1</v>
      </c>
      <c r="G196" s="13">
        <v>42216</v>
      </c>
      <c r="H196">
        <v>238.03399999999999</v>
      </c>
      <c r="I196" s="26">
        <f t="shared" si="10"/>
        <v>1.5863197801873063E-3</v>
      </c>
      <c r="K196" t="str">
        <f t="shared" si="8"/>
        <v>09/16/2015</v>
      </c>
      <c r="L196" s="18">
        <f t="shared" si="11"/>
        <v>0</v>
      </c>
      <c r="M196" s="18">
        <f t="shared" si="9"/>
        <v>9.9579891948209293E-2</v>
      </c>
      <c r="N196" s="28" t="e" cm="1">
        <f t="array" aca="1" ref="N196" ca="1">(_xll.BDH("USGG10YR Index","PX_LAST",K196,K196) - _xll.BDH("USGG10YR Index","PX_LAST",K196-1,K196-1)) * 100</f>
        <v>#NAME?</v>
      </c>
      <c r="O196" s="28" t="e" cm="1">
        <f t="array" aca="1" ref="O196" ca="1">(_xll.BDH("USGG2YR Index","PX_LAST",K196,K196) - _xll.BDH("USGG2YR Index","PX_LAST",K196-1,K196-1)) * 100</f>
        <v>#NAME?</v>
      </c>
      <c r="P196" s="29" t="e" cm="1">
        <f t="array" aca="1" ref="P196" ca="1">(_xll.BDH("USSWIT10 BGN Curncy","PX_LAST",K196,K196) - _xll.BDH("USSWIT10 BGN Curncy","PX_LAST",K196-1,K196-1)) * 100</f>
        <v>#NAME?</v>
      </c>
      <c r="Q196" s="29" t="e" cm="1">
        <f t="array" aca="1" ref="Q196" ca="1">(_xll.BDH("USSWIT2 BGN Curncy","PX_LAST",K196,K196) - _xll.BDH("USSWIT2 BGN Curncy","PX_LAST",K196-1,K196-1)) * 100</f>
        <v>#NAME?</v>
      </c>
    </row>
    <row r="197" spans="2:17" x14ac:dyDescent="0.2">
      <c r="B197" s="14">
        <v>20151015</v>
      </c>
      <c r="C197" s="15">
        <v>42277</v>
      </c>
      <c r="D197" s="18">
        <v>-0.2</v>
      </c>
      <c r="E197" s="18">
        <v>-0.2</v>
      </c>
      <c r="G197" s="13">
        <v>42247</v>
      </c>
      <c r="H197">
        <v>238.03299999999999</v>
      </c>
      <c r="I197" s="26">
        <f t="shared" si="10"/>
        <v>-4.2010805179071298E-6</v>
      </c>
      <c r="K197" t="str">
        <f t="shared" si="8"/>
        <v>10/15/2015</v>
      </c>
      <c r="L197" s="18">
        <f t="shared" si="11"/>
        <v>0</v>
      </c>
      <c r="M197" s="18">
        <f t="shared" si="9"/>
        <v>-2.4758751937759171E-2</v>
      </c>
      <c r="N197" s="28" t="e" cm="1">
        <f t="array" aca="1" ref="N197" ca="1">(_xll.BDH("USGG10YR Index","PX_LAST",K197,K197) - _xll.BDH("USGG10YR Index","PX_LAST",K197-1,K197-1)) * 100</f>
        <v>#NAME?</v>
      </c>
      <c r="O197" s="28" t="e" cm="1">
        <f t="array" aca="1" ref="O197" ca="1">(_xll.BDH("USGG2YR Index","PX_LAST",K197,K197) - _xll.BDH("USGG2YR Index","PX_LAST",K197-1,K197-1)) * 100</f>
        <v>#NAME?</v>
      </c>
      <c r="P197" s="29" t="e" cm="1">
        <f t="array" aca="1" ref="P197" ca="1">(_xll.BDH("USSWIT10 BGN Curncy","PX_LAST",K197,K197) - _xll.BDH("USSWIT10 BGN Curncy","PX_LAST",K197-1,K197-1)) * 100</f>
        <v>#NAME?</v>
      </c>
      <c r="Q197" s="29" t="e" cm="1">
        <f t="array" aca="1" ref="Q197" ca="1">(_xll.BDH("USSWIT2 BGN Curncy","PX_LAST",K197,K197) - _xll.BDH("USSWIT2 BGN Curncy","PX_LAST",K197-1,K197-1)) * 100</f>
        <v>#NAME?</v>
      </c>
    </row>
    <row r="198" spans="2:17" x14ac:dyDescent="0.2">
      <c r="B198" s="14">
        <v>20151117</v>
      </c>
      <c r="C198" s="15">
        <v>42308</v>
      </c>
      <c r="D198" s="18">
        <v>0.2</v>
      </c>
      <c r="E198" s="18">
        <v>0.2</v>
      </c>
      <c r="G198" s="13">
        <v>42277</v>
      </c>
      <c r="H198">
        <v>237.49799999999999</v>
      </c>
      <c r="I198" s="26">
        <f t="shared" si="10"/>
        <v>-2.2475875193775918E-3</v>
      </c>
      <c r="K198" t="str">
        <f t="shared" si="8"/>
        <v>11/17/2015</v>
      </c>
      <c r="L198" s="18">
        <f t="shared" si="11"/>
        <v>0</v>
      </c>
      <c r="M198" s="18">
        <f t="shared" si="9"/>
        <v>-0.10105179833093098</v>
      </c>
      <c r="N198" s="28" t="e" cm="1">
        <f t="array" aca="1" ref="N198" ca="1">(_xll.BDH("USGG10YR Index","PX_LAST",K198,K198) - _xll.BDH("USGG10YR Index","PX_LAST",K198-1,K198-1)) * 100</f>
        <v>#NAME?</v>
      </c>
      <c r="O198" s="28" t="e" cm="1">
        <f t="array" aca="1" ref="O198" ca="1">(_xll.BDH("USGG2YR Index","PX_LAST",K198,K198) - _xll.BDH("USGG2YR Index","PX_LAST",K198-1,K198-1)) * 100</f>
        <v>#NAME?</v>
      </c>
      <c r="P198" s="29" t="e" cm="1">
        <f t="array" aca="1" ref="P198" ca="1">(_xll.BDH("USSWIT10 BGN Curncy","PX_LAST",K198,K198) - _xll.BDH("USSWIT10 BGN Curncy","PX_LAST",K198-1,K198-1)) * 100</f>
        <v>#NAME?</v>
      </c>
      <c r="Q198" s="29" t="e" cm="1">
        <f t="array" aca="1" ref="Q198" ca="1">(_xll.BDH("USSWIT2 BGN Curncy","PX_LAST",K198,K198) - _xll.BDH("USSWIT2 BGN Curncy","PX_LAST",K198-1,K198-1)) * 100</f>
        <v>#NAME?</v>
      </c>
    </row>
    <row r="199" spans="2:17" x14ac:dyDescent="0.2">
      <c r="B199" s="14">
        <v>20151215</v>
      </c>
      <c r="C199" s="15">
        <v>42338</v>
      </c>
      <c r="D199" s="18">
        <v>0</v>
      </c>
      <c r="E199" s="18">
        <v>0</v>
      </c>
      <c r="G199" s="13">
        <v>42308</v>
      </c>
      <c r="H199">
        <v>237.733</v>
      </c>
      <c r="I199" s="26">
        <f t="shared" si="10"/>
        <v>9.8948201669069036E-4</v>
      </c>
      <c r="K199" t="str">
        <f t="shared" si="8"/>
        <v>12/15/2015</v>
      </c>
      <c r="L199" s="18">
        <f t="shared" si="11"/>
        <v>0</v>
      </c>
      <c r="M199" s="18">
        <f t="shared" si="9"/>
        <v>0.11946174910508756</v>
      </c>
      <c r="N199" s="28" t="e" cm="1">
        <f t="array" aca="1" ref="N199" ca="1">(_xll.BDH("USGG10YR Index","PX_LAST",K199,K199) - _xll.BDH("USGG10YR Index","PX_LAST",K199-1,K199-1)) * 100</f>
        <v>#NAME?</v>
      </c>
      <c r="O199" s="28" t="e" cm="1">
        <f t="array" aca="1" ref="O199" ca="1">(_xll.BDH("USGG2YR Index","PX_LAST",K199,K199) - _xll.BDH("USGG2YR Index","PX_LAST",K199-1,K199-1)) * 100</f>
        <v>#NAME?</v>
      </c>
      <c r="P199" s="29" t="e" cm="1">
        <f t="array" aca="1" ref="P199" ca="1">(_xll.BDH("USSWIT10 BGN Curncy","PX_LAST",K199,K199) - _xll.BDH("USSWIT10 BGN Curncy","PX_LAST",K199-1,K199-1)) * 100</f>
        <v>#NAME?</v>
      </c>
      <c r="Q199" s="29" t="e" cm="1">
        <f t="array" aca="1" ref="Q199" ca="1">(_xll.BDH("USSWIT2 BGN Curncy","PX_LAST",K199,K199) - _xll.BDH("USSWIT2 BGN Curncy","PX_LAST",K199-1,K199-1)) * 100</f>
        <v>#NAME?</v>
      </c>
    </row>
    <row r="200" spans="2:17" x14ac:dyDescent="0.2">
      <c r="B200" s="14">
        <v>20160120</v>
      </c>
      <c r="C200" s="15">
        <v>42369</v>
      </c>
      <c r="D200" s="18">
        <v>-0.1</v>
      </c>
      <c r="E200" s="18">
        <v>0</v>
      </c>
      <c r="G200" s="13">
        <v>42338</v>
      </c>
      <c r="H200">
        <v>238.017</v>
      </c>
      <c r="I200" s="26">
        <f t="shared" si="10"/>
        <v>1.1946174910508756E-3</v>
      </c>
      <c r="K200" t="str">
        <f t="shared" si="8"/>
        <v>01/20/2016</v>
      </c>
      <c r="L200" s="18">
        <f t="shared" si="11"/>
        <v>-0.1</v>
      </c>
      <c r="M200" s="18">
        <f t="shared" si="9"/>
        <v>-0.10755534268560574</v>
      </c>
      <c r="N200" s="28" t="e" cm="1">
        <f t="array" aca="1" ref="N200" ca="1">(_xll.BDH("USGG10YR Index","PX_LAST",K200,K200) - _xll.BDH("USGG10YR Index","PX_LAST",K200-1,K200-1)) * 100</f>
        <v>#NAME?</v>
      </c>
      <c r="O200" s="28" t="e" cm="1">
        <f t="array" aca="1" ref="O200" ca="1">(_xll.BDH("USGG2YR Index","PX_LAST",K200,K200) - _xll.BDH("USGG2YR Index","PX_LAST",K200-1,K200-1)) * 100</f>
        <v>#NAME?</v>
      </c>
      <c r="P200" s="29" t="e" cm="1">
        <f t="array" aca="1" ref="P200" ca="1">(_xll.BDH("USSWIT10 BGN Curncy","PX_LAST",K200,K200) - _xll.BDH("USSWIT10 BGN Curncy","PX_LAST",K200-1,K200-1)) * 100</f>
        <v>#NAME?</v>
      </c>
      <c r="Q200" s="29" t="e" cm="1">
        <f t="array" aca="1" ref="Q200" ca="1">(_xll.BDH("USSWIT2 BGN Curncy","PX_LAST",K200,K200) - _xll.BDH("USSWIT2 BGN Curncy","PX_LAST",K200-1,K200-1)) * 100</f>
        <v>#NAME?</v>
      </c>
    </row>
    <row r="201" spans="2:17" x14ac:dyDescent="0.2">
      <c r="B201" s="14">
        <v>20160219</v>
      </c>
      <c r="C201" s="15">
        <v>42400</v>
      </c>
      <c r="D201" s="18">
        <v>0</v>
      </c>
      <c r="E201" s="18">
        <v>-0.1</v>
      </c>
      <c r="G201" s="13">
        <v>42369</v>
      </c>
      <c r="H201">
        <v>237.761</v>
      </c>
      <c r="I201" s="26">
        <f t="shared" si="10"/>
        <v>-1.0755534268560574E-3</v>
      </c>
      <c r="K201" t="str">
        <f t="shared" ref="K201:K264" si="12">_xlfn.CONCAT(MID(B201,5,2),"/",RIGHT(B201,2),"/",LEFT(B201,4))</f>
        <v>02/19/2016</v>
      </c>
      <c r="L201" s="18">
        <f t="shared" si="11"/>
        <v>0.1</v>
      </c>
      <c r="M201" s="18">
        <f t="shared" ref="M201:M264" si="13">(I202*100)-E201</f>
        <v>5.4155643692610417E-2</v>
      </c>
      <c r="N201" s="28" t="e" cm="1">
        <f t="array" aca="1" ref="N201" ca="1">(_xll.BDH("USGG10YR Index","PX_LAST",K201,K201) - _xll.BDH("USGG10YR Index","PX_LAST",K201-1,K201-1)) * 100</f>
        <v>#NAME?</v>
      </c>
      <c r="O201" s="28" t="e" cm="1">
        <f t="array" aca="1" ref="O201" ca="1">(_xll.BDH("USGG2YR Index","PX_LAST",K201,K201) - _xll.BDH("USGG2YR Index","PX_LAST",K201-1,K201-1)) * 100</f>
        <v>#NAME?</v>
      </c>
      <c r="P201" s="29" t="e" cm="1">
        <f t="array" aca="1" ref="P201" ca="1">(_xll.BDH("USSWIT10 BGN Curncy","PX_LAST",K201,K201) - _xll.BDH("USSWIT10 BGN Curncy","PX_LAST",K201-1,K201-1)) * 100</f>
        <v>#NAME?</v>
      </c>
      <c r="Q201" s="29" t="e" cm="1">
        <f t="array" aca="1" ref="Q201" ca="1">(_xll.BDH("USSWIT2 BGN Curncy","PX_LAST",K201,K201) - _xll.BDH("USSWIT2 BGN Curncy","PX_LAST",K201-1,K201-1)) * 100</f>
        <v>#NAME?</v>
      </c>
    </row>
    <row r="202" spans="2:17" x14ac:dyDescent="0.2">
      <c r="B202" s="14">
        <v>20160316</v>
      </c>
      <c r="C202" s="15">
        <v>42429</v>
      </c>
      <c r="D202" s="18">
        <v>-0.2</v>
      </c>
      <c r="E202" s="18">
        <v>-0.2</v>
      </c>
      <c r="G202" s="13">
        <v>42400</v>
      </c>
      <c r="H202">
        <v>237.65199999999999</v>
      </c>
      <c r="I202" s="26">
        <f t="shared" ref="I202:I265" si="14">H202/H201-1</f>
        <v>-4.5844356307389589E-4</v>
      </c>
      <c r="K202" t="str">
        <f t="shared" si="12"/>
        <v>03/16/2016</v>
      </c>
      <c r="L202" s="18">
        <f t="shared" si="11"/>
        <v>0</v>
      </c>
      <c r="M202" s="18">
        <f t="shared" si="13"/>
        <v>6.7032467641769788E-2</v>
      </c>
      <c r="N202" s="28" t="e" cm="1">
        <f t="array" aca="1" ref="N202" ca="1">(_xll.BDH("USGG10YR Index","PX_LAST",K202,K202) - _xll.BDH("USGG10YR Index","PX_LAST",K202-1,K202-1)) * 100</f>
        <v>#NAME?</v>
      </c>
      <c r="O202" s="28" t="e" cm="1">
        <f t="array" aca="1" ref="O202" ca="1">(_xll.BDH("USGG2YR Index","PX_LAST",K202,K202) - _xll.BDH("USGG2YR Index","PX_LAST",K202-1,K202-1)) * 100</f>
        <v>#NAME?</v>
      </c>
      <c r="P202" s="29" t="e" cm="1">
        <f t="array" aca="1" ref="P202" ca="1">(_xll.BDH("USSWIT10 BGN Curncy","PX_LAST",K202,K202) - _xll.BDH("USSWIT10 BGN Curncy","PX_LAST",K202-1,K202-1)) * 100</f>
        <v>#NAME?</v>
      </c>
      <c r="Q202" s="29" t="e" cm="1">
        <f t="array" aca="1" ref="Q202" ca="1">(_xll.BDH("USSWIT2 BGN Curncy","PX_LAST",K202,K202) - _xll.BDH("USSWIT2 BGN Curncy","PX_LAST",K202-1,K202-1)) * 100</f>
        <v>#NAME?</v>
      </c>
    </row>
    <row r="203" spans="2:17" x14ac:dyDescent="0.2">
      <c r="B203" s="14">
        <v>20160414</v>
      </c>
      <c r="C203" s="15">
        <v>42460</v>
      </c>
      <c r="D203" s="18">
        <v>0.1</v>
      </c>
      <c r="E203" s="18">
        <v>0.2</v>
      </c>
      <c r="G203" s="13">
        <v>42429</v>
      </c>
      <c r="H203">
        <v>237.33600000000001</v>
      </c>
      <c r="I203" s="26">
        <f t="shared" si="14"/>
        <v>-1.3296753235823022E-3</v>
      </c>
      <c r="K203" t="str">
        <f t="shared" si="12"/>
        <v>04/14/2016</v>
      </c>
      <c r="L203" s="18">
        <f t="shared" si="11"/>
        <v>-0.1</v>
      </c>
      <c r="M203" s="18">
        <f t="shared" si="13"/>
        <v>0.11347962382444193</v>
      </c>
      <c r="N203" s="28" t="e" cm="1">
        <f t="array" aca="1" ref="N203" ca="1">(_xll.BDH("USGG10YR Index","PX_LAST",K203,K203) - _xll.BDH("USGG10YR Index","PX_LAST",K203-1,K203-1)) * 100</f>
        <v>#NAME?</v>
      </c>
      <c r="O203" s="28" t="e" cm="1">
        <f t="array" aca="1" ref="O203" ca="1">(_xll.BDH("USGG2YR Index","PX_LAST",K203,K203) - _xll.BDH("USGG2YR Index","PX_LAST",K203-1,K203-1)) * 100</f>
        <v>#NAME?</v>
      </c>
      <c r="P203" s="29" t="e" cm="1">
        <f t="array" aca="1" ref="P203" ca="1">(_xll.BDH("USSWIT10 BGN Curncy","PX_LAST",K203,K203) - _xll.BDH("USSWIT10 BGN Curncy","PX_LAST",K203-1,K203-1)) * 100</f>
        <v>#NAME?</v>
      </c>
      <c r="Q203" s="29" t="e" cm="1">
        <f t="array" aca="1" ref="Q203" ca="1">(_xll.BDH("USSWIT2 BGN Curncy","PX_LAST",K203,K203) - _xll.BDH("USSWIT2 BGN Curncy","PX_LAST",K203-1,K203-1)) * 100</f>
        <v>#NAME?</v>
      </c>
    </row>
    <row r="204" spans="2:17" x14ac:dyDescent="0.2">
      <c r="B204" s="14">
        <v>20160517</v>
      </c>
      <c r="C204" s="15">
        <v>42490</v>
      </c>
      <c r="D204" s="18">
        <v>0.4</v>
      </c>
      <c r="E204" s="18">
        <v>0.3</v>
      </c>
      <c r="G204" s="13">
        <v>42460</v>
      </c>
      <c r="H204">
        <v>238.08</v>
      </c>
      <c r="I204" s="26">
        <f t="shared" si="14"/>
        <v>3.1347962382444194E-3</v>
      </c>
      <c r="K204" t="str">
        <f t="shared" si="12"/>
        <v>05/17/2016</v>
      </c>
      <c r="L204" s="18">
        <f t="shared" si="11"/>
        <v>0.10000000000000003</v>
      </c>
      <c r="M204" s="18">
        <f t="shared" si="13"/>
        <v>8.3064516129016941E-2</v>
      </c>
      <c r="N204" s="28" t="e" cm="1">
        <f t="array" aca="1" ref="N204" ca="1">(_xll.BDH("USGG10YR Index","PX_LAST",K204,K204) - _xll.BDH("USGG10YR Index","PX_LAST",K204-1,K204-1)) * 100</f>
        <v>#NAME?</v>
      </c>
      <c r="O204" s="28" t="e" cm="1">
        <f t="array" aca="1" ref="O204" ca="1">(_xll.BDH("USGG2YR Index","PX_LAST",K204,K204) - _xll.BDH("USGG2YR Index","PX_LAST",K204-1,K204-1)) * 100</f>
        <v>#NAME?</v>
      </c>
      <c r="P204" s="29" t="e" cm="1">
        <f t="array" aca="1" ref="P204" ca="1">(_xll.BDH("USSWIT10 BGN Curncy","PX_LAST",K204,K204) - _xll.BDH("USSWIT10 BGN Curncy","PX_LAST",K204-1,K204-1)) * 100</f>
        <v>#NAME?</v>
      </c>
      <c r="Q204" s="29" t="e" cm="1">
        <f t="array" aca="1" ref="Q204" ca="1">(_xll.BDH("USSWIT2 BGN Curncy","PX_LAST",K204,K204) - _xll.BDH("USSWIT2 BGN Curncy","PX_LAST",K204-1,K204-1)) * 100</f>
        <v>#NAME?</v>
      </c>
    </row>
    <row r="205" spans="2:17" x14ac:dyDescent="0.2">
      <c r="B205" s="14">
        <v>20160616</v>
      </c>
      <c r="C205" s="15">
        <v>42521</v>
      </c>
      <c r="D205" s="18">
        <v>0.2</v>
      </c>
      <c r="E205" s="18">
        <v>0.3</v>
      </c>
      <c r="G205" s="13">
        <v>42490</v>
      </c>
      <c r="H205">
        <v>238.99199999999999</v>
      </c>
      <c r="I205" s="26">
        <f t="shared" si="14"/>
        <v>3.8306451612901693E-3</v>
      </c>
      <c r="K205" t="str">
        <f t="shared" si="12"/>
        <v>06/16/2016</v>
      </c>
      <c r="L205" s="18">
        <f t="shared" ref="L205:L268" si="15">D205-E205</f>
        <v>-9.9999999999999978E-2</v>
      </c>
      <c r="M205" s="18">
        <f t="shared" si="13"/>
        <v>-6.3590413068214946E-2</v>
      </c>
      <c r="N205" s="28" t="e" cm="1">
        <f t="array" aca="1" ref="N205" ca="1">(_xll.BDH("USGG10YR Index","PX_LAST",K205,K205) - _xll.BDH("USGG10YR Index","PX_LAST",K205-1,K205-1)) * 100</f>
        <v>#NAME?</v>
      </c>
      <c r="O205" s="28" t="e" cm="1">
        <f t="array" aca="1" ref="O205" ca="1">(_xll.BDH("USGG2YR Index","PX_LAST",K205,K205) - _xll.BDH("USGG2YR Index","PX_LAST",K205-1,K205-1)) * 100</f>
        <v>#NAME?</v>
      </c>
      <c r="P205" s="29" t="e" cm="1">
        <f t="array" aca="1" ref="P205" ca="1">(_xll.BDH("USSWIT10 BGN Curncy","PX_LAST",K205,K205) - _xll.BDH("USSWIT10 BGN Curncy","PX_LAST",K205-1,K205-1)) * 100</f>
        <v>#NAME?</v>
      </c>
      <c r="Q205" s="29" t="e" cm="1">
        <f t="array" aca="1" ref="Q205" ca="1">(_xll.BDH("USSWIT2 BGN Curncy","PX_LAST",K205,K205) - _xll.BDH("USSWIT2 BGN Curncy","PX_LAST",K205-1,K205-1)) * 100</f>
        <v>#NAME?</v>
      </c>
    </row>
    <row r="206" spans="2:17" x14ac:dyDescent="0.2">
      <c r="B206" s="14">
        <v>20160715</v>
      </c>
      <c r="C206" s="15">
        <v>42551</v>
      </c>
      <c r="D206" s="18">
        <v>0.2</v>
      </c>
      <c r="E206" s="18">
        <v>0.3</v>
      </c>
      <c r="G206" s="13">
        <v>42521</v>
      </c>
      <c r="H206">
        <v>239.55699999999999</v>
      </c>
      <c r="I206" s="26">
        <f t="shared" si="14"/>
        <v>2.3640958693178504E-3</v>
      </c>
      <c r="K206" t="str">
        <f t="shared" si="12"/>
        <v>07/15/2016</v>
      </c>
      <c r="L206" s="18">
        <f t="shared" si="15"/>
        <v>-9.9999999999999978E-2</v>
      </c>
      <c r="M206" s="18">
        <f t="shared" si="13"/>
        <v>-2.2404271217279781E-2</v>
      </c>
      <c r="N206" s="28" t="e" cm="1">
        <f t="array" aca="1" ref="N206" ca="1">(_xll.BDH("USGG10YR Index","PX_LAST",K206,K206) - _xll.BDH("USGG10YR Index","PX_LAST",K206-1,K206-1)) * 100</f>
        <v>#NAME?</v>
      </c>
      <c r="O206" s="28" t="e" cm="1">
        <f t="array" aca="1" ref="O206" ca="1">(_xll.BDH("USGG2YR Index","PX_LAST",K206,K206) - _xll.BDH("USGG2YR Index","PX_LAST",K206-1,K206-1)) * 100</f>
        <v>#NAME?</v>
      </c>
      <c r="P206" s="29" t="e" cm="1">
        <f t="array" aca="1" ref="P206" ca="1">(_xll.BDH("USSWIT10 BGN Curncy","PX_LAST",K206,K206) - _xll.BDH("USSWIT10 BGN Curncy","PX_LAST",K206-1,K206-1)) * 100</f>
        <v>#NAME?</v>
      </c>
      <c r="Q206" s="29" t="e" cm="1">
        <f t="array" aca="1" ref="Q206" ca="1">(_xll.BDH("USSWIT2 BGN Curncy","PX_LAST",K206,K206) - _xll.BDH("USSWIT2 BGN Curncy","PX_LAST",K206-1,K206-1)) * 100</f>
        <v>#NAME?</v>
      </c>
    </row>
    <row r="207" spans="2:17" x14ac:dyDescent="0.2">
      <c r="B207" s="14">
        <v>20160816</v>
      </c>
      <c r="C207" s="15">
        <v>42582</v>
      </c>
      <c r="D207" s="18">
        <v>0</v>
      </c>
      <c r="E207" s="18">
        <v>0</v>
      </c>
      <c r="G207" s="13">
        <v>42551</v>
      </c>
      <c r="H207">
        <v>240.22200000000001</v>
      </c>
      <c r="I207" s="26">
        <f t="shared" si="14"/>
        <v>2.7759572878272021E-3</v>
      </c>
      <c r="K207" t="str">
        <f t="shared" si="12"/>
        <v>08/16/2016</v>
      </c>
      <c r="L207" s="18">
        <f t="shared" si="15"/>
        <v>0</v>
      </c>
      <c r="M207" s="18">
        <f t="shared" si="13"/>
        <v>-5.0370074347894089E-2</v>
      </c>
      <c r="N207" s="28" t="e" cm="1">
        <f t="array" aca="1" ref="N207" ca="1">(_xll.BDH("USGG10YR Index","PX_LAST",K207,K207) - _xll.BDH("USGG10YR Index","PX_LAST",K207-1,K207-1)) * 100</f>
        <v>#NAME?</v>
      </c>
      <c r="O207" s="28" t="e" cm="1">
        <f t="array" aca="1" ref="O207" ca="1">(_xll.BDH("USGG2YR Index","PX_LAST",K207,K207) - _xll.BDH("USGG2YR Index","PX_LAST",K207-1,K207-1)) * 100</f>
        <v>#NAME?</v>
      </c>
      <c r="P207" s="29" t="e" cm="1">
        <f t="array" aca="1" ref="P207" ca="1">(_xll.BDH("USSWIT10 BGN Curncy","PX_LAST",K207,K207) - _xll.BDH("USSWIT10 BGN Curncy","PX_LAST",K207-1,K207-1)) * 100</f>
        <v>#NAME?</v>
      </c>
      <c r="Q207" s="29" t="e" cm="1">
        <f t="array" aca="1" ref="Q207" ca="1">(_xll.BDH("USSWIT2 BGN Curncy","PX_LAST",K207,K207) - _xll.BDH("USSWIT2 BGN Curncy","PX_LAST",K207-1,K207-1)) * 100</f>
        <v>#NAME?</v>
      </c>
    </row>
    <row r="208" spans="2:17" x14ac:dyDescent="0.2">
      <c r="B208" s="14">
        <v>20160916</v>
      </c>
      <c r="C208" s="15">
        <v>42613</v>
      </c>
      <c r="D208" s="18">
        <v>0.2</v>
      </c>
      <c r="E208" s="18">
        <v>0.1</v>
      </c>
      <c r="G208" s="13">
        <v>42582</v>
      </c>
      <c r="H208">
        <v>240.101</v>
      </c>
      <c r="I208" s="26">
        <f t="shared" si="14"/>
        <v>-5.0370074347894089E-4</v>
      </c>
      <c r="K208" t="str">
        <f t="shared" si="12"/>
        <v>09/16/2016</v>
      </c>
      <c r="L208" s="18">
        <f t="shared" si="15"/>
        <v>0.1</v>
      </c>
      <c r="M208" s="18">
        <f t="shared" si="13"/>
        <v>8.4922178583168945E-2</v>
      </c>
      <c r="N208" s="28" t="e" cm="1">
        <f t="array" aca="1" ref="N208" ca="1">(_xll.BDH("USGG10YR Index","PX_LAST",K208,K208) - _xll.BDH("USGG10YR Index","PX_LAST",K208-1,K208-1)) * 100</f>
        <v>#NAME?</v>
      </c>
      <c r="O208" s="28" t="e" cm="1">
        <f t="array" aca="1" ref="O208" ca="1">(_xll.BDH("USGG2YR Index","PX_LAST",K208,K208) - _xll.BDH("USGG2YR Index","PX_LAST",K208-1,K208-1)) * 100</f>
        <v>#NAME?</v>
      </c>
      <c r="P208" s="29" t="e" cm="1">
        <f t="array" aca="1" ref="P208" ca="1">(_xll.BDH("USSWIT10 BGN Curncy","PX_LAST",K208,K208) - _xll.BDH("USSWIT10 BGN Curncy","PX_LAST",K208-1,K208-1)) * 100</f>
        <v>#NAME?</v>
      </c>
      <c r="Q208" s="29" t="e" cm="1">
        <f t="array" aca="1" ref="Q208" ca="1">(_xll.BDH("USSWIT2 BGN Curncy","PX_LAST",K208,K208) - _xll.BDH("USSWIT2 BGN Curncy","PX_LAST",K208-1,K208-1)) * 100</f>
        <v>#NAME?</v>
      </c>
    </row>
    <row r="209" spans="2:17" x14ac:dyDescent="0.2">
      <c r="B209" s="14">
        <v>20161018</v>
      </c>
      <c r="C209" s="15">
        <v>42643</v>
      </c>
      <c r="D209" s="18">
        <v>0.3</v>
      </c>
      <c r="E209" s="18">
        <v>0.3</v>
      </c>
      <c r="G209" s="13">
        <v>42613</v>
      </c>
      <c r="H209">
        <v>240.54499999999999</v>
      </c>
      <c r="I209" s="26">
        <f t="shared" si="14"/>
        <v>1.8492217858316895E-3</v>
      </c>
      <c r="K209" t="str">
        <f t="shared" si="12"/>
        <v>10/18/2016</v>
      </c>
      <c r="L209" s="18">
        <f t="shared" si="15"/>
        <v>0</v>
      </c>
      <c r="M209" s="18">
        <f t="shared" si="13"/>
        <v>-3.7679020557479237E-2</v>
      </c>
      <c r="N209" s="28" t="e" cm="1">
        <f t="array" aca="1" ref="N209" ca="1">(_xll.BDH("USGG10YR Index","PX_LAST",K209,K209) - _xll.BDH("USGG10YR Index","PX_LAST",K209-1,K209-1)) * 100</f>
        <v>#NAME?</v>
      </c>
      <c r="O209" s="28" t="e" cm="1">
        <f t="array" aca="1" ref="O209" ca="1">(_xll.BDH("USGG2YR Index","PX_LAST",K209,K209) - _xll.BDH("USGG2YR Index","PX_LAST",K209-1,K209-1)) * 100</f>
        <v>#NAME?</v>
      </c>
      <c r="P209" s="29" t="e" cm="1">
        <f t="array" aca="1" ref="P209" ca="1">(_xll.BDH("USSWIT10 BGN Curncy","PX_LAST",K209,K209) - _xll.BDH("USSWIT10 BGN Curncy","PX_LAST",K209-1,K209-1)) * 100</f>
        <v>#NAME?</v>
      </c>
      <c r="Q209" s="29" t="e" cm="1">
        <f t="array" aca="1" ref="Q209" ca="1">(_xll.BDH("USSWIT2 BGN Curncy","PX_LAST",K209,K209) - _xll.BDH("USSWIT2 BGN Curncy","PX_LAST",K209-1,K209-1)) * 100</f>
        <v>#NAME?</v>
      </c>
    </row>
    <row r="210" spans="2:17" x14ac:dyDescent="0.2">
      <c r="B210" s="14">
        <v>20161117</v>
      </c>
      <c r="C210" s="15">
        <v>42674</v>
      </c>
      <c r="D210" s="18">
        <v>0.4</v>
      </c>
      <c r="E210" s="18">
        <v>0.4</v>
      </c>
      <c r="G210" s="13">
        <v>42643</v>
      </c>
      <c r="H210">
        <v>241.17599999999999</v>
      </c>
      <c r="I210" s="26">
        <f t="shared" si="14"/>
        <v>2.6232097944252075E-3</v>
      </c>
      <c r="K210" t="str">
        <f t="shared" si="12"/>
        <v>11/17/2016</v>
      </c>
      <c r="L210" s="18">
        <f t="shared" si="15"/>
        <v>0</v>
      </c>
      <c r="M210" s="18">
        <f t="shared" si="13"/>
        <v>-0.16573125020731239</v>
      </c>
      <c r="N210" s="28" t="e" cm="1">
        <f t="array" aca="1" ref="N210" ca="1">(_xll.BDH("USGG10YR Index","PX_LAST",K210,K210) - _xll.BDH("USGG10YR Index","PX_LAST",K210-1,K210-1)) * 100</f>
        <v>#NAME?</v>
      </c>
      <c r="O210" s="28" t="e" cm="1">
        <f t="array" aca="1" ref="O210" ca="1">(_xll.BDH("USGG2YR Index","PX_LAST",K210,K210) - _xll.BDH("USGG2YR Index","PX_LAST",K210-1,K210-1)) * 100</f>
        <v>#NAME?</v>
      </c>
      <c r="P210" s="29" t="e" cm="1">
        <f t="array" aca="1" ref="P210" ca="1">(_xll.BDH("USSWIT10 BGN Curncy","PX_LAST",K210,K210) - _xll.BDH("USSWIT10 BGN Curncy","PX_LAST",K210-1,K210-1)) * 100</f>
        <v>#NAME?</v>
      </c>
      <c r="Q210" s="29" t="e" cm="1">
        <f t="array" aca="1" ref="Q210" ca="1">(_xll.BDH("USSWIT2 BGN Curncy","PX_LAST",K210,K210) - _xll.BDH("USSWIT2 BGN Curncy","PX_LAST",K210-1,K210-1)) * 100</f>
        <v>#NAME?</v>
      </c>
    </row>
    <row r="211" spans="2:17" x14ac:dyDescent="0.2">
      <c r="B211" s="14">
        <v>20161215</v>
      </c>
      <c r="C211" s="15">
        <v>42704</v>
      </c>
      <c r="D211" s="18">
        <v>0.2</v>
      </c>
      <c r="E211" s="18">
        <v>0.2</v>
      </c>
      <c r="G211" s="13">
        <v>42674</v>
      </c>
      <c r="H211">
        <v>241.74100000000001</v>
      </c>
      <c r="I211" s="26">
        <f t="shared" si="14"/>
        <v>2.3426874979268764E-3</v>
      </c>
      <c r="K211" t="str">
        <f t="shared" si="12"/>
        <v>12/15/2016</v>
      </c>
      <c r="L211" s="18">
        <f t="shared" si="15"/>
        <v>0</v>
      </c>
      <c r="M211" s="18">
        <f t="shared" si="13"/>
        <v>-8.210522832288164E-2</v>
      </c>
      <c r="N211" s="28" t="e" cm="1">
        <f t="array" aca="1" ref="N211" ca="1">(_xll.BDH("USGG10YR Index","PX_LAST",K211,K211) - _xll.BDH("USGG10YR Index","PX_LAST",K211-1,K211-1)) * 100</f>
        <v>#NAME?</v>
      </c>
      <c r="O211" s="28" t="e" cm="1">
        <f t="array" aca="1" ref="O211" ca="1">(_xll.BDH("USGG2YR Index","PX_LAST",K211,K211) - _xll.BDH("USGG2YR Index","PX_LAST",K211-1,K211-1)) * 100</f>
        <v>#NAME?</v>
      </c>
      <c r="P211" s="29" t="e" cm="1">
        <f t="array" aca="1" ref="P211" ca="1">(_xll.BDH("USSWIT10 BGN Curncy","PX_LAST",K211,K211) - _xll.BDH("USSWIT10 BGN Curncy","PX_LAST",K211-1,K211-1)) * 100</f>
        <v>#NAME?</v>
      </c>
      <c r="Q211" s="29" t="e" cm="1">
        <f t="array" aca="1" ref="Q211" ca="1">(_xll.BDH("USSWIT2 BGN Curncy","PX_LAST",K211,K211) - _xll.BDH("USSWIT2 BGN Curncy","PX_LAST",K211-1,K211-1)) * 100</f>
        <v>#NAME?</v>
      </c>
    </row>
    <row r="212" spans="2:17" x14ac:dyDescent="0.2">
      <c r="B212" s="14">
        <v>20170118</v>
      </c>
      <c r="C212" s="15">
        <v>42735</v>
      </c>
      <c r="D212" s="18">
        <v>0.3</v>
      </c>
      <c r="E212" s="18">
        <v>0.3</v>
      </c>
      <c r="G212" s="13">
        <v>42704</v>
      </c>
      <c r="H212">
        <v>242.02600000000001</v>
      </c>
      <c r="I212" s="26">
        <f t="shared" si="14"/>
        <v>1.1789477167711837E-3</v>
      </c>
      <c r="K212" t="str">
        <f t="shared" si="12"/>
        <v>01/18/2017</v>
      </c>
      <c r="L212" s="18">
        <f t="shared" si="15"/>
        <v>0</v>
      </c>
      <c r="M212" s="18">
        <f t="shared" si="13"/>
        <v>-4.7547784122381198E-2</v>
      </c>
      <c r="N212" s="28" t="e" cm="1">
        <f t="array" aca="1" ref="N212" ca="1">(_xll.BDH("USGG10YR Index","PX_LAST",K212,K212) - _xll.BDH("USGG10YR Index","PX_LAST",K212-1,K212-1)) * 100</f>
        <v>#NAME?</v>
      </c>
      <c r="O212" s="28" t="e" cm="1">
        <f t="array" aca="1" ref="O212" ca="1">(_xll.BDH("USGG2YR Index","PX_LAST",K212,K212) - _xll.BDH("USGG2YR Index","PX_LAST",K212-1,K212-1)) * 100</f>
        <v>#NAME?</v>
      </c>
      <c r="P212" s="29" t="e" cm="1">
        <f t="array" aca="1" ref="P212" ca="1">(_xll.BDH("USSWIT10 BGN Curncy","PX_LAST",K212,K212) - _xll.BDH("USSWIT10 BGN Curncy","PX_LAST",K212-1,K212-1)) * 100</f>
        <v>#NAME?</v>
      </c>
      <c r="Q212" s="29" t="e" cm="1">
        <f t="array" aca="1" ref="Q212" ca="1">(_xll.BDH("USSWIT2 BGN Curncy","PX_LAST",K212,K212) - _xll.BDH("USSWIT2 BGN Curncy","PX_LAST",K212-1,K212-1)) * 100</f>
        <v>#NAME?</v>
      </c>
    </row>
    <row r="213" spans="2:17" x14ac:dyDescent="0.2">
      <c r="B213" s="14">
        <v>20170215</v>
      </c>
      <c r="C213" s="15">
        <v>42766</v>
      </c>
      <c r="D213" s="18">
        <v>0.6</v>
      </c>
      <c r="E213" s="18">
        <v>0.3</v>
      </c>
      <c r="G213" s="13">
        <v>42735</v>
      </c>
      <c r="H213">
        <v>242.637</v>
      </c>
      <c r="I213" s="26">
        <f t="shared" si="14"/>
        <v>2.5245221587761879E-3</v>
      </c>
      <c r="K213" t="str">
        <f t="shared" si="12"/>
        <v>02/15/2017</v>
      </c>
      <c r="L213" s="18">
        <f t="shared" si="15"/>
        <v>0.3</v>
      </c>
      <c r="M213" s="18">
        <f t="shared" si="13"/>
        <v>0.10430766948156284</v>
      </c>
      <c r="N213" s="28" t="e" cm="1">
        <f t="array" aca="1" ref="N213" ca="1">(_xll.BDH("USGG10YR Index","PX_LAST",K213,K213) - _xll.BDH("USGG10YR Index","PX_LAST",K213-1,K213-1)) * 100</f>
        <v>#NAME?</v>
      </c>
      <c r="O213" s="28" t="e" cm="1">
        <f t="array" aca="1" ref="O213" ca="1">(_xll.BDH("USGG2YR Index","PX_LAST",K213,K213) - _xll.BDH("USGG2YR Index","PX_LAST",K213-1,K213-1)) * 100</f>
        <v>#NAME?</v>
      </c>
      <c r="P213" s="29" t="e" cm="1">
        <f t="array" aca="1" ref="P213" ca="1">(_xll.BDH("USSWIT10 BGN Curncy","PX_LAST",K213,K213) - _xll.BDH("USSWIT10 BGN Curncy","PX_LAST",K213-1,K213-1)) * 100</f>
        <v>#NAME?</v>
      </c>
      <c r="Q213" s="29" t="e" cm="1">
        <f t="array" aca="1" ref="Q213" ca="1">(_xll.BDH("USSWIT2 BGN Curncy","PX_LAST",K213,K213) - _xll.BDH("USSWIT2 BGN Curncy","PX_LAST",K213-1,K213-1)) * 100</f>
        <v>#NAME?</v>
      </c>
    </row>
    <row r="214" spans="2:17" x14ac:dyDescent="0.2">
      <c r="B214" s="14">
        <v>20170315</v>
      </c>
      <c r="C214" s="15">
        <v>42794</v>
      </c>
      <c r="D214" s="18">
        <v>0.1</v>
      </c>
      <c r="E214" s="18">
        <v>0</v>
      </c>
      <c r="G214" s="13">
        <v>42766</v>
      </c>
      <c r="H214">
        <v>243.61799999999999</v>
      </c>
      <c r="I214" s="26">
        <f t="shared" si="14"/>
        <v>4.0430766948156283E-3</v>
      </c>
      <c r="K214" t="str">
        <f t="shared" si="12"/>
        <v>03/15/2017</v>
      </c>
      <c r="L214" s="18">
        <f t="shared" si="15"/>
        <v>0.1</v>
      </c>
      <c r="M214" s="18">
        <f t="shared" si="13"/>
        <v>0.15926573570097524</v>
      </c>
      <c r="N214" s="28" t="e" cm="1">
        <f t="array" aca="1" ref="N214" ca="1">(_xll.BDH("USGG10YR Index","PX_LAST",K214,K214) - _xll.BDH("USGG10YR Index","PX_LAST",K214-1,K214-1)) * 100</f>
        <v>#NAME?</v>
      </c>
      <c r="O214" s="28" t="e" cm="1">
        <f t="array" aca="1" ref="O214" ca="1">(_xll.BDH("USGG2YR Index","PX_LAST",K214,K214) - _xll.BDH("USGG2YR Index","PX_LAST",K214-1,K214-1)) * 100</f>
        <v>#NAME?</v>
      </c>
      <c r="P214" s="29" t="e" cm="1">
        <f t="array" aca="1" ref="P214" ca="1">(_xll.BDH("USSWIT10 BGN Curncy","PX_LAST",K214,K214) - _xll.BDH("USSWIT10 BGN Curncy","PX_LAST",K214-1,K214-1)) * 100</f>
        <v>#NAME?</v>
      </c>
      <c r="Q214" s="29" t="e" cm="1">
        <f t="array" aca="1" ref="Q214" ca="1">(_xll.BDH("USSWIT2 BGN Curncy","PX_LAST",K214,K214) - _xll.BDH("USSWIT2 BGN Curncy","PX_LAST",K214-1,K214-1)) * 100</f>
        <v>#NAME?</v>
      </c>
    </row>
    <row r="215" spans="2:17" x14ac:dyDescent="0.2">
      <c r="B215" s="14">
        <v>20170414</v>
      </c>
      <c r="C215" s="15">
        <v>42825</v>
      </c>
      <c r="D215" s="18">
        <v>-0.3</v>
      </c>
      <c r="E215" s="18">
        <v>0</v>
      </c>
      <c r="G215" s="13">
        <v>42794</v>
      </c>
      <c r="H215">
        <v>244.006</v>
      </c>
      <c r="I215" s="26">
        <f t="shared" si="14"/>
        <v>1.5926573570097524E-3</v>
      </c>
      <c r="K215" t="str">
        <f t="shared" si="12"/>
        <v>04/14/2017</v>
      </c>
      <c r="L215" s="18">
        <f t="shared" si="15"/>
        <v>-0.3</v>
      </c>
      <c r="M215" s="18">
        <f t="shared" si="13"/>
        <v>-4.6720162618951733E-2</v>
      </c>
      <c r="N215" s="28" t="e" cm="1">
        <f t="array" aca="1" ref="N215" ca="1">(_xll.BDH("USGG10YR Index","PX_LAST",K215,K215) - _xll.BDH("USGG10YR Index","PX_LAST",K215-1,K215-1)) * 100</f>
        <v>#NAME?</v>
      </c>
      <c r="O215" s="28" t="e" cm="1">
        <f t="array" aca="1" ref="O215" ca="1">(_xll.BDH("USGG2YR Index","PX_LAST",K215,K215) - _xll.BDH("USGG2YR Index","PX_LAST",K215-1,K215-1)) * 100</f>
        <v>#NAME?</v>
      </c>
      <c r="P215" s="29" t="e" cm="1">
        <f t="array" aca="1" ref="P215" ca="1">(_xll.BDH("USSWIT10 BGN Curncy","PX_LAST",K215,K215) - _xll.BDH("USSWIT10 BGN Curncy","PX_LAST",K215-1,K215-1)) * 100</f>
        <v>#NAME?</v>
      </c>
      <c r="Q215" s="29" t="e" cm="1">
        <f t="array" aca="1" ref="Q215" ca="1">(_xll.BDH("USSWIT2 BGN Curncy","PX_LAST",K215,K215) - _xll.BDH("USSWIT2 BGN Curncy","PX_LAST",K215-1,K215-1)) * 100</f>
        <v>#NAME?</v>
      </c>
    </row>
    <row r="216" spans="2:17" x14ac:dyDescent="0.2">
      <c r="B216" s="14">
        <v>20170512</v>
      </c>
      <c r="C216" s="15">
        <v>42855</v>
      </c>
      <c r="D216" s="18">
        <v>0.2</v>
      </c>
      <c r="E216" s="18">
        <v>0.2</v>
      </c>
      <c r="G216" s="13">
        <v>42825</v>
      </c>
      <c r="H216">
        <v>243.892</v>
      </c>
      <c r="I216" s="26">
        <f t="shared" si="14"/>
        <v>-4.6720162618951733E-4</v>
      </c>
      <c r="K216" t="str">
        <f t="shared" si="12"/>
        <v>05/12/2017</v>
      </c>
      <c r="L216" s="18">
        <f t="shared" si="15"/>
        <v>0</v>
      </c>
      <c r="M216" s="18">
        <f t="shared" si="13"/>
        <v>-7.6584717825922521E-2</v>
      </c>
      <c r="N216" s="28" t="e" cm="1">
        <f t="array" aca="1" ref="N216" ca="1">(_xll.BDH("USGG10YR Index","PX_LAST",K216,K216) - _xll.BDH("USGG10YR Index","PX_LAST",K216-1,K216-1)) * 100</f>
        <v>#NAME?</v>
      </c>
      <c r="O216" s="28" t="e" cm="1">
        <f t="array" aca="1" ref="O216" ca="1">(_xll.BDH("USGG2YR Index","PX_LAST",K216,K216) - _xll.BDH("USGG2YR Index","PX_LAST",K216-1,K216-1)) * 100</f>
        <v>#NAME?</v>
      </c>
      <c r="P216" s="29" t="e" cm="1">
        <f t="array" aca="1" ref="P216" ca="1">(_xll.BDH("USSWIT10 BGN Curncy","PX_LAST",K216,K216) - _xll.BDH("USSWIT10 BGN Curncy","PX_LAST",K216-1,K216-1)) * 100</f>
        <v>#NAME?</v>
      </c>
      <c r="Q216" s="29" t="e" cm="1">
        <f t="array" aca="1" ref="Q216" ca="1">(_xll.BDH("USSWIT2 BGN Curncy","PX_LAST",K216,K216) - _xll.BDH("USSWIT2 BGN Curncy","PX_LAST",K216-1,K216-1)) * 100</f>
        <v>#NAME?</v>
      </c>
    </row>
    <row r="217" spans="2:17" x14ac:dyDescent="0.2">
      <c r="B217" s="14">
        <v>20170614</v>
      </c>
      <c r="C217" s="15">
        <v>42886</v>
      </c>
      <c r="D217" s="18">
        <v>-0.1</v>
      </c>
      <c r="E217" s="18">
        <v>0</v>
      </c>
      <c r="G217" s="13">
        <v>42855</v>
      </c>
      <c r="H217">
        <v>244.19300000000001</v>
      </c>
      <c r="I217" s="26">
        <f t="shared" si="14"/>
        <v>1.2341528217407749E-3</v>
      </c>
      <c r="K217" t="str">
        <f t="shared" si="12"/>
        <v>06/14/2017</v>
      </c>
      <c r="L217" s="18">
        <f t="shared" si="15"/>
        <v>-0.1</v>
      </c>
      <c r="M217" s="18">
        <f t="shared" si="13"/>
        <v>-7.7397796005629349E-2</v>
      </c>
      <c r="N217" s="28" t="e" cm="1">
        <f t="array" aca="1" ref="N217" ca="1">(_xll.BDH("USGG10YR Index","PX_LAST",K217,K217) - _xll.BDH("USGG10YR Index","PX_LAST",K217-1,K217-1)) * 100</f>
        <v>#NAME?</v>
      </c>
      <c r="O217" s="28" t="e" cm="1">
        <f t="array" aca="1" ref="O217" ca="1">(_xll.BDH("USGG2YR Index","PX_LAST",K217,K217) - _xll.BDH("USGG2YR Index","PX_LAST",K217-1,K217-1)) * 100</f>
        <v>#NAME?</v>
      </c>
      <c r="P217" s="29" t="e" cm="1">
        <f t="array" aca="1" ref="P217" ca="1">(_xll.BDH("USSWIT10 BGN Curncy","PX_LAST",K217,K217) - _xll.BDH("USSWIT10 BGN Curncy","PX_LAST",K217-1,K217-1)) * 100</f>
        <v>#NAME?</v>
      </c>
      <c r="Q217" s="29" t="e" cm="1">
        <f t="array" aca="1" ref="Q217" ca="1">(_xll.BDH("USSWIT2 BGN Curncy","PX_LAST",K217,K217) - _xll.BDH("USSWIT2 BGN Curncy","PX_LAST",K217-1,K217-1)) * 100</f>
        <v>#NAME?</v>
      </c>
    </row>
    <row r="218" spans="2:17" x14ac:dyDescent="0.2">
      <c r="B218" s="14">
        <v>20170714</v>
      </c>
      <c r="C218" s="15">
        <v>42916</v>
      </c>
      <c r="D218" s="18">
        <v>0</v>
      </c>
      <c r="E218" s="18">
        <v>0.1</v>
      </c>
      <c r="G218" s="13">
        <v>42886</v>
      </c>
      <c r="H218">
        <v>244.00399999999999</v>
      </c>
      <c r="I218" s="26">
        <f t="shared" si="14"/>
        <v>-7.7397796005629349E-4</v>
      </c>
      <c r="K218" t="str">
        <f t="shared" si="12"/>
        <v>07/14/2017</v>
      </c>
      <c r="L218" s="18">
        <f t="shared" si="15"/>
        <v>-0.1</v>
      </c>
      <c r="M218" s="18">
        <f t="shared" si="13"/>
        <v>-3.4837133817477911E-2</v>
      </c>
      <c r="N218" s="28" t="e" cm="1">
        <f t="array" aca="1" ref="N218" ca="1">(_xll.BDH("USGG10YR Index","PX_LAST",K218,K218) - _xll.BDH("USGG10YR Index","PX_LAST",K218-1,K218-1)) * 100</f>
        <v>#NAME?</v>
      </c>
      <c r="O218" s="28" t="e" cm="1">
        <f t="array" aca="1" ref="O218" ca="1">(_xll.BDH("USGG2YR Index","PX_LAST",K218,K218) - _xll.BDH("USGG2YR Index","PX_LAST",K218-1,K218-1)) * 100</f>
        <v>#NAME?</v>
      </c>
      <c r="P218" s="29" t="e" cm="1">
        <f t="array" aca="1" ref="P218" ca="1">(_xll.BDH("USSWIT10 BGN Curncy","PX_LAST",K218,K218) - _xll.BDH("USSWIT10 BGN Curncy","PX_LAST",K218-1,K218-1)) * 100</f>
        <v>#NAME?</v>
      </c>
      <c r="Q218" s="29" t="e" cm="1">
        <f t="array" aca="1" ref="Q218" ca="1">(_xll.BDH("USSWIT2 BGN Curncy","PX_LAST",K218,K218) - _xll.BDH("USSWIT2 BGN Curncy","PX_LAST",K218-1,K218-1)) * 100</f>
        <v>#NAME?</v>
      </c>
    </row>
    <row r="219" spans="2:17" x14ac:dyDescent="0.2">
      <c r="B219" s="14">
        <v>20170811</v>
      </c>
      <c r="C219" s="15">
        <v>42947</v>
      </c>
      <c r="D219" s="18">
        <v>0.1</v>
      </c>
      <c r="E219" s="18">
        <v>0.2</v>
      </c>
      <c r="G219" s="13">
        <v>42916</v>
      </c>
      <c r="H219">
        <v>244.16300000000001</v>
      </c>
      <c r="I219" s="26">
        <f t="shared" si="14"/>
        <v>6.5162866182522095E-4</v>
      </c>
      <c r="K219" t="str">
        <f t="shared" si="12"/>
        <v>08/11/2017</v>
      </c>
      <c r="L219" s="18">
        <f t="shared" si="15"/>
        <v>-0.1</v>
      </c>
      <c r="M219" s="18">
        <f t="shared" si="13"/>
        <v>-0.16723500284645515</v>
      </c>
      <c r="N219" s="28" t="e" cm="1">
        <f t="array" aca="1" ref="N219" ca="1">(_xll.BDH("USGG10YR Index","PX_LAST",K219,K219) - _xll.BDH("USGG10YR Index","PX_LAST",K219-1,K219-1)) * 100</f>
        <v>#NAME?</v>
      </c>
      <c r="O219" s="28" t="e" cm="1">
        <f t="array" aca="1" ref="O219" ca="1">(_xll.BDH("USGG2YR Index","PX_LAST",K219,K219) - _xll.BDH("USGG2YR Index","PX_LAST",K219-1,K219-1)) * 100</f>
        <v>#NAME?</v>
      </c>
      <c r="P219" s="29" t="e" cm="1">
        <f t="array" aca="1" ref="P219" ca="1">(_xll.BDH("USSWIT10 BGN Curncy","PX_LAST",K219,K219) - _xll.BDH("USSWIT10 BGN Curncy","PX_LAST",K219-1,K219-1)) * 100</f>
        <v>#NAME?</v>
      </c>
      <c r="Q219" s="29" t="e" cm="1">
        <f t="array" aca="1" ref="Q219" ca="1">(_xll.BDH("USSWIT2 BGN Curncy","PX_LAST",K219,K219) - _xll.BDH("USSWIT2 BGN Curncy","PX_LAST",K219-1,K219-1)) * 100</f>
        <v>#NAME?</v>
      </c>
    </row>
    <row r="220" spans="2:17" x14ac:dyDescent="0.2">
      <c r="B220" s="14">
        <v>20170914</v>
      </c>
      <c r="C220" s="15">
        <v>42978</v>
      </c>
      <c r="D220" s="18">
        <v>0.4</v>
      </c>
      <c r="E220" s="18">
        <v>0.3</v>
      </c>
      <c r="G220" s="13">
        <v>42947</v>
      </c>
      <c r="H220">
        <v>244.24299999999999</v>
      </c>
      <c r="I220" s="26">
        <f t="shared" si="14"/>
        <v>3.2764997153544861E-4</v>
      </c>
      <c r="K220" t="str">
        <f t="shared" si="12"/>
        <v>09/14/2017</v>
      </c>
      <c r="L220" s="18">
        <f t="shared" si="15"/>
        <v>0.10000000000000003</v>
      </c>
      <c r="M220" s="18">
        <f t="shared" si="13"/>
        <v>8.4862616328818252E-2</v>
      </c>
      <c r="N220" s="28" t="e" cm="1">
        <f t="array" aca="1" ref="N220" ca="1">(_xll.BDH("USGG10YR Index","PX_LAST",K220,K220) - _xll.BDH("USGG10YR Index","PX_LAST",K220-1,K220-1)) * 100</f>
        <v>#NAME?</v>
      </c>
      <c r="O220" s="28" t="e" cm="1">
        <f t="array" aca="1" ref="O220" ca="1">(_xll.BDH("USGG2YR Index","PX_LAST",K220,K220) - _xll.BDH("USGG2YR Index","PX_LAST",K220-1,K220-1)) * 100</f>
        <v>#NAME?</v>
      </c>
      <c r="P220" s="29" t="e" cm="1">
        <f t="array" aca="1" ref="P220" ca="1">(_xll.BDH("USSWIT10 BGN Curncy","PX_LAST",K220,K220) - _xll.BDH("USSWIT10 BGN Curncy","PX_LAST",K220-1,K220-1)) * 100</f>
        <v>#NAME?</v>
      </c>
      <c r="Q220" s="29" t="e" cm="1">
        <f t="array" aca="1" ref="Q220" ca="1">(_xll.BDH("USSWIT2 BGN Curncy","PX_LAST",K220,K220) - _xll.BDH("USSWIT2 BGN Curncy","PX_LAST",K220-1,K220-1)) * 100</f>
        <v>#NAME?</v>
      </c>
    </row>
    <row r="221" spans="2:17" x14ac:dyDescent="0.2">
      <c r="B221" s="14">
        <v>20171013</v>
      </c>
      <c r="C221" s="15">
        <v>43008</v>
      </c>
      <c r="D221" s="18">
        <v>0.5</v>
      </c>
      <c r="E221" s="18">
        <v>0.6</v>
      </c>
      <c r="G221" s="13">
        <v>42978</v>
      </c>
      <c r="H221">
        <v>245.18299999999999</v>
      </c>
      <c r="I221" s="26">
        <f t="shared" si="14"/>
        <v>3.8486261632881824E-3</v>
      </c>
      <c r="K221" t="str">
        <f t="shared" si="12"/>
        <v>10/13/2017</v>
      </c>
      <c r="L221" s="18">
        <f t="shared" si="15"/>
        <v>-9.9999999999999978E-2</v>
      </c>
      <c r="M221" s="18">
        <f t="shared" si="13"/>
        <v>-8.9361007900223277E-2</v>
      </c>
      <c r="N221" s="28" t="e" cm="1">
        <f t="array" aca="1" ref="N221" ca="1">(_xll.BDH("USGG10YR Index","PX_LAST",K221,K221) - _xll.BDH("USGG10YR Index","PX_LAST",K221-1,K221-1)) * 100</f>
        <v>#NAME?</v>
      </c>
      <c r="O221" s="28" t="e" cm="1">
        <f t="array" aca="1" ref="O221" ca="1">(_xll.BDH("USGG2YR Index","PX_LAST",K221,K221) - _xll.BDH("USGG2YR Index","PX_LAST",K221-1,K221-1)) * 100</f>
        <v>#NAME?</v>
      </c>
      <c r="P221" s="29" t="e" cm="1">
        <f t="array" aca="1" ref="P221" ca="1">(_xll.BDH("USSWIT10 BGN Curncy","PX_LAST",K221,K221) - _xll.BDH("USSWIT10 BGN Curncy","PX_LAST",K221-1,K221-1)) * 100</f>
        <v>#NAME?</v>
      </c>
      <c r="Q221" s="29" t="e" cm="1">
        <f t="array" aca="1" ref="Q221" ca="1">(_xll.BDH("USSWIT2 BGN Curncy","PX_LAST",K221,K221) - _xll.BDH("USSWIT2 BGN Curncy","PX_LAST",K221-1,K221-1)) * 100</f>
        <v>#NAME?</v>
      </c>
    </row>
    <row r="222" spans="2:17" x14ac:dyDescent="0.2">
      <c r="B222" s="14">
        <v>20171115</v>
      </c>
      <c r="C222" s="15">
        <v>43039</v>
      </c>
      <c r="D222" s="18">
        <v>0.1</v>
      </c>
      <c r="E222" s="18">
        <v>0.1</v>
      </c>
      <c r="G222" s="13">
        <v>43008</v>
      </c>
      <c r="H222">
        <v>246.435</v>
      </c>
      <c r="I222" s="26">
        <f t="shared" si="14"/>
        <v>5.106389920997767E-3</v>
      </c>
      <c r="K222" t="str">
        <f t="shared" si="12"/>
        <v>11/15/2017</v>
      </c>
      <c r="L222" s="18">
        <f t="shared" si="15"/>
        <v>0</v>
      </c>
      <c r="M222" s="18">
        <f t="shared" si="13"/>
        <v>-2.2494775498615921E-2</v>
      </c>
      <c r="N222" s="28" t="e" cm="1">
        <f t="array" aca="1" ref="N222" ca="1">(_xll.BDH("USGG10YR Index","PX_LAST",K222,K222) - _xll.BDH("USGG10YR Index","PX_LAST",K222-1,K222-1)) * 100</f>
        <v>#NAME?</v>
      </c>
      <c r="O222" s="28" t="e" cm="1">
        <f t="array" aca="1" ref="O222" ca="1">(_xll.BDH("USGG2YR Index","PX_LAST",K222,K222) - _xll.BDH("USGG2YR Index","PX_LAST",K222-1,K222-1)) * 100</f>
        <v>#NAME?</v>
      </c>
      <c r="P222" s="29" t="e" cm="1">
        <f t="array" aca="1" ref="P222" ca="1">(_xll.BDH("USSWIT10 BGN Curncy","PX_LAST",K222,K222) - _xll.BDH("USSWIT10 BGN Curncy","PX_LAST",K222-1,K222-1)) * 100</f>
        <v>#NAME?</v>
      </c>
      <c r="Q222" s="29" t="e" cm="1">
        <f t="array" aca="1" ref="Q222" ca="1">(_xll.BDH("USSWIT2 BGN Curncy","PX_LAST",K222,K222) - _xll.BDH("USSWIT2 BGN Curncy","PX_LAST",K222-1,K222-1)) * 100</f>
        <v>#NAME?</v>
      </c>
    </row>
    <row r="223" spans="2:17" x14ac:dyDescent="0.2">
      <c r="B223" s="14">
        <v>20171213</v>
      </c>
      <c r="C223" s="15">
        <v>43069</v>
      </c>
      <c r="D223" s="18">
        <v>0.4</v>
      </c>
      <c r="E223" s="18">
        <v>0.4</v>
      </c>
      <c r="G223" s="13">
        <v>43039</v>
      </c>
      <c r="H223">
        <v>246.626</v>
      </c>
      <c r="I223" s="26">
        <f t="shared" si="14"/>
        <v>7.7505224501384085E-4</v>
      </c>
      <c r="K223" t="str">
        <f t="shared" si="12"/>
        <v>12/13/2017</v>
      </c>
      <c r="L223" s="18">
        <f t="shared" si="15"/>
        <v>0</v>
      </c>
      <c r="M223" s="18">
        <f t="shared" si="13"/>
        <v>-0.13319925717483161</v>
      </c>
      <c r="N223" s="28" t="e" cm="1">
        <f t="array" aca="1" ref="N223" ca="1">(_xll.BDH("USGG10YR Index","PX_LAST",K223,K223) - _xll.BDH("USGG10YR Index","PX_LAST",K223-1,K223-1)) * 100</f>
        <v>#NAME?</v>
      </c>
      <c r="O223" s="28" t="e" cm="1">
        <f t="array" aca="1" ref="O223" ca="1">(_xll.BDH("USGG2YR Index","PX_LAST",K223,K223) - _xll.BDH("USGG2YR Index","PX_LAST",K223-1,K223-1)) * 100</f>
        <v>#NAME?</v>
      </c>
      <c r="P223" s="29" t="e" cm="1">
        <f t="array" aca="1" ref="P223" ca="1">(_xll.BDH("USSWIT10 BGN Curncy","PX_LAST",K223,K223) - _xll.BDH("USSWIT10 BGN Curncy","PX_LAST",K223-1,K223-1)) * 100</f>
        <v>#NAME?</v>
      </c>
      <c r="Q223" s="29" t="e" cm="1">
        <f t="array" aca="1" ref="Q223" ca="1">(_xll.BDH("USSWIT2 BGN Curncy","PX_LAST",K223,K223) - _xll.BDH("USSWIT2 BGN Curncy","PX_LAST",K223-1,K223-1)) * 100</f>
        <v>#NAME?</v>
      </c>
    </row>
    <row r="224" spans="2:17" x14ac:dyDescent="0.2">
      <c r="B224" s="14">
        <v>20180112</v>
      </c>
      <c r="C224" s="15">
        <v>43100</v>
      </c>
      <c r="D224" s="18">
        <v>0.1</v>
      </c>
      <c r="E224" s="18">
        <v>0.1</v>
      </c>
      <c r="G224" s="13">
        <v>43069</v>
      </c>
      <c r="H224">
        <v>247.28399999999999</v>
      </c>
      <c r="I224" s="26">
        <f t="shared" si="14"/>
        <v>2.6680074282516841E-3</v>
      </c>
      <c r="K224" t="str">
        <f t="shared" si="12"/>
        <v>01/12/2018</v>
      </c>
      <c r="L224" s="18">
        <f t="shared" si="15"/>
        <v>0</v>
      </c>
      <c r="M224" s="18">
        <f t="shared" si="13"/>
        <v>0.11068892447551057</v>
      </c>
      <c r="N224" s="28" t="e" cm="1">
        <f t="array" aca="1" ref="N224" ca="1">(_xll.BDH("USGG10YR Index","PX_LAST",K224,K224) - _xll.BDH("USGG10YR Index","PX_LAST",K224-1,K224-1)) * 100</f>
        <v>#NAME?</v>
      </c>
      <c r="O224" s="28" t="e" cm="1">
        <f t="array" aca="1" ref="O224" ca="1">(_xll.BDH("USGG2YR Index","PX_LAST",K224,K224) - _xll.BDH("USGG2YR Index","PX_LAST",K224-1,K224-1)) * 100</f>
        <v>#NAME?</v>
      </c>
      <c r="P224" s="29" t="e" cm="1">
        <f t="array" aca="1" ref="P224" ca="1">(_xll.BDH("USSWIT10 BGN Curncy","PX_LAST",K224,K224) - _xll.BDH("USSWIT10 BGN Curncy","PX_LAST",K224-1,K224-1)) * 100</f>
        <v>#NAME?</v>
      </c>
      <c r="Q224" s="29" t="e" cm="1">
        <f t="array" aca="1" ref="Q224" ca="1">(_xll.BDH("USSWIT2 BGN Curncy","PX_LAST",K224,K224) - _xll.BDH("USSWIT2 BGN Curncy","PX_LAST",K224-1,K224-1)) * 100</f>
        <v>#NAME?</v>
      </c>
    </row>
    <row r="225" spans="2:17" x14ac:dyDescent="0.2">
      <c r="B225" s="14">
        <v>20180214</v>
      </c>
      <c r="C225" s="15">
        <v>43131</v>
      </c>
      <c r="D225" s="18">
        <v>0.5</v>
      </c>
      <c r="E225" s="18">
        <v>0.3</v>
      </c>
      <c r="G225" s="13">
        <v>43100</v>
      </c>
      <c r="H225">
        <v>247.80500000000001</v>
      </c>
      <c r="I225" s="26">
        <f t="shared" si="14"/>
        <v>2.1068892447551058E-3</v>
      </c>
      <c r="K225" t="str">
        <f t="shared" si="12"/>
        <v>02/14/2018</v>
      </c>
      <c r="L225" s="18">
        <f t="shared" si="15"/>
        <v>0.2</v>
      </c>
      <c r="M225" s="18">
        <f t="shared" si="13"/>
        <v>0.12533443635115465</v>
      </c>
      <c r="N225" s="28" t="e" cm="1">
        <f t="array" aca="1" ref="N225" ca="1">(_xll.BDH("USGG10YR Index","PX_LAST",K225,K225) - _xll.BDH("USGG10YR Index","PX_LAST",K225-1,K225-1)) * 100</f>
        <v>#NAME?</v>
      </c>
      <c r="O225" s="28" t="e" cm="1">
        <f t="array" aca="1" ref="O225" ca="1">(_xll.BDH("USGG2YR Index","PX_LAST",K225,K225) - _xll.BDH("USGG2YR Index","PX_LAST",K225-1,K225-1)) * 100</f>
        <v>#NAME?</v>
      </c>
      <c r="P225" s="29" t="e" cm="1">
        <f t="array" aca="1" ref="P225" ca="1">(_xll.BDH("USSWIT10 BGN Curncy","PX_LAST",K225,K225) - _xll.BDH("USSWIT10 BGN Curncy","PX_LAST",K225-1,K225-1)) * 100</f>
        <v>#NAME?</v>
      </c>
      <c r="Q225" s="29" t="e" cm="1">
        <f t="array" aca="1" ref="Q225" ca="1">(_xll.BDH("USSWIT2 BGN Curncy","PX_LAST",K225,K225) - _xll.BDH("USSWIT2 BGN Curncy","PX_LAST",K225-1,K225-1)) * 100</f>
        <v>#NAME?</v>
      </c>
    </row>
    <row r="226" spans="2:17" x14ac:dyDescent="0.2">
      <c r="B226" s="14">
        <v>20180313</v>
      </c>
      <c r="C226" s="15">
        <v>43159</v>
      </c>
      <c r="D226" s="18">
        <v>0.2</v>
      </c>
      <c r="E226" s="18">
        <v>0.2</v>
      </c>
      <c r="G226" s="13">
        <v>43131</v>
      </c>
      <c r="H226">
        <v>248.85900000000001</v>
      </c>
      <c r="I226" s="26">
        <f t="shared" si="14"/>
        <v>4.2533443635115464E-3</v>
      </c>
      <c r="K226" t="str">
        <f t="shared" si="12"/>
        <v>03/13/2018</v>
      </c>
      <c r="L226" s="18">
        <f t="shared" si="15"/>
        <v>0</v>
      </c>
      <c r="M226" s="18">
        <f t="shared" si="13"/>
        <v>6.9228760060902228E-2</v>
      </c>
      <c r="N226" s="28" t="e" cm="1">
        <f t="array" aca="1" ref="N226" ca="1">(_xll.BDH("USGG10YR Index","PX_LAST",K226,K226) - _xll.BDH("USGG10YR Index","PX_LAST",K226-1,K226-1)) * 100</f>
        <v>#NAME?</v>
      </c>
      <c r="O226" s="28" t="e" cm="1">
        <f t="array" aca="1" ref="O226" ca="1">(_xll.BDH("USGG2YR Index","PX_LAST",K226,K226) - _xll.BDH("USGG2YR Index","PX_LAST",K226-1,K226-1)) * 100</f>
        <v>#NAME?</v>
      </c>
      <c r="P226" s="29" t="e" cm="1">
        <f t="array" aca="1" ref="P226" ca="1">(_xll.BDH("USSWIT10 BGN Curncy","PX_LAST",K226,K226) - _xll.BDH("USSWIT10 BGN Curncy","PX_LAST",K226-1,K226-1)) * 100</f>
        <v>#NAME?</v>
      </c>
      <c r="Q226" s="29" t="e" cm="1">
        <f t="array" aca="1" ref="Q226" ca="1">(_xll.BDH("USSWIT2 BGN Curncy","PX_LAST",K226,K226) - _xll.BDH("USSWIT2 BGN Curncy","PX_LAST",K226-1,K226-1)) * 100</f>
        <v>#NAME?</v>
      </c>
    </row>
    <row r="227" spans="2:17" x14ac:dyDescent="0.2">
      <c r="B227" s="14">
        <v>20180411</v>
      </c>
      <c r="C227" s="15">
        <v>43190</v>
      </c>
      <c r="D227" s="18">
        <v>-0.1</v>
      </c>
      <c r="E227" s="18">
        <v>0</v>
      </c>
      <c r="G227" s="13">
        <v>43159</v>
      </c>
      <c r="H227">
        <v>249.529</v>
      </c>
      <c r="I227" s="26">
        <f t="shared" si="14"/>
        <v>2.6922876006090224E-3</v>
      </c>
      <c r="K227" t="str">
        <f t="shared" si="12"/>
        <v>04/11/2018</v>
      </c>
      <c r="L227" s="18">
        <f t="shared" si="15"/>
        <v>-0.1</v>
      </c>
      <c r="M227" s="18">
        <f t="shared" si="13"/>
        <v>1.9236241078202099E-2</v>
      </c>
      <c r="N227" s="28" t="e" cm="1">
        <f t="array" aca="1" ref="N227" ca="1">(_xll.BDH("USGG10YR Index","PX_LAST",K227,K227) - _xll.BDH("USGG10YR Index","PX_LAST",K227-1,K227-1)) * 100</f>
        <v>#NAME?</v>
      </c>
      <c r="O227" s="28" t="e" cm="1">
        <f t="array" aca="1" ref="O227" ca="1">(_xll.BDH("USGG2YR Index","PX_LAST",K227,K227) - _xll.BDH("USGG2YR Index","PX_LAST",K227-1,K227-1)) * 100</f>
        <v>#NAME?</v>
      </c>
      <c r="P227" s="29" t="e" cm="1">
        <f t="array" aca="1" ref="P227" ca="1">(_xll.BDH("USSWIT10 BGN Curncy","PX_LAST",K227,K227) - _xll.BDH("USSWIT10 BGN Curncy","PX_LAST",K227-1,K227-1)) * 100</f>
        <v>#NAME?</v>
      </c>
      <c r="Q227" s="29" t="e" cm="1">
        <f t="array" aca="1" ref="Q227" ca="1">(_xll.BDH("USSWIT2 BGN Curncy","PX_LAST",K227,K227) - _xll.BDH("USSWIT2 BGN Curncy","PX_LAST",K227-1,K227-1)) * 100</f>
        <v>#NAME?</v>
      </c>
    </row>
    <row r="228" spans="2:17" x14ac:dyDescent="0.2">
      <c r="B228" s="14">
        <v>20180510</v>
      </c>
      <c r="C228" s="15">
        <v>43220</v>
      </c>
      <c r="D228" s="18">
        <v>0.2</v>
      </c>
      <c r="E228" s="18">
        <v>0.3</v>
      </c>
      <c r="G228" s="13">
        <v>43190</v>
      </c>
      <c r="H228">
        <v>249.577</v>
      </c>
      <c r="I228" s="26">
        <f t="shared" si="14"/>
        <v>1.9236241078202099E-4</v>
      </c>
      <c r="K228" t="str">
        <f t="shared" si="12"/>
        <v>05/10/2018</v>
      </c>
      <c r="L228" s="18">
        <f t="shared" si="15"/>
        <v>-9.9999999999999978E-2</v>
      </c>
      <c r="M228" s="18">
        <f t="shared" si="13"/>
        <v>-3.9559334393801382E-2</v>
      </c>
      <c r="N228" s="28" t="e" cm="1">
        <f t="array" aca="1" ref="N228" ca="1">(_xll.BDH("USGG10YR Index","PX_LAST",K228,K228) - _xll.BDH("USGG10YR Index","PX_LAST",K228-1,K228-1)) * 100</f>
        <v>#NAME?</v>
      </c>
      <c r="O228" s="28" t="e" cm="1">
        <f t="array" aca="1" ref="O228" ca="1">(_xll.BDH("USGG2YR Index","PX_LAST",K228,K228) - _xll.BDH("USGG2YR Index","PX_LAST",K228-1,K228-1)) * 100</f>
        <v>#NAME?</v>
      </c>
      <c r="P228" s="29" t="e" cm="1">
        <f t="array" aca="1" ref="P228" ca="1">(_xll.BDH("USSWIT10 BGN Curncy","PX_LAST",K228,K228) - _xll.BDH("USSWIT10 BGN Curncy","PX_LAST",K228-1,K228-1)) * 100</f>
        <v>#NAME?</v>
      </c>
      <c r="Q228" s="29" t="e" cm="1">
        <f t="array" aca="1" ref="Q228" ca="1">(_xll.BDH("USSWIT2 BGN Curncy","PX_LAST",K228,K228) - _xll.BDH("USSWIT2 BGN Curncy","PX_LAST",K228-1,K228-1)) * 100</f>
        <v>#NAME?</v>
      </c>
    </row>
    <row r="229" spans="2:17" x14ac:dyDescent="0.2">
      <c r="B229" s="14">
        <v>20180612</v>
      </c>
      <c r="C229" s="15">
        <v>43251</v>
      </c>
      <c r="D229" s="18">
        <v>0.2</v>
      </c>
      <c r="E229" s="18">
        <v>0.2</v>
      </c>
      <c r="G229" s="13">
        <v>43220</v>
      </c>
      <c r="H229">
        <v>250.227</v>
      </c>
      <c r="I229" s="26">
        <f t="shared" si="14"/>
        <v>2.6044066560619861E-3</v>
      </c>
      <c r="K229" t="str">
        <f t="shared" si="12"/>
        <v>06/12/2018</v>
      </c>
      <c r="L229" s="18">
        <f t="shared" si="15"/>
        <v>0</v>
      </c>
      <c r="M229" s="18">
        <f t="shared" si="13"/>
        <v>2.579497815982118E-2</v>
      </c>
      <c r="N229" s="28" t="e" cm="1">
        <f t="array" aca="1" ref="N229" ca="1">(_xll.BDH("USGG10YR Index","PX_LAST",K229,K229) - _xll.BDH("USGG10YR Index","PX_LAST",K229-1,K229-1)) * 100</f>
        <v>#NAME?</v>
      </c>
      <c r="O229" s="28" t="e" cm="1">
        <f t="array" aca="1" ref="O229" ca="1">(_xll.BDH("USGG2YR Index","PX_LAST",K229,K229) - _xll.BDH("USGG2YR Index","PX_LAST",K229-1,K229-1)) * 100</f>
        <v>#NAME?</v>
      </c>
      <c r="P229" s="29" t="e" cm="1">
        <f t="array" aca="1" ref="P229" ca="1">(_xll.BDH("USSWIT10 BGN Curncy","PX_LAST",K229,K229) - _xll.BDH("USSWIT10 BGN Curncy","PX_LAST",K229-1,K229-1)) * 100</f>
        <v>#NAME?</v>
      </c>
      <c r="Q229" s="29" t="e" cm="1">
        <f t="array" aca="1" ref="Q229" ca="1">(_xll.BDH("USSWIT2 BGN Curncy","PX_LAST",K229,K229) - _xll.BDH("USSWIT2 BGN Curncy","PX_LAST",K229-1,K229-1)) * 100</f>
        <v>#NAME?</v>
      </c>
    </row>
    <row r="230" spans="2:17" x14ac:dyDescent="0.2">
      <c r="B230" s="14">
        <v>20180712</v>
      </c>
      <c r="C230" s="15">
        <v>43281</v>
      </c>
      <c r="D230" s="18">
        <v>0.1</v>
      </c>
      <c r="E230" s="18">
        <v>0.2</v>
      </c>
      <c r="G230" s="13">
        <v>43251</v>
      </c>
      <c r="H230">
        <v>250.792</v>
      </c>
      <c r="I230" s="26">
        <f t="shared" si="14"/>
        <v>2.2579497815982119E-3</v>
      </c>
      <c r="K230" t="str">
        <f t="shared" si="12"/>
        <v>07/12/2018</v>
      </c>
      <c r="L230" s="18">
        <f t="shared" si="15"/>
        <v>-0.1</v>
      </c>
      <c r="M230" s="18">
        <f t="shared" si="13"/>
        <v>-0.10988548279051696</v>
      </c>
      <c r="N230" s="28" t="e" cm="1">
        <f t="array" aca="1" ref="N230" ca="1">(_xll.BDH("USGG10YR Index","PX_LAST",K230,K230) - _xll.BDH("USGG10YR Index","PX_LAST",K230-1,K230-1)) * 100</f>
        <v>#NAME?</v>
      </c>
      <c r="O230" s="28" t="e" cm="1">
        <f t="array" aca="1" ref="O230" ca="1">(_xll.BDH("USGG2YR Index","PX_LAST",K230,K230) - _xll.BDH("USGG2YR Index","PX_LAST",K230-1,K230-1)) * 100</f>
        <v>#NAME?</v>
      </c>
      <c r="P230" s="29" t="e" cm="1">
        <f t="array" aca="1" ref="P230" ca="1">(_xll.BDH("USSWIT10 BGN Curncy","PX_LAST",K230,K230) - _xll.BDH("USSWIT10 BGN Curncy","PX_LAST",K230-1,K230-1)) * 100</f>
        <v>#NAME?</v>
      </c>
      <c r="Q230" s="29" t="e" cm="1">
        <f t="array" aca="1" ref="Q230" ca="1">(_xll.BDH("USSWIT2 BGN Curncy","PX_LAST",K230,K230) - _xll.BDH("USSWIT2 BGN Curncy","PX_LAST",K230-1,K230-1)) * 100</f>
        <v>#NAME?</v>
      </c>
    </row>
    <row r="231" spans="2:17" x14ac:dyDescent="0.2">
      <c r="B231" s="14">
        <v>20180810</v>
      </c>
      <c r="C231" s="15">
        <v>43312</v>
      </c>
      <c r="D231" s="18">
        <v>0.2</v>
      </c>
      <c r="E231" s="18">
        <v>0.2</v>
      </c>
      <c r="G231" s="13">
        <v>43281</v>
      </c>
      <c r="H231">
        <v>251.018</v>
      </c>
      <c r="I231" s="26">
        <f t="shared" si="14"/>
        <v>9.0114517209483047E-4</v>
      </c>
      <c r="K231" t="str">
        <f t="shared" si="12"/>
        <v>08/10/2018</v>
      </c>
      <c r="L231" s="18">
        <f t="shared" si="15"/>
        <v>0</v>
      </c>
      <c r="M231" s="18">
        <f t="shared" si="13"/>
        <v>-0.12191795010716416</v>
      </c>
      <c r="N231" s="28" t="e" cm="1">
        <f t="array" aca="1" ref="N231" ca="1">(_xll.BDH("USGG10YR Index","PX_LAST",K231,K231) - _xll.BDH("USGG10YR Index","PX_LAST",K231-1,K231-1)) * 100</f>
        <v>#NAME?</v>
      </c>
      <c r="O231" s="28" t="e" cm="1">
        <f t="array" aca="1" ref="O231" ca="1">(_xll.BDH("USGG2YR Index","PX_LAST",K231,K231) - _xll.BDH("USGG2YR Index","PX_LAST",K231-1,K231-1)) * 100</f>
        <v>#NAME?</v>
      </c>
      <c r="P231" s="29" t="e" cm="1">
        <f t="array" aca="1" ref="P231" ca="1">(_xll.BDH("USSWIT10 BGN Curncy","PX_LAST",K231,K231) - _xll.BDH("USSWIT10 BGN Curncy","PX_LAST",K231-1,K231-1)) * 100</f>
        <v>#NAME?</v>
      </c>
      <c r="Q231" s="29" t="e" cm="1">
        <f t="array" aca="1" ref="Q231" ca="1">(_xll.BDH("USSWIT2 BGN Curncy","PX_LAST",K231,K231) - _xll.BDH("USSWIT2 BGN Curncy","PX_LAST",K231-1,K231-1)) * 100</f>
        <v>#NAME?</v>
      </c>
    </row>
    <row r="232" spans="2:17" x14ac:dyDescent="0.2">
      <c r="B232" s="14">
        <v>20180913</v>
      </c>
      <c r="C232" s="15">
        <v>43343</v>
      </c>
      <c r="D232" s="18">
        <v>0.2</v>
      </c>
      <c r="E232" s="18">
        <v>0.3</v>
      </c>
      <c r="G232" s="13">
        <v>43312</v>
      </c>
      <c r="H232">
        <v>251.214</v>
      </c>
      <c r="I232" s="26">
        <f t="shared" si="14"/>
        <v>7.8082049892835848E-4</v>
      </c>
      <c r="K232" t="str">
        <f t="shared" si="12"/>
        <v>09/13/2018</v>
      </c>
      <c r="L232" s="18">
        <f t="shared" si="15"/>
        <v>-9.9999999999999978E-2</v>
      </c>
      <c r="M232" s="18">
        <f t="shared" si="13"/>
        <v>-0.12126792296606154</v>
      </c>
      <c r="N232" s="28" t="e" cm="1">
        <f t="array" aca="1" ref="N232" ca="1">(_xll.BDH("USGG10YR Index","PX_LAST",K232,K232) - _xll.BDH("USGG10YR Index","PX_LAST",K232-1,K232-1)) * 100</f>
        <v>#NAME?</v>
      </c>
      <c r="O232" s="28" t="e" cm="1">
        <f t="array" aca="1" ref="O232" ca="1">(_xll.BDH("USGG2YR Index","PX_LAST",K232,K232) - _xll.BDH("USGG2YR Index","PX_LAST",K232-1,K232-1)) * 100</f>
        <v>#NAME?</v>
      </c>
      <c r="P232" s="29" t="e" cm="1">
        <f t="array" aca="1" ref="P232" ca="1">(_xll.BDH("USSWIT10 BGN Curncy","PX_LAST",K232,K232) - _xll.BDH("USSWIT10 BGN Curncy","PX_LAST",K232-1,K232-1)) * 100</f>
        <v>#NAME?</v>
      </c>
      <c r="Q232" s="29" t="e" cm="1">
        <f t="array" aca="1" ref="Q232" ca="1">(_xll.BDH("USSWIT2 BGN Curncy","PX_LAST",K232,K232) - _xll.BDH("USSWIT2 BGN Curncy","PX_LAST",K232-1,K232-1)) * 100</f>
        <v>#NAME?</v>
      </c>
    </row>
    <row r="233" spans="2:17" x14ac:dyDescent="0.2">
      <c r="B233" s="14">
        <v>20181011</v>
      </c>
      <c r="C233" s="15">
        <v>43373</v>
      </c>
      <c r="D233" s="18">
        <v>0.1</v>
      </c>
      <c r="E233" s="18">
        <v>0.2</v>
      </c>
      <c r="G233" s="13">
        <v>43343</v>
      </c>
      <c r="H233">
        <v>251.66300000000001</v>
      </c>
      <c r="I233" s="26">
        <f t="shared" si="14"/>
        <v>1.7873207703393845E-3</v>
      </c>
      <c r="K233" t="str">
        <f t="shared" si="12"/>
        <v>10/11/2018</v>
      </c>
      <c r="L233" s="18">
        <f t="shared" si="15"/>
        <v>-0.1</v>
      </c>
      <c r="M233" s="18">
        <f t="shared" si="13"/>
        <v>6.2281702117418791E-3</v>
      </c>
      <c r="N233" s="28" t="e" cm="1">
        <f t="array" aca="1" ref="N233" ca="1">(_xll.BDH("USGG10YR Index","PX_LAST",K233,K233) - _xll.BDH("USGG10YR Index","PX_LAST",K233-1,K233-1)) * 100</f>
        <v>#NAME?</v>
      </c>
      <c r="O233" s="28" t="e" cm="1">
        <f t="array" aca="1" ref="O233" ca="1">(_xll.BDH("USGG2YR Index","PX_LAST",K233,K233) - _xll.BDH("USGG2YR Index","PX_LAST",K233-1,K233-1)) * 100</f>
        <v>#NAME?</v>
      </c>
      <c r="P233" s="29" t="e" cm="1">
        <f t="array" aca="1" ref="P233" ca="1">(_xll.BDH("USSWIT10 BGN Curncy","PX_LAST",K233,K233) - _xll.BDH("USSWIT10 BGN Curncy","PX_LAST",K233-1,K233-1)) * 100</f>
        <v>#NAME?</v>
      </c>
      <c r="Q233" s="29" t="e" cm="1">
        <f t="array" aca="1" ref="Q233" ca="1">(_xll.BDH("USSWIT2 BGN Curncy","PX_LAST",K233,K233) - _xll.BDH("USSWIT2 BGN Curncy","PX_LAST",K233-1,K233-1)) * 100</f>
        <v>#NAME?</v>
      </c>
    </row>
    <row r="234" spans="2:17" x14ac:dyDescent="0.2">
      <c r="B234" s="14">
        <v>20181114</v>
      </c>
      <c r="C234" s="15">
        <v>43404</v>
      </c>
      <c r="D234" s="18">
        <v>0.3</v>
      </c>
      <c r="E234" s="18">
        <v>0.3</v>
      </c>
      <c r="G234" s="13">
        <v>43373</v>
      </c>
      <c r="H234">
        <v>252.18199999999999</v>
      </c>
      <c r="I234" s="26">
        <f t="shared" si="14"/>
        <v>2.0622817021174189E-3</v>
      </c>
      <c r="K234" t="str">
        <f t="shared" si="12"/>
        <v>11/14/2018</v>
      </c>
      <c r="L234" s="18">
        <f t="shared" si="15"/>
        <v>0</v>
      </c>
      <c r="M234" s="18">
        <f t="shared" si="13"/>
        <v>-6.6041985550124582E-2</v>
      </c>
      <c r="N234" s="28" t="e" cm="1">
        <f t="array" aca="1" ref="N234" ca="1">(_xll.BDH("USGG10YR Index","PX_LAST",K234,K234) - _xll.BDH("USGG10YR Index","PX_LAST",K234-1,K234-1)) * 100</f>
        <v>#NAME?</v>
      </c>
      <c r="O234" s="28" t="e" cm="1">
        <f t="array" aca="1" ref="O234" ca="1">(_xll.BDH("USGG2YR Index","PX_LAST",K234,K234) - _xll.BDH("USGG2YR Index","PX_LAST",K234-1,K234-1)) * 100</f>
        <v>#NAME?</v>
      </c>
      <c r="P234" s="29" t="e" cm="1">
        <f t="array" aca="1" ref="P234" ca="1">(_xll.BDH("USSWIT10 BGN Curncy","PX_LAST",K234,K234) - _xll.BDH("USSWIT10 BGN Curncy","PX_LAST",K234-1,K234-1)) * 100</f>
        <v>#NAME?</v>
      </c>
      <c r="Q234" s="29" t="e" cm="1">
        <f t="array" aca="1" ref="Q234" ca="1">(_xll.BDH("USSWIT2 BGN Curncy","PX_LAST",K234,K234) - _xll.BDH("USSWIT2 BGN Curncy","PX_LAST",K234-1,K234-1)) * 100</f>
        <v>#NAME?</v>
      </c>
    </row>
    <row r="235" spans="2:17" x14ac:dyDescent="0.2">
      <c r="B235" s="14">
        <v>20181212</v>
      </c>
      <c r="C235" s="15">
        <v>43434</v>
      </c>
      <c r="D235" s="18">
        <v>0</v>
      </c>
      <c r="E235" s="18">
        <v>0</v>
      </c>
      <c r="G235" s="13">
        <v>43404</v>
      </c>
      <c r="H235">
        <v>252.77199999999999</v>
      </c>
      <c r="I235" s="26">
        <f t="shared" si="14"/>
        <v>2.3395801444987541E-3</v>
      </c>
      <c r="K235" t="str">
        <f t="shared" si="12"/>
        <v>12/12/2018</v>
      </c>
      <c r="L235" s="18">
        <f t="shared" si="15"/>
        <v>0</v>
      </c>
      <c r="M235" s="18">
        <f t="shared" si="13"/>
        <v>-7.0419191999115949E-2</v>
      </c>
      <c r="N235" s="28" t="e" cm="1">
        <f t="array" aca="1" ref="N235" ca="1">(_xll.BDH("USGG10YR Index","PX_LAST",K235,K235) - _xll.BDH("USGG10YR Index","PX_LAST",K235-1,K235-1)) * 100</f>
        <v>#NAME?</v>
      </c>
      <c r="O235" s="28" t="e" cm="1">
        <f t="array" aca="1" ref="O235" ca="1">(_xll.BDH("USGG2YR Index","PX_LAST",K235,K235) - _xll.BDH("USGG2YR Index","PX_LAST",K235-1,K235-1)) * 100</f>
        <v>#NAME?</v>
      </c>
      <c r="P235" s="29" t="e" cm="1">
        <f t="array" aca="1" ref="P235" ca="1">(_xll.BDH("USSWIT10 BGN Curncy","PX_LAST",K235,K235) - _xll.BDH("USSWIT10 BGN Curncy","PX_LAST",K235-1,K235-1)) * 100</f>
        <v>#NAME?</v>
      </c>
      <c r="Q235" s="29" t="e" cm="1">
        <f t="array" aca="1" ref="Q235" ca="1">(_xll.BDH("USSWIT2 BGN Curncy","PX_LAST",K235,K235) - _xll.BDH("USSWIT2 BGN Curncy","PX_LAST",K235-1,K235-1)) * 100</f>
        <v>#NAME?</v>
      </c>
    </row>
    <row r="236" spans="2:17" x14ac:dyDescent="0.2">
      <c r="B236" s="14">
        <v>20190111</v>
      </c>
      <c r="C236" s="15">
        <v>43465</v>
      </c>
      <c r="D236" s="18">
        <v>-0.1</v>
      </c>
      <c r="E236" s="18">
        <v>-0.1</v>
      </c>
      <c r="G236" s="13">
        <v>43434</v>
      </c>
      <c r="H236">
        <v>252.59399999999999</v>
      </c>
      <c r="I236" s="26">
        <f t="shared" si="14"/>
        <v>-7.0419191999115949E-4</v>
      </c>
      <c r="K236" t="str">
        <f t="shared" si="12"/>
        <v>01/11/2019</v>
      </c>
      <c r="L236" s="18">
        <f t="shared" si="15"/>
        <v>0</v>
      </c>
      <c r="M236" s="18">
        <f t="shared" si="13"/>
        <v>0.16848935445813443</v>
      </c>
      <c r="N236" s="28" t="e" cm="1">
        <f t="array" aca="1" ref="N236" ca="1">(_xll.BDH("USGG10YR Index","PX_LAST",K236,K236) - _xll.BDH("USGG10YR Index","PX_LAST",K236-1,K236-1)) * 100</f>
        <v>#NAME?</v>
      </c>
      <c r="O236" s="28" t="e" cm="1">
        <f t="array" aca="1" ref="O236" ca="1">(_xll.BDH("USGG2YR Index","PX_LAST",K236,K236) - _xll.BDH("USGG2YR Index","PX_LAST",K236-1,K236-1)) * 100</f>
        <v>#NAME?</v>
      </c>
      <c r="P236" s="29" t="e" cm="1">
        <f t="array" aca="1" ref="P236" ca="1">(_xll.BDH("USSWIT10 BGN Curncy","PX_LAST",K236,K236) - _xll.BDH("USSWIT10 BGN Curncy","PX_LAST",K236-1,K236-1)) * 100</f>
        <v>#NAME?</v>
      </c>
      <c r="Q236" s="29" t="e" cm="1">
        <f t="array" aca="1" ref="Q236" ca="1">(_xll.BDH("USSWIT2 BGN Curncy","PX_LAST",K236,K236) - _xll.BDH("USSWIT2 BGN Curncy","PX_LAST",K236-1,K236-1)) * 100</f>
        <v>#NAME?</v>
      </c>
    </row>
    <row r="237" spans="2:17" x14ac:dyDescent="0.2">
      <c r="B237" s="14">
        <v>20190213</v>
      </c>
      <c r="C237" s="15">
        <v>43496</v>
      </c>
      <c r="D237" s="18">
        <v>0</v>
      </c>
      <c r="E237" s="18">
        <v>0.1</v>
      </c>
      <c r="G237" s="13">
        <v>43465</v>
      </c>
      <c r="H237">
        <v>252.767</v>
      </c>
      <c r="I237" s="26">
        <f t="shared" si="14"/>
        <v>6.8489354458134422E-4</v>
      </c>
      <c r="K237" t="str">
        <f t="shared" si="12"/>
        <v>02/13/2019</v>
      </c>
      <c r="L237" s="18">
        <f t="shared" si="15"/>
        <v>-0.1</v>
      </c>
      <c r="M237" s="18">
        <f t="shared" si="13"/>
        <v>-0.18149798035343992</v>
      </c>
      <c r="N237" s="28" t="e" cm="1">
        <f t="array" aca="1" ref="N237" ca="1">(_xll.BDH("USGG10YR Index","PX_LAST",K237,K237) - _xll.BDH("USGG10YR Index","PX_LAST",K237-1,K237-1)) * 100</f>
        <v>#NAME?</v>
      </c>
      <c r="O237" s="28" t="e" cm="1">
        <f t="array" aca="1" ref="O237" ca="1">(_xll.BDH("USGG2YR Index","PX_LAST",K237,K237) - _xll.BDH("USGG2YR Index","PX_LAST",K237-1,K237-1)) * 100</f>
        <v>#NAME?</v>
      </c>
      <c r="P237" s="29" t="e" cm="1">
        <f t="array" aca="1" ref="P237" ca="1">(_xll.BDH("USSWIT10 BGN Curncy","PX_LAST",K237,K237) - _xll.BDH("USSWIT10 BGN Curncy","PX_LAST",K237-1,K237-1)) * 100</f>
        <v>#NAME?</v>
      </c>
      <c r="Q237" s="29" t="e" cm="1">
        <f t="array" aca="1" ref="Q237" ca="1">(_xll.BDH("USSWIT2 BGN Curncy","PX_LAST",K237,K237) - _xll.BDH("USSWIT2 BGN Curncy","PX_LAST",K237-1,K237-1)) * 100</f>
        <v>#NAME?</v>
      </c>
    </row>
    <row r="238" spans="2:17" x14ac:dyDescent="0.2">
      <c r="B238" s="14">
        <v>20190312</v>
      </c>
      <c r="C238" s="15">
        <v>43524</v>
      </c>
      <c r="D238" s="18">
        <v>0.2</v>
      </c>
      <c r="E238" s="18">
        <v>0.2</v>
      </c>
      <c r="G238" s="13">
        <v>43496</v>
      </c>
      <c r="H238">
        <v>252.56100000000001</v>
      </c>
      <c r="I238" s="26">
        <f t="shared" si="14"/>
        <v>-8.1497980353439914E-4</v>
      </c>
      <c r="K238" t="str">
        <f t="shared" si="12"/>
        <v>03/12/2019</v>
      </c>
      <c r="L238" s="18">
        <f t="shared" si="15"/>
        <v>0</v>
      </c>
      <c r="M238" s="18">
        <f t="shared" si="13"/>
        <v>0.10012551423219679</v>
      </c>
      <c r="N238" s="28" t="e" cm="1">
        <f t="array" aca="1" ref="N238" ca="1">(_xll.BDH("USGG10YR Index","PX_LAST",K238,K238) - _xll.BDH("USGG10YR Index","PX_LAST",K238-1,K238-1)) * 100</f>
        <v>#NAME?</v>
      </c>
      <c r="O238" s="28" t="e" cm="1">
        <f t="array" aca="1" ref="O238" ca="1">(_xll.BDH("USGG2YR Index","PX_LAST",K238,K238) - _xll.BDH("USGG2YR Index","PX_LAST",K238-1,K238-1)) * 100</f>
        <v>#NAME?</v>
      </c>
      <c r="P238" s="29" t="e" cm="1">
        <f t="array" aca="1" ref="P238" ca="1">(_xll.BDH("USSWIT10 BGN Curncy","PX_LAST",K238,K238) - _xll.BDH("USSWIT10 BGN Curncy","PX_LAST",K238-1,K238-1)) * 100</f>
        <v>#NAME?</v>
      </c>
      <c r="Q238" s="29" t="e" cm="1">
        <f t="array" aca="1" ref="Q238" ca="1">(_xll.BDH("USSWIT2 BGN Curncy","PX_LAST",K238,K238) - _xll.BDH("USSWIT2 BGN Curncy","PX_LAST",K238-1,K238-1)) * 100</f>
        <v>#NAME?</v>
      </c>
    </row>
    <row r="239" spans="2:17" x14ac:dyDescent="0.2">
      <c r="B239" s="14">
        <v>20190410</v>
      </c>
      <c r="C239" s="15">
        <v>43555</v>
      </c>
      <c r="D239" s="18">
        <v>0.4</v>
      </c>
      <c r="E239" s="18">
        <v>0.4</v>
      </c>
      <c r="G239" s="13">
        <v>43524</v>
      </c>
      <c r="H239">
        <v>253.31899999999999</v>
      </c>
      <c r="I239" s="26">
        <f t="shared" si="14"/>
        <v>3.001255142321968E-3</v>
      </c>
      <c r="K239" t="str">
        <f t="shared" si="12"/>
        <v>04/10/2019</v>
      </c>
      <c r="L239" s="18">
        <f t="shared" si="15"/>
        <v>0</v>
      </c>
      <c r="M239" s="18">
        <f t="shared" si="13"/>
        <v>-2.1820708276920286E-2</v>
      </c>
      <c r="N239" s="28" t="e" cm="1">
        <f t="array" aca="1" ref="N239" ca="1">(_xll.BDH("USGG10YR Index","PX_LAST",K239,K239) - _xll.BDH("USGG10YR Index","PX_LAST",K239-1,K239-1)) * 100</f>
        <v>#NAME?</v>
      </c>
      <c r="O239" s="28" t="e" cm="1">
        <f t="array" aca="1" ref="O239" ca="1">(_xll.BDH("USGG2YR Index","PX_LAST",K239,K239) - _xll.BDH("USGG2YR Index","PX_LAST",K239-1,K239-1)) * 100</f>
        <v>#NAME?</v>
      </c>
      <c r="P239" s="29" t="e" cm="1">
        <f t="array" aca="1" ref="P239" ca="1">(_xll.BDH("USSWIT10 BGN Curncy","PX_LAST",K239,K239) - _xll.BDH("USSWIT10 BGN Curncy","PX_LAST",K239-1,K239-1)) * 100</f>
        <v>#NAME?</v>
      </c>
      <c r="Q239" s="29" t="e" cm="1">
        <f t="array" aca="1" ref="Q239" ca="1">(_xll.BDH("USSWIT2 BGN Curncy","PX_LAST",K239,K239) - _xll.BDH("USSWIT2 BGN Curncy","PX_LAST",K239-1,K239-1)) * 100</f>
        <v>#NAME?</v>
      </c>
    </row>
    <row r="240" spans="2:17" x14ac:dyDescent="0.2">
      <c r="B240" s="14">
        <v>20190510</v>
      </c>
      <c r="C240" s="15">
        <v>43585</v>
      </c>
      <c r="D240" s="18">
        <v>0.3</v>
      </c>
      <c r="E240" s="18">
        <v>0.4</v>
      </c>
      <c r="G240" s="13">
        <v>43555</v>
      </c>
      <c r="H240">
        <v>254.27699999999999</v>
      </c>
      <c r="I240" s="26">
        <f t="shared" si="14"/>
        <v>3.7817929172307974E-3</v>
      </c>
      <c r="K240" t="str">
        <f t="shared" si="12"/>
        <v>05/10/2019</v>
      </c>
      <c r="L240" s="18">
        <f t="shared" si="15"/>
        <v>-0.10000000000000003</v>
      </c>
      <c r="M240" s="18">
        <f t="shared" si="13"/>
        <v>-2.4032059525635696E-2</v>
      </c>
      <c r="N240" s="28" t="e" cm="1">
        <f t="array" aca="1" ref="N240" ca="1">(_xll.BDH("USGG10YR Index","PX_LAST",K240,K240) - _xll.BDH("USGG10YR Index","PX_LAST",K240-1,K240-1)) * 100</f>
        <v>#NAME?</v>
      </c>
      <c r="O240" s="28" t="e" cm="1">
        <f t="array" aca="1" ref="O240" ca="1">(_xll.BDH("USGG2YR Index","PX_LAST",K240,K240) - _xll.BDH("USGG2YR Index","PX_LAST",K240-1,K240-1)) * 100</f>
        <v>#NAME?</v>
      </c>
      <c r="P240" s="29" t="e" cm="1">
        <f t="array" aca="1" ref="P240" ca="1">(_xll.BDH("USSWIT10 BGN Curncy","PX_LAST",K240,K240) - _xll.BDH("USSWIT10 BGN Curncy","PX_LAST",K240-1,K240-1)) * 100</f>
        <v>#NAME?</v>
      </c>
      <c r="Q240" s="29" t="e" cm="1">
        <f t="array" aca="1" ref="Q240" ca="1">(_xll.BDH("USSWIT2 BGN Curncy","PX_LAST",K240,K240) - _xll.BDH("USSWIT2 BGN Curncy","PX_LAST",K240-1,K240-1)) * 100</f>
        <v>#NAME?</v>
      </c>
    </row>
    <row r="241" spans="2:17" x14ac:dyDescent="0.2">
      <c r="B241" s="14">
        <v>20190612</v>
      </c>
      <c r="C241" s="15">
        <v>43616</v>
      </c>
      <c r="D241" s="18">
        <v>0.1</v>
      </c>
      <c r="E241" s="18">
        <v>0.1</v>
      </c>
      <c r="G241" s="13">
        <v>43585</v>
      </c>
      <c r="H241">
        <v>255.233</v>
      </c>
      <c r="I241" s="26">
        <f t="shared" si="14"/>
        <v>3.7596794047436433E-3</v>
      </c>
      <c r="K241" t="str">
        <f t="shared" si="12"/>
        <v>06/12/2019</v>
      </c>
      <c r="L241" s="18">
        <f t="shared" si="15"/>
        <v>0</v>
      </c>
      <c r="M241" s="18">
        <f t="shared" si="13"/>
        <v>-7.5316671433556165E-2</v>
      </c>
      <c r="N241" s="28" t="e" cm="1">
        <f t="array" aca="1" ref="N241" ca="1">(_xll.BDH("USGG10YR Index","PX_LAST",K241,K241) - _xll.BDH("USGG10YR Index","PX_LAST",K241-1,K241-1)) * 100</f>
        <v>#NAME?</v>
      </c>
      <c r="O241" s="28" t="e" cm="1">
        <f t="array" aca="1" ref="O241" ca="1">(_xll.BDH("USGG2YR Index","PX_LAST",K241,K241) - _xll.BDH("USGG2YR Index","PX_LAST",K241-1,K241-1)) * 100</f>
        <v>#NAME?</v>
      </c>
      <c r="P241" s="29" t="e" cm="1">
        <f t="array" aca="1" ref="P241" ca="1">(_xll.BDH("USSWIT10 BGN Curncy","PX_LAST",K241,K241) - _xll.BDH("USSWIT10 BGN Curncy","PX_LAST",K241-1,K241-1)) * 100</f>
        <v>#NAME?</v>
      </c>
      <c r="Q241" s="29" t="e" cm="1">
        <f t="array" aca="1" ref="Q241" ca="1">(_xll.BDH("USSWIT2 BGN Curncy","PX_LAST",K241,K241) - _xll.BDH("USSWIT2 BGN Curncy","PX_LAST",K241-1,K241-1)) * 100</f>
        <v>#NAME?</v>
      </c>
    </row>
    <row r="242" spans="2:17" x14ac:dyDescent="0.2">
      <c r="B242" s="14">
        <v>20190711</v>
      </c>
      <c r="C242" s="15">
        <v>43646</v>
      </c>
      <c r="D242" s="18">
        <v>0.1</v>
      </c>
      <c r="E242" s="18">
        <v>0</v>
      </c>
      <c r="G242" s="13">
        <v>43616</v>
      </c>
      <c r="H242">
        <v>255.29599999999999</v>
      </c>
      <c r="I242" s="26">
        <f t="shared" si="14"/>
        <v>2.4683328566443841E-4</v>
      </c>
      <c r="K242" t="str">
        <f t="shared" si="12"/>
        <v>07/11/2019</v>
      </c>
      <c r="L242" s="18">
        <f t="shared" si="15"/>
        <v>0.1</v>
      </c>
      <c r="M242" s="18">
        <f t="shared" si="13"/>
        <v>-3.2511281022806759E-2</v>
      </c>
      <c r="N242" s="28" t="e" cm="1">
        <f t="array" aca="1" ref="N242" ca="1">(_xll.BDH("USGG10YR Index","PX_LAST",K242,K242) - _xll.BDH("USGG10YR Index","PX_LAST",K242-1,K242-1)) * 100</f>
        <v>#NAME?</v>
      </c>
      <c r="O242" s="28" t="e" cm="1">
        <f t="array" aca="1" ref="O242" ca="1">(_xll.BDH("USGG2YR Index","PX_LAST",K242,K242) - _xll.BDH("USGG2YR Index","PX_LAST",K242-1,K242-1)) * 100</f>
        <v>#NAME?</v>
      </c>
      <c r="P242" s="29" t="e" cm="1">
        <f t="array" aca="1" ref="P242" ca="1">(_xll.BDH("USSWIT10 BGN Curncy","PX_LAST",K242,K242) - _xll.BDH("USSWIT10 BGN Curncy","PX_LAST",K242-1,K242-1)) * 100</f>
        <v>#NAME?</v>
      </c>
      <c r="Q242" s="29" t="e" cm="1">
        <f t="array" aca="1" ref="Q242" ca="1">(_xll.BDH("USSWIT2 BGN Curncy","PX_LAST",K242,K242) - _xll.BDH("USSWIT2 BGN Curncy","PX_LAST",K242-1,K242-1)) * 100</f>
        <v>#NAME?</v>
      </c>
    </row>
    <row r="243" spans="2:17" x14ac:dyDescent="0.2">
      <c r="B243" s="14">
        <v>20190813</v>
      </c>
      <c r="C243" s="15">
        <v>43677</v>
      </c>
      <c r="D243" s="18">
        <v>0.3</v>
      </c>
      <c r="E243" s="18">
        <v>0.3</v>
      </c>
      <c r="G243" s="13">
        <v>43646</v>
      </c>
      <c r="H243">
        <v>255.21299999999999</v>
      </c>
      <c r="I243" s="26">
        <f t="shared" si="14"/>
        <v>-3.2511281022806759E-4</v>
      </c>
      <c r="K243" t="str">
        <f t="shared" si="12"/>
        <v>08/13/2019</v>
      </c>
      <c r="L243" s="18">
        <f t="shared" si="15"/>
        <v>0</v>
      </c>
      <c r="M243" s="18">
        <f t="shared" si="13"/>
        <v>-6.9212383381722364E-2</v>
      </c>
      <c r="N243" s="28" t="e" cm="1">
        <f t="array" aca="1" ref="N243" ca="1">(_xll.BDH("USGG10YR Index","PX_LAST",K243,K243) - _xll.BDH("USGG10YR Index","PX_LAST",K243-1,K243-1)) * 100</f>
        <v>#NAME?</v>
      </c>
      <c r="O243" s="28" t="e" cm="1">
        <f t="array" aca="1" ref="O243" ca="1">(_xll.BDH("USGG2YR Index","PX_LAST",K243,K243) - _xll.BDH("USGG2YR Index","PX_LAST",K243-1,K243-1)) * 100</f>
        <v>#NAME?</v>
      </c>
      <c r="P243" s="29" t="e" cm="1">
        <f t="array" aca="1" ref="P243" ca="1">(_xll.BDH("USSWIT10 BGN Curncy","PX_LAST",K243,K243) - _xll.BDH("USSWIT10 BGN Curncy","PX_LAST",K243-1,K243-1)) * 100</f>
        <v>#NAME?</v>
      </c>
      <c r="Q243" s="29" t="e" cm="1">
        <f t="array" aca="1" ref="Q243" ca="1">(_xll.BDH("USSWIT2 BGN Curncy","PX_LAST",K243,K243) - _xll.BDH("USSWIT2 BGN Curncy","PX_LAST",K243-1,K243-1)) * 100</f>
        <v>#NAME?</v>
      </c>
    </row>
    <row r="244" spans="2:17" x14ac:dyDescent="0.2">
      <c r="B244" s="14">
        <v>20190912</v>
      </c>
      <c r="C244" s="15">
        <v>43708</v>
      </c>
      <c r="D244" s="18">
        <v>0.1</v>
      </c>
      <c r="E244" s="18">
        <v>0.1</v>
      </c>
      <c r="G244" s="13">
        <v>43677</v>
      </c>
      <c r="H244">
        <v>255.80199999999999</v>
      </c>
      <c r="I244" s="26">
        <f t="shared" si="14"/>
        <v>2.3078761661827762E-3</v>
      </c>
      <c r="K244" t="str">
        <f t="shared" si="12"/>
        <v>09/12/2019</v>
      </c>
      <c r="L244" s="18">
        <f t="shared" si="15"/>
        <v>0</v>
      </c>
      <c r="M244" s="18">
        <f t="shared" si="13"/>
        <v>-8.522998256454889E-3</v>
      </c>
      <c r="N244" s="28" t="e" cm="1">
        <f t="array" aca="1" ref="N244" ca="1">(_xll.BDH("USGG10YR Index","PX_LAST",K244,K244) - _xll.BDH("USGG10YR Index","PX_LAST",K244-1,K244-1)) * 100</f>
        <v>#NAME?</v>
      </c>
      <c r="O244" s="28" t="e" cm="1">
        <f t="array" aca="1" ref="O244" ca="1">(_xll.BDH("USGG2YR Index","PX_LAST",K244,K244) - _xll.BDH("USGG2YR Index","PX_LAST",K244-1,K244-1)) * 100</f>
        <v>#NAME?</v>
      </c>
      <c r="P244" s="29" t="e" cm="1">
        <f t="array" aca="1" ref="P244" ca="1">(_xll.BDH("USSWIT10 BGN Curncy","PX_LAST",K244,K244) - _xll.BDH("USSWIT10 BGN Curncy","PX_LAST",K244-1,K244-1)) * 100</f>
        <v>#NAME?</v>
      </c>
      <c r="Q244" s="29" t="e" cm="1">
        <f t="array" aca="1" ref="Q244" ca="1">(_xll.BDH("USSWIT2 BGN Curncy","PX_LAST",K244,K244) - _xll.BDH("USSWIT2 BGN Curncy","PX_LAST",K244-1,K244-1)) * 100</f>
        <v>#NAME?</v>
      </c>
    </row>
    <row r="245" spans="2:17" x14ac:dyDescent="0.2">
      <c r="B245" s="14">
        <v>20191010</v>
      </c>
      <c r="C245" s="15">
        <v>43738</v>
      </c>
      <c r="D245" s="18">
        <v>0</v>
      </c>
      <c r="E245" s="18">
        <v>0.1</v>
      </c>
      <c r="G245" s="13">
        <v>43708</v>
      </c>
      <c r="H245">
        <v>256.036</v>
      </c>
      <c r="I245" s="26">
        <f t="shared" si="14"/>
        <v>9.1477001743545117E-4</v>
      </c>
      <c r="K245" t="str">
        <f t="shared" si="12"/>
        <v>10/10/2019</v>
      </c>
      <c r="L245" s="18">
        <f t="shared" si="15"/>
        <v>-0.1</v>
      </c>
      <c r="M245" s="18">
        <f t="shared" si="13"/>
        <v>5.3884609976717707E-2</v>
      </c>
      <c r="N245" s="28" t="e" cm="1">
        <f t="array" aca="1" ref="N245" ca="1">(_xll.BDH("USGG10YR Index","PX_LAST",K245,K245) - _xll.BDH("USGG10YR Index","PX_LAST",K245-1,K245-1)) * 100</f>
        <v>#NAME?</v>
      </c>
      <c r="O245" s="28" t="e" cm="1">
        <f t="array" aca="1" ref="O245" ca="1">(_xll.BDH("USGG2YR Index","PX_LAST",K245,K245) - _xll.BDH("USGG2YR Index","PX_LAST",K245-1,K245-1)) * 100</f>
        <v>#NAME?</v>
      </c>
      <c r="P245" s="29" t="e" cm="1">
        <f t="array" aca="1" ref="P245" ca="1">(_xll.BDH("USSWIT10 BGN Curncy","PX_LAST",K245,K245) - _xll.BDH("USSWIT10 BGN Curncy","PX_LAST",K245-1,K245-1)) * 100</f>
        <v>#NAME?</v>
      </c>
      <c r="Q245" s="29" t="e" cm="1">
        <f t="array" aca="1" ref="Q245" ca="1">(_xll.BDH("USSWIT2 BGN Curncy","PX_LAST",K245,K245) - _xll.BDH("USSWIT2 BGN Curncy","PX_LAST",K245-1,K245-1)) * 100</f>
        <v>#NAME?</v>
      </c>
    </row>
    <row r="246" spans="2:17" x14ac:dyDescent="0.2">
      <c r="B246" s="14">
        <v>20191113</v>
      </c>
      <c r="C246" s="15">
        <v>43769</v>
      </c>
      <c r="D246" s="18">
        <v>0.4</v>
      </c>
      <c r="E246" s="18">
        <v>0.3</v>
      </c>
      <c r="G246" s="13">
        <v>43738</v>
      </c>
      <c r="H246">
        <v>256.43</v>
      </c>
      <c r="I246" s="26">
        <f t="shared" si="14"/>
        <v>1.5388460997671771E-3</v>
      </c>
      <c r="K246" t="str">
        <f t="shared" si="12"/>
        <v>11/13/2019</v>
      </c>
      <c r="L246" s="18">
        <f t="shared" si="15"/>
        <v>0.10000000000000003</v>
      </c>
      <c r="M246" s="18">
        <f t="shared" si="13"/>
        <v>-1.7271770073723214E-2</v>
      </c>
      <c r="N246" s="28" t="e" cm="1">
        <f t="array" aca="1" ref="N246" ca="1">(_xll.BDH("USGG10YR Index","PX_LAST",K246,K246) - _xll.BDH("USGG10YR Index","PX_LAST",K246-1,K246-1)) * 100</f>
        <v>#NAME?</v>
      </c>
      <c r="O246" s="28" t="e" cm="1">
        <f t="array" aca="1" ref="O246" ca="1">(_xll.BDH("USGG2YR Index","PX_LAST",K246,K246) - _xll.BDH("USGG2YR Index","PX_LAST",K246-1,K246-1)) * 100</f>
        <v>#NAME?</v>
      </c>
      <c r="P246" s="29" t="e" cm="1">
        <f t="array" aca="1" ref="P246" ca="1">(_xll.BDH("USSWIT10 BGN Curncy","PX_LAST",K246,K246) - _xll.BDH("USSWIT10 BGN Curncy","PX_LAST",K246-1,K246-1)) * 100</f>
        <v>#NAME?</v>
      </c>
      <c r="Q246" s="29" t="e" cm="1">
        <f t="array" aca="1" ref="Q246" ca="1">(_xll.BDH("USSWIT2 BGN Curncy","PX_LAST",K246,K246) - _xll.BDH("USSWIT2 BGN Curncy","PX_LAST",K246-1,K246-1)) * 100</f>
        <v>#NAME?</v>
      </c>
    </row>
    <row r="247" spans="2:17" x14ac:dyDescent="0.2">
      <c r="B247" s="14">
        <v>20191211</v>
      </c>
      <c r="C247" s="15">
        <v>43799</v>
      </c>
      <c r="D247" s="18">
        <v>0.3</v>
      </c>
      <c r="E247" s="18">
        <v>0.2</v>
      </c>
      <c r="G247" s="13">
        <v>43769</v>
      </c>
      <c r="H247">
        <v>257.15499999999997</v>
      </c>
      <c r="I247" s="26">
        <f t="shared" si="14"/>
        <v>2.8272822992627678E-3</v>
      </c>
      <c r="K247" t="str">
        <f t="shared" si="12"/>
        <v>12/11/2019</v>
      </c>
      <c r="L247" s="18">
        <f t="shared" si="15"/>
        <v>9.9999999999999978E-2</v>
      </c>
      <c r="M247" s="18">
        <f t="shared" si="13"/>
        <v>8.154226050438601E-2</v>
      </c>
      <c r="N247" s="28" t="e" cm="1">
        <f t="array" aca="1" ref="N247" ca="1">(_xll.BDH("USGG10YR Index","PX_LAST",K247,K247) - _xll.BDH("USGG10YR Index","PX_LAST",K247-1,K247-1)) * 100</f>
        <v>#NAME?</v>
      </c>
      <c r="O247" s="28" t="e" cm="1">
        <f t="array" aca="1" ref="O247" ca="1">(_xll.BDH("USGG2YR Index","PX_LAST",K247,K247) - _xll.BDH("USGG2YR Index","PX_LAST",K247-1,K247-1)) * 100</f>
        <v>#NAME?</v>
      </c>
      <c r="P247" s="29" t="e" cm="1">
        <f t="array" aca="1" ref="P247" ca="1">(_xll.BDH("USSWIT10 BGN Curncy","PX_LAST",K247,K247) - _xll.BDH("USSWIT10 BGN Curncy","PX_LAST",K247-1,K247-1)) * 100</f>
        <v>#NAME?</v>
      </c>
      <c r="Q247" s="29" t="e" cm="1">
        <f t="array" aca="1" ref="Q247" ca="1">(_xll.BDH("USSWIT2 BGN Curncy","PX_LAST",K247,K247) - _xll.BDH("USSWIT2 BGN Curncy","PX_LAST",K247-1,K247-1)) * 100</f>
        <v>#NAME?</v>
      </c>
    </row>
    <row r="248" spans="2:17" x14ac:dyDescent="0.2">
      <c r="B248" s="14">
        <v>20200114</v>
      </c>
      <c r="C248" s="15">
        <v>43830</v>
      </c>
      <c r="D248" s="18">
        <v>0.2</v>
      </c>
      <c r="E248" s="18">
        <v>0.3</v>
      </c>
      <c r="G248" s="13">
        <v>43799</v>
      </c>
      <c r="H248">
        <v>257.87900000000002</v>
      </c>
      <c r="I248" s="26">
        <f t="shared" si="14"/>
        <v>2.8154226050438602E-3</v>
      </c>
      <c r="K248" t="str">
        <f t="shared" si="12"/>
        <v>01/14/2020</v>
      </c>
      <c r="L248" s="18">
        <f t="shared" si="15"/>
        <v>-9.9999999999999978E-2</v>
      </c>
      <c r="M248" s="18">
        <f t="shared" si="13"/>
        <v>-8.778147891075061E-3</v>
      </c>
      <c r="N248" s="28" t="e" cm="1">
        <f t="array" aca="1" ref="N248" ca="1">(_xll.BDH("USGG10YR Index","PX_LAST",K248,K248) - _xll.BDH("USGG10YR Index","PX_LAST",K248-1,K248-1)) * 100</f>
        <v>#NAME?</v>
      </c>
      <c r="O248" s="28" t="e" cm="1">
        <f t="array" aca="1" ref="O248" ca="1">(_xll.BDH("USGG2YR Index","PX_LAST",K248,K248) - _xll.BDH("USGG2YR Index","PX_LAST",K248-1,K248-1)) * 100</f>
        <v>#NAME?</v>
      </c>
      <c r="P248" s="29" t="e" cm="1">
        <f t="array" aca="1" ref="P248" ca="1">(_xll.BDH("USSWIT10 BGN Curncy","PX_LAST",K248,K248) - _xll.BDH("USSWIT10 BGN Curncy","PX_LAST",K248-1,K248-1)) * 100</f>
        <v>#NAME?</v>
      </c>
      <c r="Q248" s="29" t="e" cm="1">
        <f t="array" aca="1" ref="Q248" ca="1">(_xll.BDH("USSWIT2 BGN Curncy","PX_LAST",K248,K248) - _xll.BDH("USSWIT2 BGN Curncy","PX_LAST",K248-1,K248-1)) * 100</f>
        <v>#NAME?</v>
      </c>
    </row>
    <row r="249" spans="2:17" x14ac:dyDescent="0.2">
      <c r="B249" s="14">
        <v>20200213</v>
      </c>
      <c r="C249" s="15">
        <v>43861</v>
      </c>
      <c r="D249" s="18">
        <v>0.1</v>
      </c>
      <c r="E249" s="18">
        <v>0.2</v>
      </c>
      <c r="G249" s="13">
        <v>43830</v>
      </c>
      <c r="H249">
        <v>258.63</v>
      </c>
      <c r="I249" s="26">
        <f t="shared" si="14"/>
        <v>2.9122185210892493E-3</v>
      </c>
      <c r="K249" t="str">
        <f t="shared" si="12"/>
        <v>02/13/2020</v>
      </c>
      <c r="L249" s="18">
        <f t="shared" si="15"/>
        <v>-0.1</v>
      </c>
      <c r="M249" s="18">
        <f t="shared" si="13"/>
        <v>-9.3283841781688193E-2</v>
      </c>
      <c r="N249" s="28" t="e" cm="1">
        <f t="array" aca="1" ref="N249" ca="1">(_xll.BDH("USGG10YR Index","PX_LAST",K249,K249) - _xll.BDH("USGG10YR Index","PX_LAST",K249-1,K249-1)) * 100</f>
        <v>#NAME?</v>
      </c>
      <c r="O249" s="28" t="e" cm="1">
        <f t="array" aca="1" ref="O249" ca="1">(_xll.BDH("USGG2YR Index","PX_LAST",K249,K249) - _xll.BDH("USGG2YR Index","PX_LAST",K249-1,K249-1)) * 100</f>
        <v>#NAME?</v>
      </c>
      <c r="P249" s="29" t="e" cm="1">
        <f t="array" aca="1" ref="P249" ca="1">(_xll.BDH("USSWIT10 BGN Curncy","PX_LAST",K249,K249) - _xll.BDH("USSWIT10 BGN Curncy","PX_LAST",K249-1,K249-1)) * 100</f>
        <v>#NAME?</v>
      </c>
      <c r="Q249" s="29" t="e" cm="1">
        <f t="array" aca="1" ref="Q249" ca="1">(_xll.BDH("USSWIT2 BGN Curncy","PX_LAST",K249,K249) - _xll.BDH("USSWIT2 BGN Curncy","PX_LAST",K249-1,K249-1)) * 100</f>
        <v>#NAME?</v>
      </c>
    </row>
    <row r="250" spans="2:17" x14ac:dyDescent="0.2">
      <c r="B250" s="14">
        <v>20200311</v>
      </c>
      <c r="C250" s="15">
        <v>43890</v>
      </c>
      <c r="D250" s="18">
        <v>0.1</v>
      </c>
      <c r="E250" s="18">
        <v>0</v>
      </c>
      <c r="G250" s="13">
        <v>43861</v>
      </c>
      <c r="H250">
        <v>258.90600000000001</v>
      </c>
      <c r="I250" s="26">
        <f t="shared" si="14"/>
        <v>1.0671615821831182E-3</v>
      </c>
      <c r="K250" t="str">
        <f t="shared" si="12"/>
        <v>03/11/2020</v>
      </c>
      <c r="L250" s="18">
        <f t="shared" si="15"/>
        <v>0.1</v>
      </c>
      <c r="M250" s="18">
        <f t="shared" si="13"/>
        <v>0.13132179246519993</v>
      </c>
      <c r="N250" s="28" t="e" cm="1">
        <f t="array" aca="1" ref="N250" ca="1">(_xll.BDH("USGG10YR Index","PX_LAST",K250,K250) - _xll.BDH("USGG10YR Index","PX_LAST",K250-1,K250-1)) * 100</f>
        <v>#NAME?</v>
      </c>
      <c r="O250" s="28" t="e" cm="1">
        <f t="array" aca="1" ref="O250" ca="1">(_xll.BDH("USGG2YR Index","PX_LAST",K250,K250) - _xll.BDH("USGG2YR Index","PX_LAST",K250-1,K250-1)) * 100</f>
        <v>#NAME?</v>
      </c>
      <c r="P250" s="29" t="e" cm="1">
        <f t="array" aca="1" ref="P250" ca="1">(_xll.BDH("USSWIT10 BGN Curncy","PX_LAST",K250,K250) - _xll.BDH("USSWIT10 BGN Curncy","PX_LAST",K250-1,K250-1)) * 100</f>
        <v>#NAME?</v>
      </c>
      <c r="Q250" s="29" t="e" cm="1">
        <f t="array" aca="1" ref="Q250" ca="1">(_xll.BDH("USSWIT2 BGN Curncy","PX_LAST",K250,K250) - _xll.BDH("USSWIT2 BGN Curncy","PX_LAST",K250-1,K250-1)) * 100</f>
        <v>#NAME?</v>
      </c>
    </row>
    <row r="251" spans="2:17" x14ac:dyDescent="0.2">
      <c r="B251" s="14">
        <v>20200410</v>
      </c>
      <c r="C251" s="15">
        <v>43921</v>
      </c>
      <c r="D251" s="18">
        <v>-0.4</v>
      </c>
      <c r="E251" s="18">
        <v>-0.3</v>
      </c>
      <c r="G251" s="13">
        <v>43890</v>
      </c>
      <c r="H251">
        <v>259.24599999999998</v>
      </c>
      <c r="I251" s="26">
        <f t="shared" si="14"/>
        <v>1.3132179246519993E-3</v>
      </c>
      <c r="K251" t="str">
        <f t="shared" si="12"/>
        <v>04/10/2020</v>
      </c>
      <c r="L251" s="18">
        <f t="shared" si="15"/>
        <v>-0.10000000000000003</v>
      </c>
      <c r="M251" s="18">
        <f t="shared" si="13"/>
        <v>-0.12276447852619415</v>
      </c>
      <c r="N251" s="28" t="e" cm="1">
        <f t="array" aca="1" ref="N251" ca="1">(_xll.BDH("USGG10YR Index","PX_LAST",K251,K251) - _xll.BDH("USGG10YR Index","PX_LAST",K251-1,K251-1)) * 100</f>
        <v>#NAME?</v>
      </c>
      <c r="O251" s="28" t="e" cm="1">
        <f t="array" aca="1" ref="O251" ca="1">(_xll.BDH("USGG2YR Index","PX_LAST",K251,K251) - _xll.BDH("USGG2YR Index","PX_LAST",K251-1,K251-1)) * 100</f>
        <v>#NAME?</v>
      </c>
      <c r="P251" s="29" t="e" cm="1">
        <f t="array" aca="1" ref="P251" ca="1">(_xll.BDH("USSWIT10 BGN Curncy","PX_LAST",K251,K251) - _xll.BDH("USSWIT10 BGN Curncy","PX_LAST",K251-1,K251-1)) * 100</f>
        <v>#NAME?</v>
      </c>
      <c r="Q251" s="29" t="e" cm="1">
        <f t="array" aca="1" ref="Q251" ca="1">(_xll.BDH("USSWIT2 BGN Curncy","PX_LAST",K251,K251) - _xll.BDH("USSWIT2 BGN Curncy","PX_LAST",K251-1,K251-1)) * 100</f>
        <v>#NAME?</v>
      </c>
    </row>
    <row r="252" spans="2:17" x14ac:dyDescent="0.2">
      <c r="B252" s="14">
        <v>20200512</v>
      </c>
      <c r="C252" s="15">
        <v>43951</v>
      </c>
      <c r="D252" s="18">
        <v>-0.8</v>
      </c>
      <c r="E252" s="18">
        <v>-0.8</v>
      </c>
      <c r="G252" s="13">
        <v>43921</v>
      </c>
      <c r="H252">
        <v>258.14999999999998</v>
      </c>
      <c r="I252" s="26">
        <f t="shared" si="14"/>
        <v>-4.2276447852619414E-3</v>
      </c>
      <c r="K252" t="str">
        <f t="shared" si="12"/>
        <v>05/12/2020</v>
      </c>
      <c r="L252" s="18">
        <f t="shared" si="15"/>
        <v>0</v>
      </c>
      <c r="M252" s="18">
        <f t="shared" si="13"/>
        <v>1.5959713344958937E-2</v>
      </c>
      <c r="N252" s="28" t="e" cm="1">
        <f t="array" aca="1" ref="N252" ca="1">(_xll.BDH("USGG10YR Index","PX_LAST",K252,K252) - _xll.BDH("USGG10YR Index","PX_LAST",K252-1,K252-1)) * 100</f>
        <v>#NAME?</v>
      </c>
      <c r="O252" s="28" t="e" cm="1">
        <f t="array" aca="1" ref="O252" ca="1">(_xll.BDH("USGG2YR Index","PX_LAST",K252,K252) - _xll.BDH("USGG2YR Index","PX_LAST",K252-1,K252-1)) * 100</f>
        <v>#NAME?</v>
      </c>
      <c r="P252" s="29" t="e" cm="1">
        <f t="array" aca="1" ref="P252" ca="1">(_xll.BDH("USSWIT10 BGN Curncy","PX_LAST",K252,K252) - _xll.BDH("USSWIT10 BGN Curncy","PX_LAST",K252-1,K252-1)) * 100</f>
        <v>#NAME?</v>
      </c>
      <c r="Q252" s="29" t="e" cm="1">
        <f t="array" aca="1" ref="Q252" ca="1">(_xll.BDH("USSWIT2 BGN Curncy","PX_LAST",K252,K252) - _xll.BDH("USSWIT2 BGN Curncy","PX_LAST",K252-1,K252-1)) * 100</f>
        <v>#NAME?</v>
      </c>
    </row>
    <row r="253" spans="2:17" x14ac:dyDescent="0.2">
      <c r="B253" s="14">
        <v>20200610</v>
      </c>
      <c r="C253" s="15">
        <v>43982</v>
      </c>
      <c r="D253" s="18">
        <v>-0.1</v>
      </c>
      <c r="E253" s="18">
        <v>0</v>
      </c>
      <c r="G253" s="13">
        <v>43951</v>
      </c>
      <c r="H253">
        <v>256.12599999999998</v>
      </c>
      <c r="I253" s="26">
        <f t="shared" si="14"/>
        <v>-7.8404028665504111E-3</v>
      </c>
      <c r="K253" t="str">
        <f t="shared" si="12"/>
        <v>06/10/2020</v>
      </c>
      <c r="L253" s="18">
        <f t="shared" si="15"/>
        <v>-0.1</v>
      </c>
      <c r="M253" s="18">
        <f t="shared" si="13"/>
        <v>-0.10854032780739375</v>
      </c>
      <c r="N253" s="28" t="e" cm="1">
        <f t="array" aca="1" ref="N253" ca="1">(_xll.BDH("USGG10YR Index","PX_LAST",K253,K253) - _xll.BDH("USGG10YR Index","PX_LAST",K253-1,K253-1)) * 100</f>
        <v>#NAME?</v>
      </c>
      <c r="O253" s="28" t="e" cm="1">
        <f t="array" aca="1" ref="O253" ca="1">(_xll.BDH("USGG2YR Index","PX_LAST",K253,K253) - _xll.BDH("USGG2YR Index","PX_LAST",K253-1,K253-1)) * 100</f>
        <v>#NAME?</v>
      </c>
      <c r="P253" s="29" t="e" cm="1">
        <f t="array" aca="1" ref="P253" ca="1">(_xll.BDH("USSWIT10 BGN Curncy","PX_LAST",K253,K253) - _xll.BDH("USSWIT10 BGN Curncy","PX_LAST",K253-1,K253-1)) * 100</f>
        <v>#NAME?</v>
      </c>
      <c r="Q253" s="29" t="e" cm="1">
        <f t="array" aca="1" ref="Q253" ca="1">(_xll.BDH("USSWIT2 BGN Curncy","PX_LAST",K253,K253) - _xll.BDH("USSWIT2 BGN Curncy","PX_LAST",K253-1,K253-1)) * 100</f>
        <v>#NAME?</v>
      </c>
    </row>
    <row r="254" spans="2:17" x14ac:dyDescent="0.2">
      <c r="B254" s="14">
        <v>20200714</v>
      </c>
      <c r="C254" s="15">
        <v>44012</v>
      </c>
      <c r="D254" s="18">
        <v>0.6</v>
      </c>
      <c r="E254" s="18">
        <v>0.5</v>
      </c>
      <c r="G254" s="13">
        <v>43982</v>
      </c>
      <c r="H254">
        <v>255.84800000000001</v>
      </c>
      <c r="I254" s="26">
        <f t="shared" si="14"/>
        <v>-1.0854032780739375E-3</v>
      </c>
      <c r="K254" t="str">
        <f t="shared" si="12"/>
        <v>07/14/2020</v>
      </c>
      <c r="L254" s="18">
        <f t="shared" si="15"/>
        <v>9.9999999999999978E-2</v>
      </c>
      <c r="M254" s="18">
        <f t="shared" si="13"/>
        <v>-4.8169225477622923E-2</v>
      </c>
      <c r="N254" s="28" t="e" cm="1">
        <f t="array" aca="1" ref="N254" ca="1">(_xll.BDH("USGG10YR Index","PX_LAST",K254,K254) - _xll.BDH("USGG10YR Index","PX_LAST",K254-1,K254-1)) * 100</f>
        <v>#NAME?</v>
      </c>
      <c r="O254" s="28" t="e" cm="1">
        <f t="array" aca="1" ref="O254" ca="1">(_xll.BDH("USGG2YR Index","PX_LAST",K254,K254) - _xll.BDH("USGG2YR Index","PX_LAST",K254-1,K254-1)) * 100</f>
        <v>#NAME?</v>
      </c>
      <c r="P254" s="29" t="e" cm="1">
        <f t="array" aca="1" ref="P254" ca="1">(_xll.BDH("USSWIT10 BGN Curncy","PX_LAST",K254,K254) - _xll.BDH("USSWIT10 BGN Curncy","PX_LAST",K254-1,K254-1)) * 100</f>
        <v>#NAME?</v>
      </c>
      <c r="Q254" s="29" t="e" cm="1">
        <f t="array" aca="1" ref="Q254" ca="1">(_xll.BDH("USSWIT2 BGN Curncy","PX_LAST",K254,K254) - _xll.BDH("USSWIT2 BGN Curncy","PX_LAST",K254-1,K254-1)) * 100</f>
        <v>#NAME?</v>
      </c>
    </row>
    <row r="255" spans="2:17" x14ac:dyDescent="0.2">
      <c r="B255" s="14">
        <v>20200812</v>
      </c>
      <c r="C255" s="15">
        <v>44043</v>
      </c>
      <c r="D255" s="18">
        <v>0.6</v>
      </c>
      <c r="E255" s="18">
        <v>0.3</v>
      </c>
      <c r="G255" s="13">
        <v>44012</v>
      </c>
      <c r="H255">
        <v>257.00400000000002</v>
      </c>
      <c r="I255" s="26">
        <f t="shared" si="14"/>
        <v>4.5183077452237708E-3</v>
      </c>
      <c r="K255" t="str">
        <f t="shared" si="12"/>
        <v>08/12/2020</v>
      </c>
      <c r="L255" s="18">
        <f t="shared" si="15"/>
        <v>0.3</v>
      </c>
      <c r="M255" s="18">
        <f t="shared" si="13"/>
        <v>0.24629499929961246</v>
      </c>
      <c r="N255" s="28" t="e" cm="1">
        <f t="array" aca="1" ref="N255" ca="1">(_xll.BDH("USGG10YR Index","PX_LAST",K255,K255) - _xll.BDH("USGG10YR Index","PX_LAST",K255-1,K255-1)) * 100</f>
        <v>#NAME?</v>
      </c>
      <c r="O255" s="28" t="e" cm="1">
        <f t="array" aca="1" ref="O255" ca="1">(_xll.BDH("USGG2YR Index","PX_LAST",K255,K255) - _xll.BDH("USGG2YR Index","PX_LAST",K255-1,K255-1)) * 100</f>
        <v>#NAME?</v>
      </c>
      <c r="P255" s="29" t="e" cm="1">
        <f t="array" aca="1" ref="P255" ca="1">(_xll.BDH("USSWIT10 BGN Curncy","PX_LAST",K255,K255) - _xll.BDH("USSWIT10 BGN Curncy","PX_LAST",K255-1,K255-1)) * 100</f>
        <v>#NAME?</v>
      </c>
      <c r="Q255" s="29" t="e" cm="1">
        <f t="array" aca="1" ref="Q255" ca="1">(_xll.BDH("USSWIT2 BGN Curncy","PX_LAST",K255,K255) - _xll.BDH("USSWIT2 BGN Curncy","PX_LAST",K255-1,K255-1)) * 100</f>
        <v>#NAME?</v>
      </c>
    </row>
    <row r="256" spans="2:17" x14ac:dyDescent="0.2">
      <c r="B256" s="14">
        <v>20200911</v>
      </c>
      <c r="C256" s="15">
        <v>44074</v>
      </c>
      <c r="D256" s="18">
        <v>0.4</v>
      </c>
      <c r="E256" s="18">
        <v>0.3</v>
      </c>
      <c r="G256" s="13">
        <v>44043</v>
      </c>
      <c r="H256">
        <v>258.40800000000002</v>
      </c>
      <c r="I256" s="26">
        <f t="shared" si="14"/>
        <v>5.4629499929961245E-3</v>
      </c>
      <c r="K256" t="str">
        <f t="shared" si="12"/>
        <v>09/11/2020</v>
      </c>
      <c r="L256" s="18">
        <f t="shared" si="15"/>
        <v>0.10000000000000003</v>
      </c>
      <c r="M256" s="18">
        <f t="shared" si="13"/>
        <v>7.0731556298564702E-2</v>
      </c>
      <c r="N256" s="28" t="e" cm="1">
        <f t="array" aca="1" ref="N256" ca="1">(_xll.BDH("USGG10YR Index","PX_LAST",K256,K256) - _xll.BDH("USGG10YR Index","PX_LAST",K256-1,K256-1)) * 100</f>
        <v>#NAME?</v>
      </c>
      <c r="O256" s="28" t="e" cm="1">
        <f t="array" aca="1" ref="O256" ca="1">(_xll.BDH("USGG2YR Index","PX_LAST",K256,K256) - _xll.BDH("USGG2YR Index","PX_LAST",K256-1,K256-1)) * 100</f>
        <v>#NAME?</v>
      </c>
      <c r="P256" s="29" t="e" cm="1">
        <f t="array" aca="1" ref="P256" ca="1">(_xll.BDH("USSWIT10 BGN Curncy","PX_LAST",K256,K256) - _xll.BDH("USSWIT10 BGN Curncy","PX_LAST",K256-1,K256-1)) * 100</f>
        <v>#NAME?</v>
      </c>
      <c r="Q256" s="29" t="e" cm="1">
        <f t="array" aca="1" ref="Q256" ca="1">(_xll.BDH("USSWIT2 BGN Curncy","PX_LAST",K256,K256) - _xll.BDH("USSWIT2 BGN Curncy","PX_LAST",K256-1,K256-1)) * 100</f>
        <v>#NAME?</v>
      </c>
    </row>
    <row r="257" spans="2:17" x14ac:dyDescent="0.2">
      <c r="B257" s="14">
        <v>20201013</v>
      </c>
      <c r="C257" s="15">
        <v>44104</v>
      </c>
      <c r="D257" s="18">
        <v>0.2</v>
      </c>
      <c r="E257" s="18">
        <v>0.2</v>
      </c>
      <c r="G257" s="13">
        <v>44074</v>
      </c>
      <c r="H257">
        <v>259.36599999999999</v>
      </c>
      <c r="I257" s="26">
        <f t="shared" si="14"/>
        <v>3.7073155629856469E-3</v>
      </c>
      <c r="K257" t="str">
        <f t="shared" si="12"/>
        <v>10/13/2020</v>
      </c>
      <c r="L257" s="18">
        <f t="shared" si="15"/>
        <v>0</v>
      </c>
      <c r="M257" s="18">
        <f t="shared" si="13"/>
        <v>2.5549994987783708E-2</v>
      </c>
      <c r="N257" s="28" t="e" cm="1">
        <f t="array" aca="1" ref="N257" ca="1">(_xll.BDH("USGG10YR Index","PX_LAST",K257,K257) - _xll.BDH("USGG10YR Index","PX_LAST",K257-1,K257-1)) * 100</f>
        <v>#NAME?</v>
      </c>
      <c r="O257" s="28" t="e" cm="1">
        <f t="array" aca="1" ref="O257" ca="1">(_xll.BDH("USGG2YR Index","PX_LAST",K257,K257) - _xll.BDH("USGG2YR Index","PX_LAST",K257-1,K257-1)) * 100</f>
        <v>#NAME?</v>
      </c>
      <c r="P257" s="29" t="e" cm="1">
        <f t="array" aca="1" ref="P257" ca="1">(_xll.BDH("USSWIT10 BGN Curncy","PX_LAST",K257,K257) - _xll.BDH("USSWIT10 BGN Curncy","PX_LAST",K257-1,K257-1)) * 100</f>
        <v>#NAME?</v>
      </c>
      <c r="Q257" s="29" t="e" cm="1">
        <f t="array" aca="1" ref="Q257" ca="1">(_xll.BDH("USSWIT2 BGN Curncy","PX_LAST",K257,K257) - _xll.BDH("USSWIT2 BGN Curncy","PX_LAST",K257-1,K257-1)) * 100</f>
        <v>#NAME?</v>
      </c>
    </row>
    <row r="258" spans="2:17" x14ac:dyDescent="0.2">
      <c r="B258" s="14">
        <v>20201112</v>
      </c>
      <c r="C258" s="15">
        <v>44135</v>
      </c>
      <c r="D258" s="18">
        <v>0</v>
      </c>
      <c r="E258" s="18">
        <v>0.1</v>
      </c>
      <c r="G258" s="13">
        <v>44104</v>
      </c>
      <c r="H258">
        <v>259.95100000000002</v>
      </c>
      <c r="I258" s="26">
        <f t="shared" si="14"/>
        <v>2.2554999498778372E-3</v>
      </c>
      <c r="K258" t="str">
        <f t="shared" si="12"/>
        <v>11/12/2020</v>
      </c>
      <c r="L258" s="18">
        <f t="shared" si="15"/>
        <v>-0.1</v>
      </c>
      <c r="M258" s="18">
        <f t="shared" si="13"/>
        <v>1.4636989278760199E-2</v>
      </c>
      <c r="N258" s="28" t="e" cm="1">
        <f t="array" aca="1" ref="N258" ca="1">(_xll.BDH("USGG10YR Index","PX_LAST",K258,K258) - _xll.BDH("USGG10YR Index","PX_LAST",K258-1,K258-1)) * 100</f>
        <v>#NAME?</v>
      </c>
      <c r="O258" s="28" t="e" cm="1">
        <f t="array" aca="1" ref="O258" ca="1">(_xll.BDH("USGG2YR Index","PX_LAST",K258,K258) - _xll.BDH("USGG2YR Index","PX_LAST",K258-1,K258-1)) * 100</f>
        <v>#NAME?</v>
      </c>
      <c r="P258" s="29" t="e" cm="1">
        <f t="array" aca="1" ref="P258" ca="1">(_xll.BDH("USSWIT10 BGN Curncy","PX_LAST",K258,K258) - _xll.BDH("USSWIT10 BGN Curncy","PX_LAST",K258-1,K258-1)) * 100</f>
        <v>#NAME?</v>
      </c>
      <c r="Q258" s="29" t="e" cm="1">
        <f t="array" aca="1" ref="Q258" ca="1">(_xll.BDH("USSWIT2 BGN Curncy","PX_LAST",K258,K258) - _xll.BDH("USSWIT2 BGN Curncy","PX_LAST",K258-1,K258-1)) * 100</f>
        <v>#NAME?</v>
      </c>
    </row>
    <row r="259" spans="2:17" x14ac:dyDescent="0.2">
      <c r="B259" s="14">
        <v>20201210</v>
      </c>
      <c r="C259" s="15">
        <v>44165</v>
      </c>
      <c r="D259" s="18">
        <v>0.2</v>
      </c>
      <c r="E259" s="18">
        <v>0.1</v>
      </c>
      <c r="G259" s="13">
        <v>44135</v>
      </c>
      <c r="H259">
        <v>260.24900000000002</v>
      </c>
      <c r="I259" s="26">
        <f t="shared" si="14"/>
        <v>1.146369892787602E-3</v>
      </c>
      <c r="K259" t="str">
        <f t="shared" si="12"/>
        <v>12/10/2020</v>
      </c>
      <c r="L259" s="18">
        <f t="shared" si="15"/>
        <v>0.1</v>
      </c>
      <c r="M259" s="18">
        <f t="shared" si="13"/>
        <v>0.14822381642195523</v>
      </c>
      <c r="N259" s="28" t="e" cm="1">
        <f t="array" aca="1" ref="N259" ca="1">(_xll.BDH("USGG10YR Index","PX_LAST",K259,K259) - _xll.BDH("USGG10YR Index","PX_LAST",K259-1,K259-1)) * 100</f>
        <v>#NAME?</v>
      </c>
      <c r="O259" s="28" t="e" cm="1">
        <f t="array" aca="1" ref="O259" ca="1">(_xll.BDH("USGG2YR Index","PX_LAST",K259,K259) - _xll.BDH("USGG2YR Index","PX_LAST",K259-1,K259-1)) * 100</f>
        <v>#NAME?</v>
      </c>
      <c r="P259" s="29" t="e" cm="1">
        <f t="array" aca="1" ref="P259" ca="1">(_xll.BDH("USSWIT10 BGN Curncy","PX_LAST",K259,K259) - _xll.BDH("USSWIT10 BGN Curncy","PX_LAST",K259-1,K259-1)) * 100</f>
        <v>#NAME?</v>
      </c>
      <c r="Q259" s="29" t="e" cm="1">
        <f t="array" aca="1" ref="Q259" ca="1">(_xll.BDH("USSWIT2 BGN Curncy","PX_LAST",K259,K259) - _xll.BDH("USSWIT2 BGN Curncy","PX_LAST",K259-1,K259-1)) * 100</f>
        <v>#NAME?</v>
      </c>
    </row>
    <row r="260" spans="2:17" x14ac:dyDescent="0.2">
      <c r="B260" s="14">
        <v>20210113</v>
      </c>
      <c r="C260" s="15">
        <v>44196</v>
      </c>
      <c r="D260" s="18">
        <v>0.4</v>
      </c>
      <c r="E260" s="18">
        <v>0.4</v>
      </c>
      <c r="G260" s="13">
        <v>44165</v>
      </c>
      <c r="H260">
        <v>260.89499999999998</v>
      </c>
      <c r="I260" s="26">
        <f t="shared" si="14"/>
        <v>2.4822381642195523E-3</v>
      </c>
      <c r="K260" t="str">
        <f t="shared" si="12"/>
        <v>01/13/2021</v>
      </c>
      <c r="L260" s="18">
        <f t="shared" si="15"/>
        <v>0</v>
      </c>
      <c r="M260" s="18">
        <f t="shared" si="13"/>
        <v>2.5458517794519131E-2</v>
      </c>
      <c r="N260" s="28" t="e" cm="1">
        <f t="array" aca="1" ref="N260" ca="1">(_xll.BDH("USGG10YR Index","PX_LAST",K260,K260) - _xll.BDH("USGG10YR Index","PX_LAST",K260-1,K260-1)) * 100</f>
        <v>#NAME?</v>
      </c>
      <c r="O260" s="28" t="e" cm="1">
        <f t="array" aca="1" ref="O260" ca="1">(_xll.BDH("USGG2YR Index","PX_LAST",K260,K260) - _xll.BDH("USGG2YR Index","PX_LAST",K260-1,K260-1)) * 100</f>
        <v>#NAME?</v>
      </c>
      <c r="P260" s="29" t="e" cm="1">
        <f t="array" aca="1" ref="P260" ca="1">(_xll.BDH("USSWIT10 BGN Curncy","PX_LAST",K260,K260) - _xll.BDH("USSWIT10 BGN Curncy","PX_LAST",K260-1,K260-1)) * 100</f>
        <v>#NAME?</v>
      </c>
      <c r="Q260" s="29" t="e" cm="1">
        <f t="array" aca="1" ref="Q260" ca="1">(_xll.BDH("USSWIT2 BGN Curncy","PX_LAST",K260,K260) - _xll.BDH("USSWIT2 BGN Curncy","PX_LAST",K260-1,K260-1)) * 100</f>
        <v>#NAME?</v>
      </c>
    </row>
    <row r="261" spans="2:17" x14ac:dyDescent="0.2">
      <c r="B261" s="14">
        <v>20210210</v>
      </c>
      <c r="C261" s="15">
        <v>44227</v>
      </c>
      <c r="D261" s="18">
        <v>0.3</v>
      </c>
      <c r="E261" s="18">
        <v>0.3</v>
      </c>
      <c r="G261" s="13">
        <v>44196</v>
      </c>
      <c r="H261">
        <v>262.005</v>
      </c>
      <c r="I261" s="26">
        <f t="shared" si="14"/>
        <v>4.2545851779451915E-3</v>
      </c>
      <c r="K261" t="str">
        <f t="shared" si="12"/>
        <v>02/10/2021</v>
      </c>
      <c r="L261" s="18">
        <f t="shared" si="15"/>
        <v>0</v>
      </c>
      <c r="M261" s="18">
        <f t="shared" si="13"/>
        <v>-0.10420220988150958</v>
      </c>
      <c r="N261" s="28" t="e" cm="1">
        <f t="array" aca="1" ref="N261" ca="1">(_xll.BDH("USGG10YR Index","PX_LAST",K261,K261) - _xll.BDH("USGG10YR Index","PX_LAST",K261-1,K261-1)) * 100</f>
        <v>#NAME?</v>
      </c>
      <c r="O261" s="28" t="e" cm="1">
        <f t="array" aca="1" ref="O261" ca="1">(_xll.BDH("USGG2YR Index","PX_LAST",K261,K261) - _xll.BDH("USGG2YR Index","PX_LAST",K261-1,K261-1)) * 100</f>
        <v>#NAME?</v>
      </c>
      <c r="P261" s="29" t="e" cm="1">
        <f t="array" aca="1" ref="P261" ca="1">(_xll.BDH("USSWIT10 BGN Curncy","PX_LAST",K261,K261) - _xll.BDH("USSWIT10 BGN Curncy","PX_LAST",K261-1,K261-1)) * 100</f>
        <v>#NAME?</v>
      </c>
      <c r="Q261" s="29" t="e" cm="1">
        <f t="array" aca="1" ref="Q261" ca="1">(_xll.BDH("USSWIT2 BGN Curncy","PX_LAST",K261,K261) - _xll.BDH("USSWIT2 BGN Curncy","PX_LAST",K261-1,K261-1)) * 100</f>
        <v>#NAME?</v>
      </c>
    </row>
    <row r="262" spans="2:17" x14ac:dyDescent="0.2">
      <c r="B262" s="14">
        <v>20210310</v>
      </c>
      <c r="C262" s="15">
        <v>44255</v>
      </c>
      <c r="D262" s="18">
        <v>0.4</v>
      </c>
      <c r="E262" s="18">
        <v>0.4</v>
      </c>
      <c r="G262" s="13">
        <v>44227</v>
      </c>
      <c r="H262">
        <v>262.51799999999997</v>
      </c>
      <c r="I262" s="26">
        <f t="shared" si="14"/>
        <v>1.9579779011849041E-3</v>
      </c>
      <c r="K262" t="str">
        <f t="shared" si="12"/>
        <v>03/10/2021</v>
      </c>
      <c r="L262" s="18">
        <f t="shared" si="15"/>
        <v>0</v>
      </c>
      <c r="M262" s="18">
        <f t="shared" si="13"/>
        <v>5.6864672137061367E-3</v>
      </c>
      <c r="N262" s="28" t="e" cm="1">
        <f t="array" aca="1" ref="N262" ca="1">(_xll.BDH("USGG10YR Index","PX_LAST",K262,K262) - _xll.BDH("USGG10YR Index","PX_LAST",K262-1,K262-1)) * 100</f>
        <v>#NAME?</v>
      </c>
      <c r="O262" s="28" t="e" cm="1">
        <f t="array" aca="1" ref="O262" ca="1">(_xll.BDH("USGG2YR Index","PX_LAST",K262,K262) - _xll.BDH("USGG2YR Index","PX_LAST",K262-1,K262-1)) * 100</f>
        <v>#NAME?</v>
      </c>
      <c r="P262" s="29" t="e" cm="1">
        <f t="array" aca="1" ref="P262" ca="1">(_xll.BDH("USSWIT10 BGN Curncy","PX_LAST",K262,K262) - _xll.BDH("USSWIT10 BGN Curncy","PX_LAST",K262-1,K262-1)) * 100</f>
        <v>#NAME?</v>
      </c>
      <c r="Q262" s="29" t="e" cm="1">
        <f t="array" aca="1" ref="Q262" ca="1">(_xll.BDH("USSWIT2 BGN Curncy","PX_LAST",K262,K262) - _xll.BDH("USSWIT2 BGN Curncy","PX_LAST",K262-1,K262-1)) * 100</f>
        <v>#NAME?</v>
      </c>
    </row>
    <row r="263" spans="2:17" x14ac:dyDescent="0.2">
      <c r="B263" s="14">
        <v>20210413</v>
      </c>
      <c r="C263" s="15">
        <v>44286</v>
      </c>
      <c r="D263" s="18">
        <v>0.6</v>
      </c>
      <c r="E263" s="18">
        <v>0.5</v>
      </c>
      <c r="G263" s="13">
        <v>44255</v>
      </c>
      <c r="H263">
        <v>263.58300000000003</v>
      </c>
      <c r="I263" s="26">
        <f t="shared" si="14"/>
        <v>4.0568646721370616E-3</v>
      </c>
      <c r="K263" t="str">
        <f t="shared" si="12"/>
        <v>04/13/2021</v>
      </c>
      <c r="L263" s="18">
        <f t="shared" si="15"/>
        <v>9.9999999999999978E-2</v>
      </c>
      <c r="M263" s="18">
        <f t="shared" si="13"/>
        <v>3.4467321488822478E-3</v>
      </c>
      <c r="N263" s="28" t="e" cm="1">
        <f t="array" aca="1" ref="N263" ca="1">(_xll.BDH("USGG10YR Index","PX_LAST",K263,K263) - _xll.BDH("USGG10YR Index","PX_LAST",K263-1,K263-1)) * 100</f>
        <v>#NAME?</v>
      </c>
      <c r="O263" s="28" t="e" cm="1">
        <f t="array" aca="1" ref="O263" ca="1">(_xll.BDH("USGG2YR Index","PX_LAST",K263,K263) - _xll.BDH("USGG2YR Index","PX_LAST",K263-1,K263-1)) * 100</f>
        <v>#NAME?</v>
      </c>
      <c r="P263" s="29" t="e" cm="1">
        <f t="array" aca="1" ref="P263" ca="1">(_xll.BDH("USSWIT10 BGN Curncy","PX_LAST",K263,K263) - _xll.BDH("USSWIT10 BGN Curncy","PX_LAST",K263-1,K263-1)) * 100</f>
        <v>#NAME?</v>
      </c>
      <c r="Q263" s="29" t="e" cm="1">
        <f t="array" aca="1" ref="Q263" ca="1">(_xll.BDH("USSWIT2 BGN Curncy","PX_LAST",K263,K263) - _xll.BDH("USSWIT2 BGN Curncy","PX_LAST",K263-1,K263-1)) * 100</f>
        <v>#NAME?</v>
      </c>
    </row>
    <row r="264" spans="2:17" x14ac:dyDescent="0.2">
      <c r="B264" s="14">
        <v>20210512</v>
      </c>
      <c r="C264" s="15">
        <v>44316</v>
      </c>
      <c r="D264" s="18">
        <v>0.8</v>
      </c>
      <c r="E264" s="18">
        <v>0.2</v>
      </c>
      <c r="G264" s="13">
        <v>44286</v>
      </c>
      <c r="H264">
        <v>264.91000000000003</v>
      </c>
      <c r="I264" s="26">
        <f t="shared" si="14"/>
        <v>5.0344673214888225E-3</v>
      </c>
      <c r="K264" t="str">
        <f t="shared" si="12"/>
        <v>05/12/2021</v>
      </c>
      <c r="L264" s="18">
        <f t="shared" si="15"/>
        <v>0.60000000000000009</v>
      </c>
      <c r="M264" s="18">
        <f t="shared" si="13"/>
        <v>0.49533048960024323</v>
      </c>
      <c r="N264" s="28" t="e" cm="1">
        <f t="array" aca="1" ref="N264" ca="1">(_xll.BDH("USGG10YR Index","PX_LAST",K264,K264) - _xll.BDH("USGG10YR Index","PX_LAST",K264-1,K264-1)) * 100</f>
        <v>#NAME?</v>
      </c>
      <c r="O264" s="28" t="e" cm="1">
        <f t="array" aca="1" ref="O264" ca="1">(_xll.BDH("USGG2YR Index","PX_LAST",K264,K264) - _xll.BDH("USGG2YR Index","PX_LAST",K264-1,K264-1)) * 100</f>
        <v>#NAME?</v>
      </c>
      <c r="P264" s="29" t="e" cm="1">
        <f t="array" aca="1" ref="P264" ca="1">(_xll.BDH("USSWIT10 BGN Curncy","PX_LAST",K264,K264) - _xll.BDH("USSWIT10 BGN Curncy","PX_LAST",K264-1,K264-1)) * 100</f>
        <v>#NAME?</v>
      </c>
      <c r="Q264" s="29" t="e" cm="1">
        <f t="array" aca="1" ref="Q264" ca="1">(_xll.BDH("USSWIT2 BGN Curncy","PX_LAST",K264,K264) - _xll.BDH("USSWIT2 BGN Curncy","PX_LAST",K264-1,K264-1)) * 100</f>
        <v>#NAME?</v>
      </c>
    </row>
    <row r="265" spans="2:17" x14ac:dyDescent="0.2">
      <c r="B265" s="14">
        <v>20210610</v>
      </c>
      <c r="C265" s="15">
        <v>44347</v>
      </c>
      <c r="D265" s="18">
        <v>0.6</v>
      </c>
      <c r="E265" s="18">
        <v>0.5</v>
      </c>
      <c r="G265" s="13">
        <v>44316</v>
      </c>
      <c r="H265">
        <v>266.75200000000001</v>
      </c>
      <c r="I265" s="26">
        <f t="shared" si="14"/>
        <v>6.9533048960024324E-3</v>
      </c>
      <c r="K265" t="str">
        <f t="shared" ref="K265:K305" si="16">_xlfn.CONCAT(MID(B265,5,2),"/",RIGHT(B265,2),"/",LEFT(B265,4))</f>
        <v>06/10/2021</v>
      </c>
      <c r="L265" s="18">
        <f t="shared" si="15"/>
        <v>9.9999999999999978E-2</v>
      </c>
      <c r="M265" s="18">
        <f t="shared" ref="M265:M307" si="17">(I266*100)-E265</f>
        <v>0.13729606525910754</v>
      </c>
      <c r="N265" s="28" t="e" cm="1">
        <f t="array" aca="1" ref="N265" ca="1">(_xll.BDH("USGG10YR Index","PX_LAST",K265,K265) - _xll.BDH("USGG10YR Index","PX_LAST",K265-1,K265-1)) * 100</f>
        <v>#NAME?</v>
      </c>
      <c r="O265" s="28" t="e" cm="1">
        <f t="array" aca="1" ref="O265" ca="1">(_xll.BDH("USGG2YR Index","PX_LAST",K265,K265) - _xll.BDH("USGG2YR Index","PX_LAST",K265-1,K265-1)) * 100</f>
        <v>#NAME?</v>
      </c>
      <c r="P265" s="29" t="e" cm="1">
        <f t="array" aca="1" ref="P265" ca="1">(_xll.BDH("USSWIT10 BGN Curncy","PX_LAST",K265,K265) - _xll.BDH("USSWIT10 BGN Curncy","PX_LAST",K265-1,K265-1)) * 100</f>
        <v>#NAME?</v>
      </c>
      <c r="Q265" s="29" t="e" cm="1">
        <f t="array" aca="1" ref="Q265" ca="1">(_xll.BDH("USSWIT2 BGN Curncy","PX_LAST",K265,K265) - _xll.BDH("USSWIT2 BGN Curncy","PX_LAST",K265-1,K265-1)) * 100</f>
        <v>#NAME?</v>
      </c>
    </row>
    <row r="266" spans="2:17" x14ac:dyDescent="0.2">
      <c r="B266" s="14">
        <v>20210713</v>
      </c>
      <c r="C266" s="15">
        <v>44377</v>
      </c>
      <c r="D266" s="18">
        <v>0.9</v>
      </c>
      <c r="E266" s="18">
        <v>0.5</v>
      </c>
      <c r="G266" s="13">
        <v>44347</v>
      </c>
      <c r="H266">
        <v>268.452</v>
      </c>
      <c r="I266" s="26">
        <f t="shared" ref="I266:I309" si="18">H266/H265-1</f>
        <v>6.3729606525910754E-3</v>
      </c>
      <c r="K266" t="str">
        <f t="shared" si="16"/>
        <v>07/13/2021</v>
      </c>
      <c r="L266" s="18">
        <f t="shared" si="15"/>
        <v>0.4</v>
      </c>
      <c r="M266" s="18">
        <f t="shared" si="17"/>
        <v>0.32398343092993098</v>
      </c>
      <c r="N266" s="28" t="e" cm="1">
        <f t="array" aca="1" ref="N266" ca="1">(_xll.BDH("USGG10YR Index","PX_LAST",K266,K266) - _xll.BDH("USGG10YR Index","PX_LAST",K266-1,K266-1)) * 100</f>
        <v>#NAME?</v>
      </c>
      <c r="O266" s="28" t="e" cm="1">
        <f t="array" aca="1" ref="O266" ca="1">(_xll.BDH("USGG2YR Index","PX_LAST",K266,K266) - _xll.BDH("USGG2YR Index","PX_LAST",K266-1,K266-1)) * 100</f>
        <v>#NAME?</v>
      </c>
      <c r="P266" s="29" t="e" cm="1">
        <f t="array" aca="1" ref="P266" ca="1">(_xll.BDH("USSWIT10 BGN Curncy","PX_LAST",K266,K266) - _xll.BDH("USSWIT10 BGN Curncy","PX_LAST",K266-1,K266-1)) * 100</f>
        <v>#NAME?</v>
      </c>
      <c r="Q266" s="29" t="e" cm="1">
        <f t="array" aca="1" ref="Q266" ca="1">(_xll.BDH("USSWIT2 BGN Curncy","PX_LAST",K266,K266) - _xll.BDH("USSWIT2 BGN Curncy","PX_LAST",K266-1,K266-1)) * 100</f>
        <v>#NAME?</v>
      </c>
    </row>
    <row r="267" spans="2:17" x14ac:dyDescent="0.2">
      <c r="B267" s="14">
        <v>20210811</v>
      </c>
      <c r="C267" s="15">
        <v>44408</v>
      </c>
      <c r="D267" s="18">
        <v>0.5</v>
      </c>
      <c r="E267" s="18">
        <v>0.5</v>
      </c>
      <c r="G267" s="13">
        <v>44377</v>
      </c>
      <c r="H267">
        <v>270.66399999999999</v>
      </c>
      <c r="I267" s="26">
        <f t="shared" si="18"/>
        <v>8.2398343092993098E-3</v>
      </c>
      <c r="K267" t="str">
        <f t="shared" si="16"/>
        <v>08/11/2021</v>
      </c>
      <c r="L267" s="18">
        <f t="shared" si="15"/>
        <v>0</v>
      </c>
      <c r="M267" s="18">
        <f t="shared" si="17"/>
        <v>-8.6158484319804884E-3</v>
      </c>
      <c r="N267" s="28" t="e" cm="1">
        <f t="array" aca="1" ref="N267" ca="1">(_xll.BDH("USGG10YR Index","PX_LAST",K267,K267) - _xll.BDH("USGG10YR Index","PX_LAST",K267-1,K267-1)) * 100</f>
        <v>#NAME?</v>
      </c>
      <c r="O267" s="28" t="e" cm="1">
        <f t="array" aca="1" ref="O267" ca="1">(_xll.BDH("USGG2YR Index","PX_LAST",K267,K267) - _xll.BDH("USGG2YR Index","PX_LAST",K267-1,K267-1)) * 100</f>
        <v>#NAME?</v>
      </c>
      <c r="P267" s="29" t="e" cm="1">
        <f t="array" aca="1" ref="P267" ca="1">(_xll.BDH("USSWIT10 BGN Curncy","PX_LAST",K267,K267) - _xll.BDH("USSWIT10 BGN Curncy","PX_LAST",K267-1,K267-1)) * 100</f>
        <v>#NAME?</v>
      </c>
      <c r="Q267" s="29" t="e" cm="1">
        <f t="array" aca="1" ref="Q267" ca="1">(_xll.BDH("USSWIT2 BGN Curncy","PX_LAST",K267,K267) - _xll.BDH("USSWIT2 BGN Curncy","PX_LAST",K267-1,K267-1)) * 100</f>
        <v>#NAME?</v>
      </c>
    </row>
    <row r="268" spans="2:17" x14ac:dyDescent="0.2">
      <c r="B268" s="14">
        <v>20210914</v>
      </c>
      <c r="C268" s="15">
        <v>44439</v>
      </c>
      <c r="D268" s="18">
        <v>0.3</v>
      </c>
      <c r="E268" s="18">
        <v>0.4</v>
      </c>
      <c r="G268" s="13">
        <v>44408</v>
      </c>
      <c r="H268">
        <v>271.99400000000003</v>
      </c>
      <c r="I268" s="26">
        <f t="shared" si="18"/>
        <v>4.9138415156801951E-3</v>
      </c>
      <c r="K268" t="str">
        <f t="shared" si="16"/>
        <v>09/14/2021</v>
      </c>
      <c r="L268" s="18">
        <f t="shared" si="15"/>
        <v>-0.10000000000000003</v>
      </c>
      <c r="M268" s="18">
        <f t="shared" si="17"/>
        <v>-0.10771414075312313</v>
      </c>
      <c r="N268" s="28" t="e" cm="1">
        <f t="array" aca="1" ref="N268" ca="1">(_xll.BDH("USGG10YR Index","PX_LAST",K268,K268) - _xll.BDH("USGG10YR Index","PX_LAST",K268-1,K268-1)) * 100</f>
        <v>#NAME?</v>
      </c>
      <c r="O268" s="28" t="e" cm="1">
        <f t="array" aca="1" ref="O268" ca="1">(_xll.BDH("USGG2YR Index","PX_LAST",K268,K268) - _xll.BDH("USGG2YR Index","PX_LAST",K268-1,K268-1)) * 100</f>
        <v>#NAME?</v>
      </c>
      <c r="P268" s="29" t="e" cm="1">
        <f t="array" aca="1" ref="P268" ca="1">(_xll.BDH("USSWIT10 BGN Curncy","PX_LAST",K268,K268) - _xll.BDH("USSWIT10 BGN Curncy","PX_LAST",K268-1,K268-1)) * 100</f>
        <v>#NAME?</v>
      </c>
      <c r="Q268" s="29" t="e" cm="1">
        <f t="array" aca="1" ref="Q268" ca="1">(_xll.BDH("USSWIT2 BGN Curncy","PX_LAST",K268,K268) - _xll.BDH("USSWIT2 BGN Curncy","PX_LAST",K268-1,K268-1)) * 100</f>
        <v>#NAME?</v>
      </c>
    </row>
    <row r="269" spans="2:17" x14ac:dyDescent="0.2">
      <c r="B269" s="14">
        <v>20211013</v>
      </c>
      <c r="C269" s="15">
        <v>44469</v>
      </c>
      <c r="D269" s="18">
        <v>0.4</v>
      </c>
      <c r="E269" s="18">
        <v>0.3</v>
      </c>
      <c r="G269" s="13">
        <v>44439</v>
      </c>
      <c r="H269">
        <v>272.78899999999999</v>
      </c>
      <c r="I269" s="26">
        <f t="shared" si="18"/>
        <v>2.9228585924687689E-3</v>
      </c>
      <c r="K269" t="str">
        <f t="shared" si="16"/>
        <v>10/13/2021</v>
      </c>
      <c r="L269" s="18">
        <f t="shared" ref="L269:L308" si="19">D269-E269</f>
        <v>0.10000000000000003</v>
      </c>
      <c r="M269" s="18">
        <f t="shared" si="17"/>
        <v>0.10250889881923159</v>
      </c>
      <c r="N269" s="28" t="e" cm="1">
        <f t="array" aca="1" ref="N269" ca="1">(_xll.BDH("USGG10YR Index","PX_LAST",K269,K269) - _xll.BDH("USGG10YR Index","PX_LAST",K269-1,K269-1)) * 100</f>
        <v>#NAME?</v>
      </c>
      <c r="O269" s="28" t="e" cm="1">
        <f t="array" aca="1" ref="O269" ca="1">(_xll.BDH("USGG2YR Index","PX_LAST",K269,K269) - _xll.BDH("USGG2YR Index","PX_LAST",K269-1,K269-1)) * 100</f>
        <v>#NAME?</v>
      </c>
      <c r="P269" s="29" t="e" cm="1">
        <f t="array" aca="1" ref="P269" ca="1">(_xll.BDH("USSWIT10 BGN Curncy","PX_LAST",K269,K269) - _xll.BDH("USSWIT10 BGN Curncy","PX_LAST",K269-1,K269-1)) * 100</f>
        <v>#NAME?</v>
      </c>
      <c r="Q269" s="29" t="e" cm="1">
        <f t="array" aca="1" ref="Q269" ca="1">(_xll.BDH("USSWIT2 BGN Curncy","PX_LAST",K269,K269) - _xll.BDH("USSWIT2 BGN Curncy","PX_LAST",K269-1,K269-1)) * 100</f>
        <v>#NAME?</v>
      </c>
    </row>
    <row r="270" spans="2:17" x14ac:dyDescent="0.2">
      <c r="B270" s="14">
        <v>20211110</v>
      </c>
      <c r="C270" s="15">
        <v>44500</v>
      </c>
      <c r="D270" s="18">
        <v>0.9</v>
      </c>
      <c r="E270" s="18">
        <v>0.6</v>
      </c>
      <c r="G270" s="13">
        <v>44469</v>
      </c>
      <c r="H270">
        <v>273.887</v>
      </c>
      <c r="I270" s="26">
        <f t="shared" si="18"/>
        <v>4.0250889881923158E-3</v>
      </c>
      <c r="K270" t="str">
        <f t="shared" si="16"/>
        <v>11/10/2021</v>
      </c>
      <c r="L270" s="18">
        <f t="shared" si="19"/>
        <v>0.30000000000000004</v>
      </c>
      <c r="M270" s="18">
        <f t="shared" si="17"/>
        <v>0.32994556149068599</v>
      </c>
      <c r="N270" s="28" t="e" cm="1">
        <f t="array" aca="1" ref="N270" ca="1">(_xll.BDH("USGG10YR Index","PX_LAST",K270,K270) - _xll.BDH("USGG10YR Index","PX_LAST",K270-1,K270-1)) * 100</f>
        <v>#NAME?</v>
      </c>
      <c r="O270" s="28" t="e" cm="1">
        <f t="array" aca="1" ref="O270" ca="1">(_xll.BDH("USGG2YR Index","PX_LAST",K270,K270) - _xll.BDH("USGG2YR Index","PX_LAST",K270-1,K270-1)) * 100</f>
        <v>#NAME?</v>
      </c>
      <c r="P270" s="29" t="e" cm="1">
        <f t="array" aca="1" ref="P270" ca="1">(_xll.BDH("USSWIT10 BGN Curncy","PX_LAST",K270,K270) - _xll.BDH("USSWIT10 BGN Curncy","PX_LAST",K270-1,K270-1)) * 100</f>
        <v>#NAME?</v>
      </c>
      <c r="Q270" s="29" t="e" cm="1">
        <f t="array" aca="1" ref="Q270" ca="1">(_xll.BDH("USSWIT2 BGN Curncy","PX_LAST",K270,K270) - _xll.BDH("USSWIT2 BGN Curncy","PX_LAST",K270-1,K270-1)) * 100</f>
        <v>#NAME?</v>
      </c>
    </row>
    <row r="271" spans="2:17" x14ac:dyDescent="0.2">
      <c r="B271" s="14">
        <v>20211210</v>
      </c>
      <c r="C271" s="15">
        <v>44530</v>
      </c>
      <c r="D271" s="18">
        <v>0.8</v>
      </c>
      <c r="E271" s="18">
        <v>0.7</v>
      </c>
      <c r="G271" s="13">
        <v>44500</v>
      </c>
      <c r="H271">
        <v>276.43400000000003</v>
      </c>
      <c r="I271" s="26">
        <f t="shared" si="18"/>
        <v>9.2994556149068597E-3</v>
      </c>
      <c r="K271" t="str">
        <f t="shared" si="16"/>
        <v>12/10/2021</v>
      </c>
      <c r="L271" s="18">
        <f t="shared" si="19"/>
        <v>0.10000000000000009</v>
      </c>
      <c r="M271" s="18">
        <f t="shared" si="17"/>
        <v>0.15553875427768493</v>
      </c>
      <c r="N271" s="28" t="e" cm="1">
        <f t="array" aca="1" ref="N271" ca="1">(_xll.BDH("USGG10YR Index","PX_LAST",K271,K271) - _xll.BDH("USGG10YR Index","PX_LAST",K271-1,K271-1)) * 100</f>
        <v>#NAME?</v>
      </c>
      <c r="O271" s="28" t="e" cm="1">
        <f t="array" aca="1" ref="O271" ca="1">(_xll.BDH("USGG2YR Index","PX_LAST",K271,K271) - _xll.BDH("USGG2YR Index","PX_LAST",K271-1,K271-1)) * 100</f>
        <v>#NAME?</v>
      </c>
      <c r="P271" s="29" t="e" cm="1">
        <f t="array" aca="1" ref="P271" ca="1">(_xll.BDH("USSWIT10 BGN Curncy","PX_LAST",K271,K271) - _xll.BDH("USSWIT10 BGN Curncy","PX_LAST",K271-1,K271-1)) * 100</f>
        <v>#NAME?</v>
      </c>
      <c r="Q271" s="29" t="e" cm="1">
        <f t="array" aca="1" ref="Q271" ca="1">(_xll.BDH("USSWIT2 BGN Curncy","PX_LAST",K271,K271) - _xll.BDH("USSWIT2 BGN Curncy","PX_LAST",K271-1,K271-1)) * 100</f>
        <v>#NAME?</v>
      </c>
    </row>
    <row r="272" spans="2:17" x14ac:dyDescent="0.2">
      <c r="B272" s="14">
        <v>20220112</v>
      </c>
      <c r="C272" s="15">
        <v>44561</v>
      </c>
      <c r="D272" s="18">
        <v>0.5</v>
      </c>
      <c r="E272" s="18">
        <v>0.4</v>
      </c>
      <c r="G272" s="13">
        <v>44530</v>
      </c>
      <c r="H272">
        <v>278.79899999999998</v>
      </c>
      <c r="I272" s="26">
        <f t="shared" si="18"/>
        <v>8.5553875427768489E-3</v>
      </c>
      <c r="K272" t="str">
        <f t="shared" si="16"/>
        <v>01/12/2022</v>
      </c>
      <c r="L272" s="18">
        <f t="shared" si="19"/>
        <v>9.9999999999999978E-2</v>
      </c>
      <c r="M272" s="18">
        <f t="shared" si="17"/>
        <v>0.3205908199096944</v>
      </c>
      <c r="N272" s="28" t="e" cm="1">
        <f t="array" aca="1" ref="N272" ca="1">(_xll.BDH("USGG10YR Index","PX_LAST",K272,K272) - _xll.BDH("USGG10YR Index","PX_LAST",K272-1,K272-1)) * 100</f>
        <v>#NAME?</v>
      </c>
      <c r="O272" s="28" t="e" cm="1">
        <f t="array" aca="1" ref="O272" ca="1">(_xll.BDH("USGG2YR Index","PX_LAST",K272,K272) - _xll.BDH("USGG2YR Index","PX_LAST",K272-1,K272-1)) * 100</f>
        <v>#NAME?</v>
      </c>
      <c r="P272" s="29" t="e" cm="1">
        <f t="array" aca="1" ref="P272" ca="1">(_xll.BDH("USSWIT10 BGN Curncy","PX_LAST",K272,K272) - _xll.BDH("USSWIT10 BGN Curncy","PX_LAST",K272-1,K272-1)) * 100</f>
        <v>#NAME?</v>
      </c>
      <c r="Q272" s="29" t="e" cm="1">
        <f t="array" aca="1" ref="Q272" ca="1">(_xll.BDH("USSWIT2 BGN Curncy","PX_LAST",K272,K272) - _xll.BDH("USSWIT2 BGN Curncy","PX_LAST",K272-1,K272-1)) * 100</f>
        <v>#NAME?</v>
      </c>
    </row>
    <row r="273" spans="2:17" x14ac:dyDescent="0.2">
      <c r="B273" s="14">
        <v>20220210</v>
      </c>
      <c r="C273" s="15">
        <v>44592</v>
      </c>
      <c r="D273" s="18">
        <v>0.6</v>
      </c>
      <c r="E273" s="18">
        <v>0.4</v>
      </c>
      <c r="G273" s="13">
        <v>44561</v>
      </c>
      <c r="H273">
        <v>280.80799999999999</v>
      </c>
      <c r="I273" s="26">
        <f t="shared" si="18"/>
        <v>7.2059081990969442E-3</v>
      </c>
      <c r="K273" t="str">
        <f t="shared" si="16"/>
        <v>02/10/2022</v>
      </c>
      <c r="L273" s="18">
        <f t="shared" si="19"/>
        <v>0.19999999999999996</v>
      </c>
      <c r="M273" s="18">
        <f t="shared" si="17"/>
        <v>0.16337426284152057</v>
      </c>
      <c r="N273" s="28" t="e" cm="1">
        <f t="array" aca="1" ref="N273" ca="1">(_xll.BDH("USGG10YR Index","PX_LAST",K273,K273) - _xll.BDH("USGG10YR Index","PX_LAST",K273-1,K273-1)) * 100</f>
        <v>#NAME?</v>
      </c>
      <c r="O273" s="28" t="e" cm="1">
        <f t="array" aca="1" ref="O273" ca="1">(_xll.BDH("USGG2YR Index","PX_LAST",K273,K273) - _xll.BDH("USGG2YR Index","PX_LAST",K273-1,K273-1)) * 100</f>
        <v>#NAME?</v>
      </c>
      <c r="P273" s="29" t="e" cm="1">
        <f t="array" aca="1" ref="P273" ca="1">(_xll.BDH("USSWIT10 BGN Curncy","PX_LAST",K273,K273) - _xll.BDH("USSWIT10 BGN Curncy","PX_LAST",K273-1,K273-1)) * 100</f>
        <v>#NAME?</v>
      </c>
      <c r="Q273" s="29" t="e" cm="1">
        <f t="array" aca="1" ref="Q273" ca="1">(_xll.BDH("USSWIT2 BGN Curncy","PX_LAST",K273,K273) - _xll.BDH("USSWIT2 BGN Curncy","PX_LAST",K273-1,K273-1)) * 100</f>
        <v>#NAME?</v>
      </c>
    </row>
    <row r="274" spans="2:17" x14ac:dyDescent="0.2">
      <c r="B274" s="14">
        <v>20220310</v>
      </c>
      <c r="C274" s="15">
        <v>44620</v>
      </c>
      <c r="D274" s="18">
        <v>0.8</v>
      </c>
      <c r="E274" s="18">
        <v>0.8</v>
      </c>
      <c r="G274" s="13">
        <v>44592</v>
      </c>
      <c r="H274">
        <v>282.39</v>
      </c>
      <c r="I274" s="26">
        <f t="shared" si="18"/>
        <v>5.6337426284152059E-3</v>
      </c>
      <c r="K274" t="str">
        <f t="shared" si="16"/>
        <v>03/10/2022</v>
      </c>
      <c r="L274" s="18">
        <f t="shared" si="19"/>
        <v>0</v>
      </c>
      <c r="M274" s="18">
        <f t="shared" si="17"/>
        <v>-4.0412195899274694E-2</v>
      </c>
      <c r="N274" s="28" t="e" cm="1">
        <f t="array" aca="1" ref="N274" ca="1">(_xll.BDH("USGG10YR Index","PX_LAST",K274,K274) - _xll.BDH("USGG10YR Index","PX_LAST",K274-1,K274-1)) * 100</f>
        <v>#NAME?</v>
      </c>
      <c r="O274" s="28" t="e" cm="1">
        <f t="array" aca="1" ref="O274" ca="1">(_xll.BDH("USGG2YR Index","PX_LAST",K274,K274) - _xll.BDH("USGG2YR Index","PX_LAST",K274-1,K274-1)) * 100</f>
        <v>#NAME?</v>
      </c>
      <c r="P274" s="29" t="e" cm="1">
        <f t="array" aca="1" ref="P274" ca="1">(_xll.BDH("USSWIT10 BGN Curncy","PX_LAST",K274,K274) - _xll.BDH("USSWIT10 BGN Curncy","PX_LAST",K274-1,K274-1)) * 100</f>
        <v>#NAME?</v>
      </c>
      <c r="Q274" s="29" t="e" cm="1">
        <f t="array" aca="1" ref="Q274" ca="1">(_xll.BDH("USSWIT2 BGN Curncy","PX_LAST",K274,K274) - _xll.BDH("USSWIT2 BGN Curncy","PX_LAST",K274-1,K274-1)) * 100</f>
        <v>#NAME?</v>
      </c>
    </row>
    <row r="275" spans="2:17" x14ac:dyDescent="0.2">
      <c r="B275" s="14">
        <v>20220412</v>
      </c>
      <c r="C275" s="15">
        <v>44651</v>
      </c>
      <c r="D275" s="18">
        <v>1.2</v>
      </c>
      <c r="E275" s="18">
        <v>1.2</v>
      </c>
      <c r="G275" s="13">
        <v>44620</v>
      </c>
      <c r="H275">
        <v>284.53500000000003</v>
      </c>
      <c r="I275" s="26">
        <f t="shared" si="18"/>
        <v>7.5958780410072535E-3</v>
      </c>
      <c r="K275" t="str">
        <f t="shared" si="16"/>
        <v>04/12/2022</v>
      </c>
      <c r="L275" s="18">
        <f t="shared" si="19"/>
        <v>0</v>
      </c>
      <c r="M275" s="18">
        <f t="shared" si="17"/>
        <v>-0.1393220517686744</v>
      </c>
      <c r="N275" s="28" t="e" cm="1">
        <f t="array" aca="1" ref="N275" ca="1">(_xll.BDH("USGG10YR Index","PX_LAST",K275,K275) - _xll.BDH("USGG10YR Index","PX_LAST",K275-1,K275-1)) * 100</f>
        <v>#NAME?</v>
      </c>
      <c r="O275" s="28" t="e" cm="1">
        <f t="array" aca="1" ref="O275" ca="1">(_xll.BDH("USGG2YR Index","PX_LAST",K275,K275) - _xll.BDH("USGG2YR Index","PX_LAST",K275-1,K275-1)) * 100</f>
        <v>#NAME?</v>
      </c>
      <c r="P275" s="29" t="e" cm="1">
        <f t="array" aca="1" ref="P275" ca="1">(_xll.BDH("USSWIT10 BGN Curncy","PX_LAST",K275,K275) - _xll.BDH("USSWIT10 BGN Curncy","PX_LAST",K275-1,K275-1)) * 100</f>
        <v>#NAME?</v>
      </c>
      <c r="Q275" s="29" t="e" cm="1">
        <f t="array" aca="1" ref="Q275" ca="1">(_xll.BDH("USSWIT2 BGN Curncy","PX_LAST",K275,K275) - _xll.BDH("USSWIT2 BGN Curncy","PX_LAST",K275-1,K275-1)) * 100</f>
        <v>#NAME?</v>
      </c>
    </row>
    <row r="276" spans="2:17" x14ac:dyDescent="0.2">
      <c r="B276" s="14">
        <v>20220511</v>
      </c>
      <c r="C276" s="15">
        <v>44681</v>
      </c>
      <c r="D276" s="18">
        <v>0.3</v>
      </c>
      <c r="E276" s="18">
        <v>0.2</v>
      </c>
      <c r="G276" s="13">
        <v>44651</v>
      </c>
      <c r="H276">
        <v>287.553</v>
      </c>
      <c r="I276" s="26">
        <f t="shared" si="18"/>
        <v>1.0606779482313256E-2</v>
      </c>
      <c r="K276" t="str">
        <f t="shared" si="16"/>
        <v>05/11/2022</v>
      </c>
      <c r="L276" s="18">
        <f t="shared" si="19"/>
        <v>9.9999999999999978E-2</v>
      </c>
      <c r="M276" s="18">
        <f t="shared" si="17"/>
        <v>0.22113975510602585</v>
      </c>
      <c r="N276" s="28" t="e" cm="1">
        <f t="array" aca="1" ref="N276" ca="1">(_xll.BDH("USGG10YR Index","PX_LAST",K276,K276) - _xll.BDH("USGG10YR Index","PX_LAST",K276-1,K276-1)) * 100</f>
        <v>#NAME?</v>
      </c>
      <c r="O276" s="28" t="e" cm="1">
        <f t="array" aca="1" ref="O276" ca="1">(_xll.BDH("USGG2YR Index","PX_LAST",K276,K276) - _xll.BDH("USGG2YR Index","PX_LAST",K276-1,K276-1)) * 100</f>
        <v>#NAME?</v>
      </c>
      <c r="P276" s="29" t="e" cm="1">
        <f t="array" aca="1" ref="P276" ca="1">(_xll.BDH("USSWIT10 BGN Curncy","PX_LAST",K276,K276) - _xll.BDH("USSWIT10 BGN Curncy","PX_LAST",K276-1,K276-1)) * 100</f>
        <v>#NAME?</v>
      </c>
      <c r="Q276" s="29" t="e" cm="1">
        <f t="array" aca="1" ref="Q276" ca="1">(_xll.BDH("USSWIT2 BGN Curncy","PX_LAST",K276,K276) - _xll.BDH("USSWIT2 BGN Curncy","PX_LAST",K276-1,K276-1)) * 100</f>
        <v>#NAME?</v>
      </c>
    </row>
    <row r="277" spans="2:17" x14ac:dyDescent="0.2">
      <c r="B277" s="14">
        <v>20220610</v>
      </c>
      <c r="C277" s="15">
        <v>44712</v>
      </c>
      <c r="D277" s="18">
        <v>1</v>
      </c>
      <c r="E277" s="18">
        <v>0.7</v>
      </c>
      <c r="G277" s="13">
        <v>44681</v>
      </c>
      <c r="H277">
        <v>288.76400000000001</v>
      </c>
      <c r="I277" s="26">
        <f t="shared" si="18"/>
        <v>4.2113975510602586E-3</v>
      </c>
      <c r="K277" t="str">
        <f t="shared" si="16"/>
        <v>06/10/2022</v>
      </c>
      <c r="L277" s="18">
        <f t="shared" si="19"/>
        <v>0.30000000000000004</v>
      </c>
      <c r="M277" s="18">
        <f t="shared" si="17"/>
        <v>0.19865772741752896</v>
      </c>
      <c r="N277" s="28" t="e" cm="1">
        <f t="array" aca="1" ref="N277" ca="1">(_xll.BDH("USGG10YR Index","PX_LAST",K277,K277) - _xll.BDH("USGG10YR Index","PX_LAST",K277-1,K277-1)) * 100</f>
        <v>#NAME?</v>
      </c>
      <c r="O277" s="28" t="e" cm="1">
        <f t="array" aca="1" ref="O277" ca="1">(_xll.BDH("USGG2YR Index","PX_LAST",K277,K277) - _xll.BDH("USGG2YR Index","PX_LAST",K277-1,K277-1)) * 100</f>
        <v>#NAME?</v>
      </c>
      <c r="P277" s="29" t="e" cm="1">
        <f t="array" aca="1" ref="P277" ca="1">(_xll.BDH("USSWIT10 BGN Curncy","PX_LAST",K277,K277) - _xll.BDH("USSWIT10 BGN Curncy","PX_LAST",K277-1,K277-1)) * 100</f>
        <v>#NAME?</v>
      </c>
      <c r="Q277" s="29" t="e" cm="1">
        <f t="array" aca="1" ref="Q277" ca="1">(_xll.BDH("USSWIT2 BGN Curncy","PX_LAST",K277,K277) - _xll.BDH("USSWIT2 BGN Curncy","PX_LAST",K277-1,K277-1)) * 100</f>
        <v>#NAME?</v>
      </c>
    </row>
    <row r="278" spans="2:17" x14ac:dyDescent="0.2">
      <c r="B278" s="14">
        <v>20220713</v>
      </c>
      <c r="C278" s="15">
        <v>44742</v>
      </c>
      <c r="D278" s="18">
        <v>1.3</v>
      </c>
      <c r="E278" s="18">
        <v>1.1000000000000001</v>
      </c>
      <c r="G278" s="13">
        <v>44712</v>
      </c>
      <c r="H278">
        <v>291.35899999999998</v>
      </c>
      <c r="I278" s="26">
        <f t="shared" si="18"/>
        <v>8.9865772741752892E-3</v>
      </c>
      <c r="K278" t="str">
        <f t="shared" si="16"/>
        <v>07/13/2022</v>
      </c>
      <c r="L278" s="18">
        <f t="shared" si="19"/>
        <v>0.19999999999999996</v>
      </c>
      <c r="M278" s="18">
        <f t="shared" si="17"/>
        <v>0.14828819428952622</v>
      </c>
      <c r="N278" s="28" t="e" cm="1">
        <f t="array" aca="1" ref="N278" ca="1">(_xll.BDH("USGG10YR Index","PX_LAST",K278,K278) - _xll.BDH("USGG10YR Index","PX_LAST",K278-1,K278-1)) * 100</f>
        <v>#NAME?</v>
      </c>
      <c r="O278" s="28" t="e" cm="1">
        <f t="array" aca="1" ref="O278" ca="1">(_xll.BDH("USGG2YR Index","PX_LAST",K278,K278) - _xll.BDH("USGG2YR Index","PX_LAST",K278-1,K278-1)) * 100</f>
        <v>#NAME?</v>
      </c>
      <c r="P278" s="29" t="e" cm="1">
        <f t="array" aca="1" ref="P278" ca="1">(_xll.BDH("USSWIT10 BGN Curncy","PX_LAST",K278,K278) - _xll.BDH("USSWIT10 BGN Curncy","PX_LAST",K278-1,K278-1)) * 100</f>
        <v>#NAME?</v>
      </c>
      <c r="Q278" s="29" t="e" cm="1">
        <f t="array" aca="1" ref="Q278" ca="1">(_xll.BDH("USSWIT2 BGN Curncy","PX_LAST",K278,K278) - _xll.BDH("USSWIT2 BGN Curncy","PX_LAST",K278-1,K278-1)) * 100</f>
        <v>#NAME?</v>
      </c>
    </row>
    <row r="279" spans="2:17" x14ac:dyDescent="0.2">
      <c r="B279" s="14">
        <v>20220810</v>
      </c>
      <c r="C279" s="15">
        <v>44773</v>
      </c>
      <c r="D279" s="18">
        <v>0</v>
      </c>
      <c r="E279" s="18">
        <v>0.2</v>
      </c>
      <c r="G279" s="13">
        <v>44742</v>
      </c>
      <c r="H279">
        <v>294.99599999999998</v>
      </c>
      <c r="I279" s="26">
        <f t="shared" si="18"/>
        <v>1.2482881942895263E-2</v>
      </c>
      <c r="K279" t="str">
        <f t="shared" si="16"/>
        <v>08/10/2022</v>
      </c>
      <c r="L279" s="18">
        <f t="shared" si="19"/>
        <v>-0.2</v>
      </c>
      <c r="M279" s="18">
        <f t="shared" si="17"/>
        <v>-0.20644076529850991</v>
      </c>
      <c r="N279" s="28" t="e" cm="1">
        <f t="array" aca="1" ref="N279" ca="1">(_xll.BDH("USGG10YR Index","PX_LAST",K279,K279) - _xll.BDH("USGG10YR Index","PX_LAST",K279-1,K279-1)) * 100</f>
        <v>#NAME?</v>
      </c>
      <c r="O279" s="28" t="e" cm="1">
        <f t="array" aca="1" ref="O279" ca="1">(_xll.BDH("USGG2YR Index","PX_LAST",K279,K279) - _xll.BDH("USGG2YR Index","PX_LAST",K279-1,K279-1)) * 100</f>
        <v>#NAME?</v>
      </c>
      <c r="P279" s="29" t="e" cm="1">
        <f t="array" aca="1" ref="P279" ca="1">(_xll.BDH("USSWIT10 BGN Curncy","PX_LAST",K279,K279) - _xll.BDH("USSWIT10 BGN Curncy","PX_LAST",K279-1,K279-1)) * 100</f>
        <v>#NAME?</v>
      </c>
      <c r="Q279" s="29" t="e" cm="1">
        <f t="array" aca="1" ref="Q279" ca="1">(_xll.BDH("USSWIT2 BGN Curncy","PX_LAST",K279,K279) - _xll.BDH("USSWIT2 BGN Curncy","PX_LAST",K279-1,K279-1)) * 100</f>
        <v>#NAME?</v>
      </c>
    </row>
    <row r="280" spans="2:17" x14ac:dyDescent="0.2">
      <c r="B280" s="14">
        <v>20220913</v>
      </c>
      <c r="C280" s="15">
        <v>44804</v>
      </c>
      <c r="D280" s="18">
        <v>0.1</v>
      </c>
      <c r="E280" s="18">
        <v>-0.1</v>
      </c>
      <c r="G280" s="13">
        <v>44773</v>
      </c>
      <c r="H280">
        <v>294.97699999999998</v>
      </c>
      <c r="I280" s="26">
        <f t="shared" si="18"/>
        <v>-6.4407652985098984E-5</v>
      </c>
      <c r="K280" t="str">
        <f t="shared" si="16"/>
        <v>09/13/2022</v>
      </c>
      <c r="L280" s="18">
        <f t="shared" si="19"/>
        <v>0.2</v>
      </c>
      <c r="M280" s="18">
        <f t="shared" si="17"/>
        <v>0.17865019984609756</v>
      </c>
      <c r="N280" s="28" t="e" cm="1">
        <f t="array" aca="1" ref="N280" ca="1">(_xll.BDH("USGG10YR Index","PX_LAST",K280,K280) - _xll.BDH("USGG10YR Index","PX_LAST",K280-1,K280-1)) * 100</f>
        <v>#NAME?</v>
      </c>
      <c r="O280" s="28" t="e" cm="1">
        <f t="array" aca="1" ref="O280" ca="1">(_xll.BDH("USGG2YR Index","PX_LAST",K280,K280) - _xll.BDH("USGG2YR Index","PX_LAST",K280-1,K280-1)) * 100</f>
        <v>#NAME?</v>
      </c>
      <c r="P280" s="29" t="e" cm="1">
        <f t="array" aca="1" ref="P280" ca="1">(_xll.BDH("USSWIT10 BGN Curncy","PX_LAST",K280,K280) - _xll.BDH("USSWIT10 BGN Curncy","PX_LAST",K280-1,K280-1)) * 100</f>
        <v>#NAME?</v>
      </c>
      <c r="Q280" s="29" t="e" cm="1">
        <f t="array" aca="1" ref="Q280" ca="1">(_xll.BDH("USSWIT2 BGN Curncy","PX_LAST",K280,K280) - _xll.BDH("USSWIT2 BGN Curncy","PX_LAST",K280-1,K280-1)) * 100</f>
        <v>#NAME?</v>
      </c>
    </row>
    <row r="281" spans="2:17" x14ac:dyDescent="0.2">
      <c r="B281" s="14">
        <v>20221013</v>
      </c>
      <c r="C281" s="15">
        <v>44834</v>
      </c>
      <c r="D281" s="18">
        <v>0.4</v>
      </c>
      <c r="E281" s="18">
        <v>0.2</v>
      </c>
      <c r="G281" s="13">
        <v>44804</v>
      </c>
      <c r="H281">
        <v>295.209</v>
      </c>
      <c r="I281" s="26">
        <f t="shared" si="18"/>
        <v>7.8650199846097557E-4</v>
      </c>
      <c r="K281" t="str">
        <f t="shared" si="16"/>
        <v>10/13/2022</v>
      </c>
      <c r="L281" s="18">
        <f t="shared" si="19"/>
        <v>0.2</v>
      </c>
      <c r="M281" s="18">
        <f t="shared" si="17"/>
        <v>0.18345714392176155</v>
      </c>
      <c r="N281" s="28" t="e" cm="1">
        <f t="array" aca="1" ref="N281" ca="1">(_xll.BDH("USGG10YR Index","PX_LAST",K281,K281) - _xll.BDH("USGG10YR Index","PX_LAST",K281-1,K281-1)) * 100</f>
        <v>#NAME?</v>
      </c>
      <c r="O281" s="28" t="e" cm="1">
        <f t="array" aca="1" ref="O281" ca="1">(_xll.BDH("USGG2YR Index","PX_LAST",K281,K281) - _xll.BDH("USGG2YR Index","PX_LAST",K281-1,K281-1)) * 100</f>
        <v>#NAME?</v>
      </c>
      <c r="P281" s="29" t="e" cm="1">
        <f t="array" aca="1" ref="P281" ca="1">(_xll.BDH("USSWIT10 BGN Curncy","PX_LAST",K281,K281) - _xll.BDH("USSWIT10 BGN Curncy","PX_LAST",K281-1,K281-1)) * 100</f>
        <v>#NAME?</v>
      </c>
      <c r="Q281" s="29" t="e" cm="1">
        <f t="array" aca="1" ref="Q281" ca="1">(_xll.BDH("USSWIT2 BGN Curncy","PX_LAST",K281,K281) - _xll.BDH("USSWIT2 BGN Curncy","PX_LAST",K281-1,K281-1)) * 100</f>
        <v>#NAME?</v>
      </c>
    </row>
    <row r="282" spans="2:17" x14ac:dyDescent="0.2">
      <c r="B282" s="14">
        <v>20221110</v>
      </c>
      <c r="C282" s="15">
        <v>44865</v>
      </c>
      <c r="D282" s="18">
        <v>0.4</v>
      </c>
      <c r="E282" s="18">
        <v>0.6</v>
      </c>
      <c r="G282" s="13">
        <v>44834</v>
      </c>
      <c r="H282">
        <v>296.34100000000001</v>
      </c>
      <c r="I282" s="26">
        <f t="shared" si="18"/>
        <v>3.8345714392176156E-3</v>
      </c>
      <c r="K282" t="str">
        <f t="shared" si="16"/>
        <v>11/10/2022</v>
      </c>
      <c r="L282" s="18">
        <f t="shared" si="19"/>
        <v>-0.19999999999999996</v>
      </c>
      <c r="M282" s="18">
        <f t="shared" si="17"/>
        <v>-8.6402489024472451E-2</v>
      </c>
      <c r="N282" s="28" t="e" cm="1">
        <f t="array" aca="1" ref="N282" ca="1">(_xll.BDH("USGG10YR Index","PX_LAST",K282,K282) - _xll.BDH("USGG10YR Index","PX_LAST",K282-1,K282-1)) * 100</f>
        <v>#NAME?</v>
      </c>
      <c r="O282" s="28" t="e" cm="1">
        <f t="array" aca="1" ref="O282" ca="1">(_xll.BDH("USGG2YR Index","PX_LAST",K282,K282) - _xll.BDH("USGG2YR Index","PX_LAST",K282-1,K282-1)) * 100</f>
        <v>#NAME?</v>
      </c>
      <c r="P282" s="29" t="e" cm="1">
        <f t="array" aca="1" ref="P282" ca="1">(_xll.BDH("USSWIT10 BGN Curncy","PX_LAST",K282,K282) - _xll.BDH("USSWIT10 BGN Curncy","PX_LAST",K282-1,K282-1)) * 100</f>
        <v>#NAME?</v>
      </c>
      <c r="Q282" s="29" t="e" cm="1">
        <f t="array" aca="1" ref="Q282" ca="1">(_xll.BDH("USSWIT2 BGN Curncy","PX_LAST",K282,K282) - _xll.BDH("USSWIT2 BGN Curncy","PX_LAST",K282-1,K282-1)) * 100</f>
        <v>#NAME?</v>
      </c>
    </row>
    <row r="283" spans="2:17" x14ac:dyDescent="0.2">
      <c r="B283" s="14">
        <v>20221213</v>
      </c>
      <c r="C283" s="15">
        <v>44895</v>
      </c>
      <c r="D283" s="18">
        <v>0.1</v>
      </c>
      <c r="E283" s="18">
        <v>0.3</v>
      </c>
      <c r="G283" s="13">
        <v>44865</v>
      </c>
      <c r="H283">
        <v>297.863</v>
      </c>
      <c r="I283" s="26">
        <f t="shared" si="18"/>
        <v>5.1359751097552753E-3</v>
      </c>
      <c r="K283" t="str">
        <f t="shared" si="16"/>
        <v>12/13/2022</v>
      </c>
      <c r="L283" s="18">
        <f t="shared" si="19"/>
        <v>-0.19999999999999998</v>
      </c>
      <c r="M283" s="18">
        <f t="shared" si="17"/>
        <v>-3.6456021728092647E-2</v>
      </c>
      <c r="N283" s="28" t="e" cm="1">
        <f t="array" aca="1" ref="N283" ca="1">(_xll.BDH("USGG10YR Index","PX_LAST",K283,K283) - _xll.BDH("USGG10YR Index","PX_LAST",K283-1,K283-1)) * 100</f>
        <v>#NAME?</v>
      </c>
      <c r="O283" s="28" t="e" cm="1">
        <f t="array" aca="1" ref="O283" ca="1">(_xll.BDH("USGG2YR Index","PX_LAST",K283,K283) - _xll.BDH("USGG2YR Index","PX_LAST",K283-1,K283-1)) * 100</f>
        <v>#NAME?</v>
      </c>
      <c r="P283" s="29" t="e" cm="1">
        <f t="array" aca="1" ref="P283" ca="1">(_xll.BDH("USSWIT10 BGN Curncy","PX_LAST",K283,K283) - _xll.BDH("USSWIT10 BGN Curncy","PX_LAST",K283-1,K283-1)) * 100</f>
        <v>#NAME?</v>
      </c>
      <c r="Q283" s="29" t="e" cm="1">
        <f t="array" aca="1" ref="Q283" ca="1">(_xll.BDH("USSWIT2 BGN Curncy","PX_LAST",K283,K283) - _xll.BDH("USSWIT2 BGN Curncy","PX_LAST",K283-1,K283-1)) * 100</f>
        <v>#NAME?</v>
      </c>
    </row>
    <row r="284" spans="2:17" x14ac:dyDescent="0.2">
      <c r="B284" s="14">
        <v>20230112</v>
      </c>
      <c r="C284" s="15">
        <v>44926</v>
      </c>
      <c r="D284" s="18">
        <v>-0.1</v>
      </c>
      <c r="E284" s="18">
        <v>-0.1</v>
      </c>
      <c r="G284" s="13">
        <v>44895</v>
      </c>
      <c r="H284">
        <v>298.64800000000002</v>
      </c>
      <c r="I284" s="26">
        <f t="shared" si="18"/>
        <v>2.6354397827190734E-3</v>
      </c>
      <c r="K284" t="str">
        <f t="shared" si="16"/>
        <v>01/12/2023</v>
      </c>
      <c r="L284" s="18">
        <f t="shared" si="19"/>
        <v>0</v>
      </c>
      <c r="M284" s="18">
        <f t="shared" si="17"/>
        <v>0.15491414641987103</v>
      </c>
      <c r="N284" s="28" t="e" cm="1">
        <f t="array" aca="1" ref="N284" ca="1">(_xll.BDH("USGG10YR Index","PX_LAST",K284,K284) - _xll.BDH("USGG10YR Index","PX_LAST",K284-1,K284-1)) * 100</f>
        <v>#NAME?</v>
      </c>
      <c r="O284" s="28" t="e" cm="1">
        <f t="array" aca="1" ref="O284" ca="1">(_xll.BDH("USGG2YR Index","PX_LAST",K284,K284) - _xll.BDH("USGG2YR Index","PX_LAST",K284-1,K284-1)) * 100</f>
        <v>#NAME?</v>
      </c>
      <c r="P284" s="29" t="e" cm="1">
        <f t="array" aca="1" ref="P284" ca="1">(_xll.BDH("USSWIT10 BGN Curncy","PX_LAST",K284,K284) - _xll.BDH("USSWIT10 BGN Curncy","PX_LAST",K284-1,K284-1)) * 100</f>
        <v>#NAME?</v>
      </c>
      <c r="Q284" s="29" t="e" cm="1">
        <f t="array" aca="1" ref="Q284" ca="1">(_xll.BDH("USSWIT2 BGN Curncy","PX_LAST",K284,K284) - _xll.BDH("USSWIT2 BGN Curncy","PX_LAST",K284-1,K284-1)) * 100</f>
        <v>#NAME?</v>
      </c>
    </row>
    <row r="285" spans="2:17" x14ac:dyDescent="0.2">
      <c r="B285" s="14">
        <v>20230214</v>
      </c>
      <c r="C285" s="15">
        <v>44957</v>
      </c>
      <c r="D285" s="18">
        <v>0.5</v>
      </c>
      <c r="E285" s="18">
        <v>0.5</v>
      </c>
      <c r="G285" s="13">
        <v>44926</v>
      </c>
      <c r="H285">
        <v>298.81200000000001</v>
      </c>
      <c r="I285" s="26">
        <f t="shared" si="18"/>
        <v>5.4914146419871024E-4</v>
      </c>
      <c r="K285" t="str">
        <f t="shared" si="16"/>
        <v>02/14/2023</v>
      </c>
      <c r="L285" s="18">
        <f t="shared" si="19"/>
        <v>0</v>
      </c>
      <c r="M285" s="18">
        <f t="shared" si="17"/>
        <v>1.6712849550882147E-2</v>
      </c>
      <c r="N285" s="28" t="e" cm="1">
        <f t="array" aca="1" ref="N285" ca="1">(_xll.BDH("USGG10YR Index","PX_LAST",K285,K285) - _xll.BDH("USGG10YR Index","PX_LAST",K285-1,K285-1)) * 100</f>
        <v>#NAME?</v>
      </c>
      <c r="O285" s="28" t="e" cm="1">
        <f t="array" aca="1" ref="O285" ca="1">(_xll.BDH("USGG2YR Index","PX_LAST",K285,K285) - _xll.BDH("USGG2YR Index","PX_LAST",K285-1,K285-1)) * 100</f>
        <v>#NAME?</v>
      </c>
      <c r="P285" s="29" t="e" cm="1">
        <f t="array" aca="1" ref="P285" ca="1">(_xll.BDH("USSWIT10 BGN Curncy","PX_LAST",K285,K285) - _xll.BDH("USSWIT10 BGN Curncy","PX_LAST",K285-1,K285-1)) * 100</f>
        <v>#NAME?</v>
      </c>
      <c r="Q285" s="29" t="e" cm="1">
        <f t="array" aca="1" ref="Q285" ca="1">(_xll.BDH("USSWIT2 BGN Curncy","PX_LAST",K285,K285) - _xll.BDH("USSWIT2 BGN Curncy","PX_LAST",K285-1,K285-1)) * 100</f>
        <v>#NAME?</v>
      </c>
    </row>
    <row r="286" spans="2:17" x14ac:dyDescent="0.2">
      <c r="B286" s="14">
        <v>20230314</v>
      </c>
      <c r="C286" s="15">
        <v>44985</v>
      </c>
      <c r="D286" s="18">
        <v>0.4</v>
      </c>
      <c r="E286" s="18">
        <v>0.4</v>
      </c>
      <c r="G286" s="13">
        <v>44957</v>
      </c>
      <c r="H286">
        <v>300.35599999999999</v>
      </c>
      <c r="I286" s="26">
        <f t="shared" si="18"/>
        <v>5.1671284955088215E-3</v>
      </c>
      <c r="K286" t="str">
        <f t="shared" si="16"/>
        <v>03/14/2023</v>
      </c>
      <c r="L286" s="18">
        <f t="shared" si="19"/>
        <v>0</v>
      </c>
      <c r="M286" s="18">
        <f t="shared" si="17"/>
        <v>-1.6122201654033774E-2</v>
      </c>
      <c r="N286" s="28" t="e" cm="1">
        <f t="array" aca="1" ref="N286" ca="1">(_xll.BDH("USGG10YR Index","PX_LAST",K286,K286) - _xll.BDH("USGG10YR Index","PX_LAST",K286-1,K286-1)) * 100</f>
        <v>#NAME?</v>
      </c>
      <c r="O286" s="28" t="e" cm="1">
        <f t="array" aca="1" ref="O286" ca="1">(_xll.BDH("USGG2YR Index","PX_LAST",K286,K286) - _xll.BDH("USGG2YR Index","PX_LAST",K286-1,K286-1)) * 100</f>
        <v>#NAME?</v>
      </c>
      <c r="P286" s="29" t="e" cm="1">
        <f t="array" aca="1" ref="P286" ca="1">(_xll.BDH("USSWIT10 BGN Curncy","PX_LAST",K286,K286) - _xll.BDH("USSWIT10 BGN Curncy","PX_LAST",K286-1,K286-1)) * 100</f>
        <v>#NAME?</v>
      </c>
      <c r="Q286" s="29" t="e" cm="1">
        <f t="array" aca="1" ref="Q286" ca="1">(_xll.BDH("USSWIT2 BGN Curncy","PX_LAST",K286,K286) - _xll.BDH("USSWIT2 BGN Curncy","PX_LAST",K286-1,K286-1)) * 100</f>
        <v>#NAME?</v>
      </c>
    </row>
    <row r="287" spans="2:17" x14ac:dyDescent="0.2">
      <c r="B287" s="14">
        <v>20230412</v>
      </c>
      <c r="C287" s="15">
        <v>45016</v>
      </c>
      <c r="D287" s="18">
        <v>0.1</v>
      </c>
      <c r="E287" s="18">
        <v>0.2</v>
      </c>
      <c r="G287" s="13">
        <v>44985</v>
      </c>
      <c r="H287">
        <v>301.50900000000001</v>
      </c>
      <c r="I287" s="26">
        <f t="shared" si="18"/>
        <v>3.8387779834596625E-3</v>
      </c>
      <c r="K287" t="str">
        <f t="shared" si="16"/>
        <v>04/12/2023</v>
      </c>
      <c r="L287" s="18">
        <f t="shared" si="19"/>
        <v>-0.1</v>
      </c>
      <c r="M287" s="18">
        <f t="shared" si="17"/>
        <v>-0.12205871134858254</v>
      </c>
      <c r="N287" s="28" t="e" cm="1">
        <f t="array" aca="1" ref="N287" ca="1">(_xll.BDH("USGG10YR Index","PX_LAST",K287,K287) - _xll.BDH("USGG10YR Index","PX_LAST",K287-1,K287-1)) * 100</f>
        <v>#NAME?</v>
      </c>
      <c r="O287" s="28" t="e" cm="1">
        <f t="array" aca="1" ref="O287" ca="1">(_xll.BDH("USGG2YR Index","PX_LAST",K287,K287) - _xll.BDH("USGG2YR Index","PX_LAST",K287-1,K287-1)) * 100</f>
        <v>#NAME?</v>
      </c>
      <c r="P287" s="29" t="e" cm="1">
        <f t="array" aca="1" ref="P287" ca="1">(_xll.BDH("USSWIT10 BGN Curncy","PX_LAST",K287,K287) - _xll.BDH("USSWIT10 BGN Curncy","PX_LAST",K287-1,K287-1)) * 100</f>
        <v>#NAME?</v>
      </c>
      <c r="Q287" s="29" t="e" cm="1">
        <f t="array" aca="1" ref="Q287" ca="1">(_xll.BDH("USSWIT2 BGN Curncy","PX_LAST",K287,K287) - _xll.BDH("USSWIT2 BGN Curncy","PX_LAST",K287-1,K287-1)) * 100</f>
        <v>#NAME?</v>
      </c>
    </row>
    <row r="288" spans="2:17" x14ac:dyDescent="0.2">
      <c r="B288" s="14">
        <v>20230510</v>
      </c>
      <c r="C288" s="15">
        <v>45046</v>
      </c>
      <c r="D288" s="18">
        <v>0.4</v>
      </c>
      <c r="E288" s="18">
        <v>0.4</v>
      </c>
      <c r="G288" s="13">
        <v>45016</v>
      </c>
      <c r="H288">
        <v>301.74400000000003</v>
      </c>
      <c r="I288" s="26">
        <f t="shared" si="18"/>
        <v>7.7941288651417473E-4</v>
      </c>
      <c r="K288" t="str">
        <f t="shared" si="16"/>
        <v>05/10/2023</v>
      </c>
      <c r="L288" s="18">
        <f t="shared" si="19"/>
        <v>0</v>
      </c>
      <c r="M288" s="18">
        <f t="shared" si="17"/>
        <v>2.6851900949132257E-2</v>
      </c>
      <c r="N288" s="28" t="e" cm="1">
        <f t="array" aca="1" ref="N288" ca="1">(_xll.BDH("USGG10YR Index","PX_LAST",K288,K288) - _xll.BDH("USGG10YR Index","PX_LAST",K288-1,K288-1)) * 100</f>
        <v>#NAME?</v>
      </c>
      <c r="O288" s="28" t="e" cm="1">
        <f t="array" aca="1" ref="O288" ca="1">(_xll.BDH("USGG2YR Index","PX_LAST",K288,K288) - _xll.BDH("USGG2YR Index","PX_LAST",K288-1,K288-1)) * 100</f>
        <v>#NAME?</v>
      </c>
      <c r="P288" s="29" t="e" cm="1">
        <f t="array" aca="1" ref="P288" ca="1">(_xll.BDH("USSWIT10 BGN Curncy","PX_LAST",K288,K288) - _xll.BDH("USSWIT10 BGN Curncy","PX_LAST",K288-1,K288-1)) * 100</f>
        <v>#NAME?</v>
      </c>
      <c r="Q288" s="29" t="e" cm="1">
        <f t="array" aca="1" ref="Q288" ca="1">(_xll.BDH("USSWIT2 BGN Curncy","PX_LAST",K288,K288) - _xll.BDH("USSWIT2 BGN Curncy","PX_LAST",K288-1,K288-1)) * 100</f>
        <v>#NAME?</v>
      </c>
    </row>
    <row r="289" spans="2:17" x14ac:dyDescent="0.2">
      <c r="B289" s="14">
        <v>20230613</v>
      </c>
      <c r="C289" s="15">
        <v>45077</v>
      </c>
      <c r="D289" s="18">
        <v>0.1</v>
      </c>
      <c r="E289" s="18">
        <v>0.1</v>
      </c>
      <c r="G289" s="13">
        <v>45046</v>
      </c>
      <c r="H289">
        <v>303.03199999999998</v>
      </c>
      <c r="I289" s="26">
        <f t="shared" si="18"/>
        <v>4.2685190094913228E-3</v>
      </c>
      <c r="K289" t="str">
        <f t="shared" si="16"/>
        <v>06/13/2023</v>
      </c>
      <c r="L289" s="18">
        <f t="shared" si="19"/>
        <v>0</v>
      </c>
      <c r="M289" s="18">
        <f t="shared" si="17"/>
        <v>9.8893846194659518E-3</v>
      </c>
      <c r="N289" s="28" t="e" cm="1">
        <f t="array" aca="1" ref="N289" ca="1">(_xll.BDH("USGG10YR Index","PX_LAST",K289,K289) - _xll.BDH("USGG10YR Index","PX_LAST",K289-1,K289-1)) * 100</f>
        <v>#NAME?</v>
      </c>
      <c r="O289" s="28" t="e" cm="1">
        <f t="array" aca="1" ref="O289" ca="1">(_xll.BDH("USGG2YR Index","PX_LAST",K289,K289) - _xll.BDH("USGG2YR Index","PX_LAST",K289-1,K289-1)) * 100</f>
        <v>#NAME?</v>
      </c>
      <c r="P289" s="29" t="e" cm="1">
        <f t="array" aca="1" ref="P289" ca="1">(_xll.BDH("USSWIT10 BGN Curncy","PX_LAST",K289,K289) - _xll.BDH("USSWIT10 BGN Curncy","PX_LAST",K289-1,K289-1)) * 100</f>
        <v>#NAME?</v>
      </c>
      <c r="Q289" s="29" t="e" cm="1">
        <f t="array" aca="1" ref="Q289" ca="1">(_xll.BDH("USSWIT2 BGN Curncy","PX_LAST",K289,K289) - _xll.BDH("USSWIT2 BGN Curncy","PX_LAST",K289-1,K289-1)) * 100</f>
        <v>#NAME?</v>
      </c>
    </row>
    <row r="290" spans="2:17" x14ac:dyDescent="0.2">
      <c r="B290" s="14">
        <v>20230712</v>
      </c>
      <c r="C290" s="15">
        <v>45107</v>
      </c>
      <c r="D290" s="18">
        <v>0.2</v>
      </c>
      <c r="E290" s="18">
        <v>0.3</v>
      </c>
      <c r="G290" s="13">
        <v>45077</v>
      </c>
      <c r="H290">
        <v>303.36500000000001</v>
      </c>
      <c r="I290" s="26">
        <f t="shared" si="18"/>
        <v>1.0988938461946596E-3</v>
      </c>
      <c r="K290" t="str">
        <f t="shared" si="16"/>
        <v>07/12/2023</v>
      </c>
      <c r="L290" s="18">
        <f t="shared" si="19"/>
        <v>-9.9999999999999978E-2</v>
      </c>
      <c r="M290" s="18">
        <f t="shared" si="17"/>
        <v>-8.9692284871356331E-2</v>
      </c>
      <c r="N290" s="28" t="e" cm="1">
        <f t="array" aca="1" ref="N290" ca="1">(_xll.BDH("USGG10YR Index","PX_LAST",K290,K290) - _xll.BDH("USGG10YR Index","PX_LAST",K290-1,K290-1)) * 100</f>
        <v>#NAME?</v>
      </c>
      <c r="O290" s="28" t="e" cm="1">
        <f t="array" aca="1" ref="O290" ca="1">(_xll.BDH("USGG2YR Index","PX_LAST",K290,K290) - _xll.BDH("USGG2YR Index","PX_LAST",K290-1,K290-1)) * 100</f>
        <v>#NAME?</v>
      </c>
      <c r="P290" s="29" t="e" cm="1">
        <f t="array" aca="1" ref="P290" ca="1">(_xll.BDH("USSWIT10 BGN Curncy","PX_LAST",K290,K290) - _xll.BDH("USSWIT10 BGN Curncy","PX_LAST",K290-1,K290-1)) * 100</f>
        <v>#NAME?</v>
      </c>
      <c r="Q290" s="29" t="e" cm="1">
        <f t="array" aca="1" ref="Q290" ca="1">(_xll.BDH("USSWIT2 BGN Curncy","PX_LAST",K290,K290) - _xll.BDH("USSWIT2 BGN Curncy","PX_LAST",K290-1,K290-1)) * 100</f>
        <v>#NAME?</v>
      </c>
    </row>
    <row r="291" spans="2:17" x14ac:dyDescent="0.2">
      <c r="B291" s="14">
        <v>20230810</v>
      </c>
      <c r="C291" s="15">
        <v>45138</v>
      </c>
      <c r="D291" s="18">
        <v>0.2</v>
      </c>
      <c r="E291" s="18">
        <v>0.2</v>
      </c>
      <c r="G291" s="13">
        <v>45107</v>
      </c>
      <c r="H291">
        <v>304.00299999999999</v>
      </c>
      <c r="I291" s="26">
        <f t="shared" si="18"/>
        <v>2.1030771512864366E-3</v>
      </c>
      <c r="K291" t="str">
        <f t="shared" si="16"/>
        <v>08/10/2023</v>
      </c>
      <c r="L291" s="18">
        <f t="shared" si="19"/>
        <v>0</v>
      </c>
      <c r="M291" s="18">
        <f t="shared" si="17"/>
        <v>5.5900764137197245E-3</v>
      </c>
      <c r="N291" s="28" t="e" cm="1">
        <f t="array" aca="1" ref="N291" ca="1">(_xll.BDH("USGG10YR Index","PX_LAST",K291,K291) - _xll.BDH("USGG10YR Index","PX_LAST",K291-1,K291-1)) * 100</f>
        <v>#NAME?</v>
      </c>
      <c r="O291" s="28" t="e" cm="1">
        <f t="array" aca="1" ref="O291" ca="1">(_xll.BDH("USGG2YR Index","PX_LAST",K291,K291) - _xll.BDH("USGG2YR Index","PX_LAST",K291-1,K291-1)) * 100</f>
        <v>#NAME?</v>
      </c>
      <c r="P291" s="29" t="e" cm="1">
        <f t="array" aca="1" ref="P291" ca="1">(_xll.BDH("USSWIT10 BGN Curncy","PX_LAST",K291,K291) - _xll.BDH("USSWIT10 BGN Curncy","PX_LAST",K291-1,K291-1)) * 100</f>
        <v>#NAME?</v>
      </c>
      <c r="Q291" s="29" t="e" cm="1">
        <f t="array" aca="1" ref="Q291" ca="1">(_xll.BDH("USSWIT2 BGN Curncy","PX_LAST",K291,K291) - _xll.BDH("USSWIT2 BGN Curncy","PX_LAST",K291-1,K291-1)) * 100</f>
        <v>#NAME?</v>
      </c>
    </row>
    <row r="292" spans="2:17" x14ac:dyDescent="0.2">
      <c r="B292" s="14">
        <v>20230913</v>
      </c>
      <c r="C292" s="15">
        <v>45169</v>
      </c>
      <c r="D292" s="18">
        <v>0.6</v>
      </c>
      <c r="E292" s="18">
        <v>0.6</v>
      </c>
      <c r="G292" s="13">
        <v>45138</v>
      </c>
      <c r="H292">
        <v>304.62799999999999</v>
      </c>
      <c r="I292" s="26">
        <f t="shared" si="18"/>
        <v>2.0559007641371974E-3</v>
      </c>
      <c r="K292" t="str">
        <f t="shared" si="16"/>
        <v>09/13/2023</v>
      </c>
      <c r="L292" s="18">
        <f t="shared" si="19"/>
        <v>0</v>
      </c>
      <c r="M292" s="18">
        <f t="shared" si="17"/>
        <v>-8.8228265294065245E-2</v>
      </c>
      <c r="N292" s="28" t="e" cm="1">
        <f t="array" aca="1" ref="N292" ca="1">(_xll.BDH("USGG10YR Index","PX_LAST",K292,K292) - _xll.BDH("USGG10YR Index","PX_LAST",K292-1,K292-1)) * 100</f>
        <v>#NAME?</v>
      </c>
      <c r="O292" s="28" t="e" cm="1">
        <f t="array" aca="1" ref="O292" ca="1">(_xll.BDH("USGG2YR Index","PX_LAST",K292,K292) - _xll.BDH("USGG2YR Index","PX_LAST",K292-1,K292-1)) * 100</f>
        <v>#NAME?</v>
      </c>
      <c r="P292" s="29" t="e" cm="1">
        <f t="array" aca="1" ref="P292" ca="1">(_xll.BDH("USSWIT10 BGN Curncy","PX_LAST",K292,K292) - _xll.BDH("USSWIT10 BGN Curncy","PX_LAST",K292-1,K292-1)) * 100</f>
        <v>#NAME?</v>
      </c>
      <c r="Q292" s="29" t="e" cm="1">
        <f t="array" aca="1" ref="Q292" ca="1">(_xll.BDH("USSWIT2 BGN Curncy","PX_LAST",K292,K292) - _xll.BDH("USSWIT2 BGN Curncy","PX_LAST",K292-1,K292-1)) * 100</f>
        <v>#NAME?</v>
      </c>
    </row>
    <row r="293" spans="2:17" x14ac:dyDescent="0.2">
      <c r="B293" s="14">
        <v>20231012</v>
      </c>
      <c r="C293" s="15">
        <v>45199</v>
      </c>
      <c r="D293" s="18">
        <v>0.4</v>
      </c>
      <c r="E293" s="18">
        <v>0.3</v>
      </c>
      <c r="G293" s="13">
        <v>45169</v>
      </c>
      <c r="H293">
        <v>306.18700000000001</v>
      </c>
      <c r="I293" s="26">
        <f t="shared" si="18"/>
        <v>5.1177173470593473E-3</v>
      </c>
      <c r="K293" t="str">
        <f t="shared" si="16"/>
        <v>10/12/2023</v>
      </c>
      <c r="L293" s="18">
        <f t="shared" si="19"/>
        <v>0.10000000000000003</v>
      </c>
      <c r="M293" s="18">
        <f t="shared" si="17"/>
        <v>5.9584175683491669E-2</v>
      </c>
      <c r="N293" s="28" t="e" cm="1">
        <f t="array" aca="1" ref="N293" ca="1">(_xll.BDH("USGG10YR Index","PX_LAST",K293,K293) - _xll.BDH("USGG10YR Index","PX_LAST",K293-1,K293-1)) * 100</f>
        <v>#NAME?</v>
      </c>
      <c r="O293" s="28" t="e" cm="1">
        <f t="array" aca="1" ref="O293" ca="1">(_xll.BDH("USGG2YR Index","PX_LAST",K293,K293) - _xll.BDH("USGG2YR Index","PX_LAST",K293-1,K293-1)) * 100</f>
        <v>#NAME?</v>
      </c>
      <c r="P293" s="29" t="e" cm="1">
        <f t="array" aca="1" ref="P293" ca="1">(_xll.BDH("USSWIT10 BGN Curncy","PX_LAST",K293,K293) - _xll.BDH("USSWIT10 BGN Curncy","PX_LAST",K293-1,K293-1)) * 100</f>
        <v>#NAME?</v>
      </c>
      <c r="Q293" s="29" t="e" cm="1">
        <f t="array" aca="1" ref="Q293" ca="1">(_xll.BDH("USSWIT2 BGN Curncy","PX_LAST",K293,K293) - _xll.BDH("USSWIT2 BGN Curncy","PX_LAST",K293-1,K293-1)) * 100</f>
        <v>#NAME?</v>
      </c>
    </row>
    <row r="294" spans="2:17" x14ac:dyDescent="0.2">
      <c r="B294" s="14">
        <v>20231114</v>
      </c>
      <c r="C294" s="15">
        <v>45230</v>
      </c>
      <c r="D294" s="18">
        <v>0</v>
      </c>
      <c r="E294" s="18">
        <v>0.1</v>
      </c>
      <c r="G294" s="13">
        <v>45199</v>
      </c>
      <c r="H294">
        <v>307.28800000000001</v>
      </c>
      <c r="I294" s="26">
        <f t="shared" si="18"/>
        <v>3.5958417568349166E-3</v>
      </c>
      <c r="K294" t="str">
        <f t="shared" si="16"/>
        <v>11/14/2023</v>
      </c>
      <c r="L294" s="18">
        <f t="shared" si="19"/>
        <v>-0.1</v>
      </c>
      <c r="M294" s="18">
        <f t="shared" si="17"/>
        <v>-2.0921090312675444E-2</v>
      </c>
      <c r="N294" s="28" t="e" cm="1">
        <f t="array" aca="1" ref="N294" ca="1">(_xll.BDH("USGG10YR Index","PX_LAST",K294,K294) - _xll.BDH("USGG10YR Index","PX_LAST",K294-1,K294-1)) * 100</f>
        <v>#NAME?</v>
      </c>
      <c r="O294" s="28" t="e" cm="1">
        <f t="array" aca="1" ref="O294" ca="1">(_xll.BDH("USGG2YR Index","PX_LAST",K294,K294) - _xll.BDH("USGG2YR Index","PX_LAST",K294-1,K294-1)) * 100</f>
        <v>#NAME?</v>
      </c>
      <c r="P294" s="29" t="e" cm="1">
        <f t="array" aca="1" ref="P294" ca="1">(_xll.BDH("USSWIT10 BGN Curncy","PX_LAST",K294,K294) - _xll.BDH("USSWIT10 BGN Curncy","PX_LAST",K294-1,K294-1)) * 100</f>
        <v>#NAME?</v>
      </c>
      <c r="Q294" s="29" t="e" cm="1">
        <f t="array" aca="1" ref="Q294" ca="1">(_xll.BDH("USSWIT2 BGN Curncy","PX_LAST",K294,K294) - _xll.BDH("USSWIT2 BGN Curncy","PX_LAST",K294-1,K294-1)) * 100</f>
        <v>#NAME?</v>
      </c>
    </row>
    <row r="295" spans="2:17" x14ac:dyDescent="0.2">
      <c r="B295" s="14">
        <v>20231212</v>
      </c>
      <c r="C295" s="15">
        <v>45260</v>
      </c>
      <c r="D295" s="18">
        <v>0.1</v>
      </c>
      <c r="E295" s="18">
        <v>0</v>
      </c>
      <c r="G295" s="13">
        <v>45230</v>
      </c>
      <c r="H295">
        <v>307.53100000000001</v>
      </c>
      <c r="I295" s="26">
        <f t="shared" si="18"/>
        <v>7.9078909687324561E-4</v>
      </c>
      <c r="K295" t="str">
        <f t="shared" si="16"/>
        <v>12/12/2023</v>
      </c>
      <c r="L295" s="18">
        <f t="shared" si="19"/>
        <v>0.1</v>
      </c>
      <c r="M295" s="18">
        <f t="shared" si="17"/>
        <v>0.16030904201527196</v>
      </c>
      <c r="N295" s="28" t="e" cm="1">
        <f t="array" aca="1" ref="N295" ca="1">(_xll.BDH("USGG10YR Index","PX_LAST",K295,K295) - _xll.BDH("USGG10YR Index","PX_LAST",K295-1,K295-1)) * 100</f>
        <v>#NAME?</v>
      </c>
      <c r="O295" s="28" t="e" cm="1">
        <f t="array" aca="1" ref="O295" ca="1">(_xll.BDH("USGG2YR Index","PX_LAST",K295,K295) - _xll.BDH("USGG2YR Index","PX_LAST",K295-1,K295-1)) * 100</f>
        <v>#NAME?</v>
      </c>
      <c r="P295" s="29" t="e" cm="1">
        <f t="array" aca="1" ref="P295" ca="1">(_xll.BDH("USSWIT10 BGN Curncy","PX_LAST",K295,K295) - _xll.BDH("USSWIT10 BGN Curncy","PX_LAST",K295-1,K295-1)) * 100</f>
        <v>#NAME?</v>
      </c>
      <c r="Q295" s="29" t="e" cm="1">
        <f t="array" aca="1" ref="Q295" ca="1">(_xll.BDH("USSWIT2 BGN Curncy","PX_LAST",K295,K295) - _xll.BDH("USSWIT2 BGN Curncy","PX_LAST",K295-1,K295-1)) * 100</f>
        <v>#NAME?</v>
      </c>
    </row>
    <row r="296" spans="2:17" x14ac:dyDescent="0.2">
      <c r="B296" s="14">
        <v>20240111</v>
      </c>
      <c r="C296" s="15">
        <v>45291</v>
      </c>
      <c r="D296" s="18">
        <v>0.3</v>
      </c>
      <c r="E296" s="18">
        <v>0.2</v>
      </c>
      <c r="G296" s="13">
        <v>45260</v>
      </c>
      <c r="H296">
        <v>308.024</v>
      </c>
      <c r="I296" s="26">
        <f t="shared" si="18"/>
        <v>1.6030904201527196E-3</v>
      </c>
      <c r="K296" t="str">
        <f t="shared" si="16"/>
        <v>01/11/2024</v>
      </c>
      <c r="L296" s="18">
        <f t="shared" si="19"/>
        <v>9.9999999999999978E-2</v>
      </c>
      <c r="M296" s="18">
        <f t="shared" si="17"/>
        <v>3.3098719580304692E-2</v>
      </c>
      <c r="N296" s="28" t="e" cm="1">
        <f t="array" aca="1" ref="N296" ca="1">(_xll.BDH("USGG10YR Index","PX_LAST",K296,K296) - _xll.BDH("USGG10YR Index","PX_LAST",K296-1,K296-1)) * 100</f>
        <v>#NAME?</v>
      </c>
      <c r="O296" s="28" t="e" cm="1">
        <f t="array" aca="1" ref="O296" ca="1">(_xll.BDH("USGG2YR Index","PX_LAST",K296,K296) - _xll.BDH("USGG2YR Index","PX_LAST",K296-1,K296-1)) * 100</f>
        <v>#NAME?</v>
      </c>
      <c r="P296" s="29" t="e" cm="1">
        <f t="array" aca="1" ref="P296" ca="1">(_xll.BDH("USSWIT10 BGN Curncy","PX_LAST",K296,K296) - _xll.BDH("USSWIT10 BGN Curncy","PX_LAST",K296-1,K296-1)) * 100</f>
        <v>#NAME?</v>
      </c>
      <c r="Q296" s="29" t="e" cm="1">
        <f t="array" aca="1" ref="Q296" ca="1">(_xll.BDH("USSWIT2 BGN Curncy","PX_LAST",K296,K296) - _xll.BDH("USSWIT2 BGN Curncy","PX_LAST",K296-1,K296-1)) * 100</f>
        <v>#NAME?</v>
      </c>
    </row>
    <row r="297" spans="2:17" x14ac:dyDescent="0.2">
      <c r="B297" s="14">
        <v>20240213</v>
      </c>
      <c r="C297" s="15">
        <v>45322</v>
      </c>
      <c r="D297" s="18">
        <v>0.3</v>
      </c>
      <c r="E297" s="18">
        <v>0.2</v>
      </c>
      <c r="G297" s="13">
        <v>45291</v>
      </c>
      <c r="H297">
        <v>308.74200000000002</v>
      </c>
      <c r="I297" s="26">
        <f t="shared" si="18"/>
        <v>2.330987195803047E-3</v>
      </c>
      <c r="K297" t="str">
        <f t="shared" si="16"/>
        <v>02/13/2024</v>
      </c>
      <c r="L297" s="18">
        <f t="shared" si="19"/>
        <v>9.9999999999999978E-2</v>
      </c>
      <c r="M297" s="18">
        <f t="shared" si="17"/>
        <v>0.10543301526839705</v>
      </c>
      <c r="N297" s="28" t="e" cm="1">
        <f t="array" aca="1" ref="N297" ca="1">(_xll.BDH("USGG10YR Index","PX_LAST",K297,K297) - _xll.BDH("USGG10YR Index","PX_LAST",K297-1,K297-1)) * 100</f>
        <v>#NAME?</v>
      </c>
      <c r="O297" s="28" t="e" cm="1">
        <f t="array" aca="1" ref="O297" ca="1">(_xll.BDH("USGG2YR Index","PX_LAST",K297,K297) - _xll.BDH("USGG2YR Index","PX_LAST",K297-1,K297-1)) * 100</f>
        <v>#NAME?</v>
      </c>
      <c r="P297" s="29" t="e" cm="1">
        <f t="array" aca="1" ref="P297" ca="1">(_xll.BDH("USSWIT10 BGN Curncy","PX_LAST",K297,K297) - _xll.BDH("USSWIT10 BGN Curncy","PX_LAST",K297-1,K297-1)) * 100</f>
        <v>#NAME?</v>
      </c>
      <c r="Q297" s="29" t="e" cm="1">
        <f t="array" aca="1" ref="Q297" ca="1">(_xll.BDH("USSWIT2 BGN Curncy","PX_LAST",K297,K297) - _xll.BDH("USSWIT2 BGN Curncy","PX_LAST",K297-1,K297-1)) * 100</f>
        <v>#NAME?</v>
      </c>
    </row>
    <row r="298" spans="2:17" x14ac:dyDescent="0.2">
      <c r="B298" s="14">
        <v>20240312</v>
      </c>
      <c r="C298" s="15">
        <v>45351</v>
      </c>
      <c r="D298" s="18">
        <v>0.4</v>
      </c>
      <c r="E298" s="18">
        <v>0.4</v>
      </c>
      <c r="G298" s="13">
        <v>45322</v>
      </c>
      <c r="H298">
        <v>309.685</v>
      </c>
      <c r="I298" s="26">
        <f t="shared" si="18"/>
        <v>3.0543301526839706E-3</v>
      </c>
      <c r="K298" t="str">
        <f t="shared" si="16"/>
        <v>03/12/2024</v>
      </c>
      <c r="L298" s="18">
        <f t="shared" si="19"/>
        <v>0</v>
      </c>
      <c r="M298" s="18">
        <f t="shared" si="17"/>
        <v>4.2062095354955864E-2</v>
      </c>
      <c r="N298" s="28" t="e" cm="1">
        <f t="array" aca="1" ref="N298" ca="1">(_xll.BDH("USGG10YR Index","PX_LAST",K298,K298) - _xll.BDH("USGG10YR Index","PX_LAST",K298-1,K298-1)) * 100</f>
        <v>#NAME?</v>
      </c>
      <c r="O298" s="28" t="e" cm="1">
        <f t="array" aca="1" ref="O298" ca="1">(_xll.BDH("USGG2YR Index","PX_LAST",K298,K298) - _xll.BDH("USGG2YR Index","PX_LAST",K298-1,K298-1)) * 100</f>
        <v>#NAME?</v>
      </c>
      <c r="P298" s="29" t="e" cm="1">
        <f t="array" aca="1" ref="P298" ca="1">(_xll.BDH("USSWIT10 BGN Curncy","PX_LAST",K298,K298) - _xll.BDH("USSWIT10 BGN Curncy","PX_LAST",K298-1,K298-1)) * 100</f>
        <v>#NAME?</v>
      </c>
      <c r="Q298" s="29" t="e" cm="1">
        <f t="array" aca="1" ref="Q298" ca="1">(_xll.BDH("USSWIT2 BGN Curncy","PX_LAST",K298,K298) - _xll.BDH("USSWIT2 BGN Curncy","PX_LAST",K298-1,K298-1)) * 100</f>
        <v>#NAME?</v>
      </c>
    </row>
    <row r="299" spans="2:17" x14ac:dyDescent="0.2">
      <c r="B299" s="14">
        <v>20240410</v>
      </c>
      <c r="C299" s="15">
        <v>45382</v>
      </c>
      <c r="D299" s="18">
        <v>0.4</v>
      </c>
      <c r="E299" s="18">
        <v>0.3</v>
      </c>
      <c r="G299" s="13">
        <v>45351</v>
      </c>
      <c r="H299">
        <v>311.05399999999997</v>
      </c>
      <c r="I299" s="26">
        <f t="shared" si="18"/>
        <v>4.4206209535495589E-3</v>
      </c>
      <c r="K299" t="str">
        <f t="shared" si="16"/>
        <v>04/10/2024</v>
      </c>
      <c r="L299" s="18">
        <f t="shared" si="19"/>
        <v>0.10000000000000003</v>
      </c>
      <c r="M299" s="18">
        <f t="shared" si="17"/>
        <v>7.8069402740366389E-2</v>
      </c>
      <c r="N299" s="28" t="e" cm="1">
        <f t="array" aca="1" ref="N299" ca="1">(_xll.BDH("USGG10YR Index","PX_LAST",K299,K299) - _xll.BDH("USGG10YR Index","PX_LAST",K299-1,K299-1)) * 100</f>
        <v>#NAME?</v>
      </c>
      <c r="O299" s="28" t="e" cm="1">
        <f t="array" aca="1" ref="O299" ca="1">(_xll.BDH("USGG2YR Index","PX_LAST",K299,K299) - _xll.BDH("USGG2YR Index","PX_LAST",K299-1,K299-1)) * 100</f>
        <v>#NAME?</v>
      </c>
      <c r="P299" s="29" t="e" cm="1">
        <f t="array" aca="1" ref="P299" ca="1">(_xll.BDH("USSWIT10 BGN Curncy","PX_LAST",K299,K299) - _xll.BDH("USSWIT10 BGN Curncy","PX_LAST",K299-1,K299-1)) * 100</f>
        <v>#NAME?</v>
      </c>
      <c r="Q299" s="29" t="e" cm="1">
        <f t="array" aca="1" ref="Q299" ca="1">(_xll.BDH("USSWIT2 BGN Curncy","PX_LAST",K299,K299) - _xll.BDH("USSWIT2 BGN Curncy","PX_LAST",K299-1,K299-1)) * 100</f>
        <v>#NAME?</v>
      </c>
    </row>
    <row r="300" spans="2:17" x14ac:dyDescent="0.2">
      <c r="B300" s="14">
        <v>20240515</v>
      </c>
      <c r="C300" s="15">
        <v>45412</v>
      </c>
      <c r="D300" s="18">
        <v>0.3</v>
      </c>
      <c r="E300" s="18">
        <v>0.4</v>
      </c>
      <c r="G300" s="13">
        <v>45382</v>
      </c>
      <c r="H300">
        <v>312.23</v>
      </c>
      <c r="I300" s="26">
        <f t="shared" si="18"/>
        <v>3.7806940274036638E-3</v>
      </c>
      <c r="K300" t="str">
        <f t="shared" si="16"/>
        <v>05/15/2024</v>
      </c>
      <c r="L300" s="18">
        <f t="shared" si="19"/>
        <v>-0.10000000000000003</v>
      </c>
      <c r="M300" s="18">
        <f t="shared" si="17"/>
        <v>-8.7089645453674813E-2</v>
      </c>
      <c r="N300" s="28" t="e" cm="1">
        <f t="array" aca="1" ref="N300" ca="1">(_xll.BDH("USGG10YR Index","PX_LAST",K300,K300) - _xll.BDH("USGG10YR Index","PX_LAST",K300-1,K300-1)) * 100</f>
        <v>#NAME?</v>
      </c>
      <c r="O300" s="28" t="e" cm="1">
        <f t="array" aca="1" ref="O300" ca="1">(_xll.BDH("USGG2YR Index","PX_LAST",K300,K300) - _xll.BDH("USGG2YR Index","PX_LAST",K300-1,K300-1)) * 100</f>
        <v>#NAME?</v>
      </c>
      <c r="P300" s="29" t="e" cm="1">
        <f t="array" aca="1" ref="P300" ca="1">(_xll.BDH("USSWIT10 BGN Curncy","PX_LAST",K300,K300) - _xll.BDH("USSWIT10 BGN Curncy","PX_LAST",K300-1,K300-1)) * 100</f>
        <v>#NAME?</v>
      </c>
      <c r="Q300" s="29" t="e" cm="1">
        <f t="array" aca="1" ref="Q300" ca="1">(_xll.BDH("USSWIT2 BGN Curncy","PX_LAST",K300,K300) - _xll.BDH("USSWIT2 BGN Curncy","PX_LAST",K300-1,K300-1)) * 100</f>
        <v>#NAME?</v>
      </c>
    </row>
    <row r="301" spans="2:17" x14ac:dyDescent="0.2">
      <c r="B301" s="14">
        <v>20240612</v>
      </c>
      <c r="C301" s="15">
        <v>45443</v>
      </c>
      <c r="D301" s="18">
        <v>0</v>
      </c>
      <c r="E301" s="18">
        <v>0.1</v>
      </c>
      <c r="G301" s="13">
        <v>45412</v>
      </c>
      <c r="H301">
        <v>313.20699999999999</v>
      </c>
      <c r="I301" s="26">
        <f t="shared" si="18"/>
        <v>3.1291035454632521E-3</v>
      </c>
      <c r="K301" t="str">
        <f t="shared" si="16"/>
        <v>06/12/2024</v>
      </c>
      <c r="L301" s="18">
        <f t="shared" si="19"/>
        <v>-0.1</v>
      </c>
      <c r="M301" s="18">
        <f t="shared" si="17"/>
        <v>-9.4253002008237635E-2</v>
      </c>
      <c r="N301" s="28" t="e" cm="1">
        <f t="array" aca="1" ref="N301" ca="1">(_xll.BDH("USGG10YR Index","PX_LAST",K301,K301) - _xll.BDH("USGG10YR Index","PX_LAST",K301-1,K301-1)) * 100</f>
        <v>#NAME?</v>
      </c>
      <c r="O301" s="28" t="e" cm="1">
        <f t="array" aca="1" ref="O301" ca="1">(_xll.BDH("USGG2YR Index","PX_LAST",K301,K301) - _xll.BDH("USGG2YR Index","PX_LAST",K301-1,K301-1)) * 100</f>
        <v>#NAME?</v>
      </c>
      <c r="P301" s="29" t="e" cm="1">
        <f t="array" aca="1" ref="P301" ca="1">(_xll.BDH("USSWIT10 BGN Curncy","PX_LAST",K301,K301) - _xll.BDH("USSWIT10 BGN Curncy","PX_LAST",K301-1,K301-1)) * 100</f>
        <v>#NAME?</v>
      </c>
      <c r="Q301" s="29" t="e" cm="1">
        <f t="array" aca="1" ref="Q301" ca="1">(_xll.BDH("USSWIT2 BGN Curncy","PX_LAST",K301,K301) - _xll.BDH("USSWIT2 BGN Curncy","PX_LAST",K301-1,K301-1)) * 100</f>
        <v>#NAME?</v>
      </c>
    </row>
    <row r="302" spans="2:17" x14ac:dyDescent="0.2">
      <c r="B302" s="14">
        <v>20240711</v>
      </c>
      <c r="C302" s="15">
        <v>45473</v>
      </c>
      <c r="D302" s="18">
        <v>-0.1</v>
      </c>
      <c r="E302" s="18">
        <v>0.1</v>
      </c>
      <c r="G302" s="13">
        <v>45443</v>
      </c>
      <c r="H302">
        <v>313.22500000000002</v>
      </c>
      <c r="I302" s="26">
        <f t="shared" si="18"/>
        <v>5.7469979917623704E-5</v>
      </c>
      <c r="K302" t="str">
        <f t="shared" si="16"/>
        <v>07/11/2024</v>
      </c>
      <c r="L302" s="18">
        <f t="shared" si="19"/>
        <v>-0.2</v>
      </c>
      <c r="M302" s="18">
        <f t="shared" si="17"/>
        <v>-0.15618964003513139</v>
      </c>
      <c r="N302" s="28" t="e" cm="1">
        <f t="array" aca="1" ref="N302" ca="1">(_xll.BDH("USGG10YR Index","PX_LAST",K302,K302) - _xll.BDH("USGG10YR Index","PX_LAST",K302-1,K302-1)) * 100</f>
        <v>#NAME?</v>
      </c>
      <c r="O302" s="28" t="e" cm="1">
        <f t="array" aca="1" ref="O302" ca="1">(_xll.BDH("USGG2YR Index","PX_LAST",K302,K302) - _xll.BDH("USGG2YR Index","PX_LAST",K302-1,K302-1)) * 100</f>
        <v>#NAME?</v>
      </c>
      <c r="P302" s="29" t="e" cm="1">
        <f t="array" aca="1" ref="P302" ca="1">(_xll.BDH("USSWIT10 BGN Curncy","PX_LAST",K302,K302) - _xll.BDH("USSWIT10 BGN Curncy","PX_LAST",K302-1,K302-1)) * 100</f>
        <v>#NAME?</v>
      </c>
      <c r="Q302" s="29" t="e" cm="1">
        <f t="array" aca="1" ref="Q302" ca="1">(_xll.BDH("USSWIT2 BGN Curncy","PX_LAST",K302,K302) - _xll.BDH("USSWIT2 BGN Curncy","PX_LAST",K302-1,K302-1)) * 100</f>
        <v>#NAME?</v>
      </c>
    </row>
    <row r="303" spans="2:17" x14ac:dyDescent="0.2">
      <c r="B303" s="14">
        <v>20240814</v>
      </c>
      <c r="C303" s="15">
        <v>45504</v>
      </c>
      <c r="D303" s="18">
        <v>0.2</v>
      </c>
      <c r="E303" s="18">
        <v>0.2</v>
      </c>
      <c r="G303" s="13">
        <v>45473</v>
      </c>
      <c r="H303">
        <v>313.04899999999998</v>
      </c>
      <c r="I303" s="26">
        <f t="shared" si="18"/>
        <v>-5.6189640035131383E-4</v>
      </c>
      <c r="K303" t="str">
        <f t="shared" si="16"/>
        <v>08/14/2024</v>
      </c>
      <c r="L303" s="18">
        <f t="shared" si="19"/>
        <v>0</v>
      </c>
      <c r="M303" s="18">
        <f t="shared" si="17"/>
        <v>-4.5072177199090124E-2</v>
      </c>
      <c r="N303" s="28" t="e" cm="1">
        <f t="array" aca="1" ref="N303" ca="1">(_xll.BDH("USGG10YR Index","PX_LAST",K303,K303) - _xll.BDH("USGG10YR Index","PX_LAST",K303-1,K303-1)) * 100</f>
        <v>#NAME?</v>
      </c>
      <c r="O303" s="28" t="e" cm="1">
        <f t="array" aca="1" ref="O303" ca="1">(_xll.BDH("USGG2YR Index","PX_LAST",K303,K303) - _xll.BDH("USGG2YR Index","PX_LAST",K303-1,K303-1)) * 100</f>
        <v>#NAME?</v>
      </c>
      <c r="P303" s="29" t="e" cm="1">
        <f t="array" aca="1" ref="P303" ca="1">(_xll.BDH("USSWIT10 BGN Curncy","PX_LAST",K303,K303) - _xll.BDH("USSWIT10 BGN Curncy","PX_LAST",K303-1,K303-1)) * 100</f>
        <v>#NAME?</v>
      </c>
      <c r="Q303" s="29" t="e" cm="1">
        <f t="array" aca="1" ref="Q303" ca="1">(_xll.BDH("USSWIT2 BGN Curncy","PX_LAST",K303,K303) - _xll.BDH("USSWIT2 BGN Curncy","PX_LAST",K303-1,K303-1)) * 100</f>
        <v>#NAME?</v>
      </c>
    </row>
    <row r="304" spans="2:17" x14ac:dyDescent="0.2">
      <c r="B304" s="14">
        <v>20240911</v>
      </c>
      <c r="C304" s="15">
        <v>45535</v>
      </c>
      <c r="D304" s="18">
        <v>0.2</v>
      </c>
      <c r="E304" s="18">
        <v>0.2</v>
      </c>
      <c r="G304" s="13">
        <v>45504</v>
      </c>
      <c r="H304">
        <v>313.53399999999999</v>
      </c>
      <c r="I304" s="26">
        <f t="shared" si="18"/>
        <v>1.5492782280090989E-3</v>
      </c>
      <c r="K304" t="str">
        <f t="shared" si="16"/>
        <v>09/11/2024</v>
      </c>
      <c r="L304" s="18">
        <f t="shared" si="19"/>
        <v>0</v>
      </c>
      <c r="M304" s="18">
        <f t="shared" si="17"/>
        <v>-1.2779475272228613E-2</v>
      </c>
      <c r="N304" s="28" t="e" cm="1">
        <f t="array" aca="1" ref="N304" ca="1">(_xll.BDH("USGG10YR Index","PX_LAST",K304,K304) - _xll.BDH("USGG10YR Index","PX_LAST",K304-1,K304-1)) * 100</f>
        <v>#NAME?</v>
      </c>
      <c r="O304" s="28" t="e" cm="1">
        <f t="array" aca="1" ref="O304" ca="1">(_xll.BDH("USGG2YR Index","PX_LAST",K304,K304) - _xll.BDH("USGG2YR Index","PX_LAST",K304-1,K304-1)) * 100</f>
        <v>#NAME?</v>
      </c>
      <c r="P304" s="29" t="e" cm="1">
        <f t="array" aca="1" ref="P304" ca="1">(_xll.BDH("USSWIT10 BGN Curncy","PX_LAST",K304,K304) - _xll.BDH("USSWIT10 BGN Curncy","PX_LAST",K304-1,K304-1)) * 100</f>
        <v>#NAME?</v>
      </c>
      <c r="Q304" s="29" t="e" cm="1">
        <f t="array" aca="1" ref="Q304" ca="1">(_xll.BDH("USSWIT2 BGN Curncy","PX_LAST",K304,K304) - _xll.BDH("USSWIT2 BGN Curncy","PX_LAST",K304-1,K304-1)) * 100</f>
        <v>#NAME?</v>
      </c>
    </row>
    <row r="305" spans="2:17" x14ac:dyDescent="0.2">
      <c r="B305" s="14">
        <v>20241010</v>
      </c>
      <c r="C305" s="15">
        <v>45565</v>
      </c>
      <c r="D305" s="18">
        <v>0.2</v>
      </c>
      <c r="E305" s="18">
        <v>0.1</v>
      </c>
      <c r="G305" s="13">
        <v>45535</v>
      </c>
      <c r="H305">
        <v>314.12099999999998</v>
      </c>
      <c r="I305" s="26">
        <f t="shared" si="18"/>
        <v>1.872205247277714E-3</v>
      </c>
      <c r="K305" t="str">
        <f t="shared" si="16"/>
        <v>10/10/2024</v>
      </c>
      <c r="L305" s="18">
        <f t="shared" si="19"/>
        <v>0.1</v>
      </c>
      <c r="M305" s="18">
        <f t="shared" si="17"/>
        <v>7.9866993929089775E-2</v>
      </c>
      <c r="N305" s="28" t="e" cm="1">
        <f t="array" aca="1" ref="N305" ca="1">(_xll.BDH("USGG10YR Index","PX_LAST",K305,K305) - _xll.BDH("USGG10YR Index","PX_LAST",K305-1,K305-1)) * 100</f>
        <v>#NAME?</v>
      </c>
      <c r="O305" s="28" t="e" cm="1">
        <f t="array" aca="1" ref="O305" ca="1">(_xll.BDH("USGG2YR Index","PX_LAST",K305,K305) - _xll.BDH("USGG2YR Index","PX_LAST",K305-1,K305-1)) * 100</f>
        <v>#NAME?</v>
      </c>
      <c r="P305" s="29" t="e" cm="1">
        <f t="array" aca="1" ref="P305" ca="1">(_xll.BDH("USSWIT10 BGN Curncy","PX_LAST",K305,K305) - _xll.BDH("USSWIT10 BGN Curncy","PX_LAST",K305-1,K305-1)) * 100</f>
        <v>#NAME?</v>
      </c>
      <c r="Q305" s="29" t="e" cm="1">
        <f t="array" aca="1" ref="Q305" ca="1">(_xll.BDH("USSWIT2 BGN Curncy","PX_LAST",K305,K305) - _xll.BDH("USSWIT2 BGN Curncy","PX_LAST",K305-1,K305-1)) * 100</f>
        <v>#NAME?</v>
      </c>
    </row>
    <row r="306" spans="2:17" x14ac:dyDescent="0.2">
      <c r="B306" s="14">
        <v>20241113</v>
      </c>
      <c r="C306" s="15">
        <v>45596</v>
      </c>
      <c r="D306" s="18">
        <v>0.2</v>
      </c>
      <c r="E306" s="18">
        <v>0.2</v>
      </c>
      <c r="G306" s="13">
        <v>45565</v>
      </c>
      <c r="H306">
        <v>314.68599999999998</v>
      </c>
      <c r="I306" s="26">
        <f t="shared" si="18"/>
        <v>1.7986699392908978E-3</v>
      </c>
      <c r="K306" t="str">
        <f t="shared" ref="K306:K308" si="20">_xlfn.CONCAT(MID(B306,5,2),"/",RIGHT(B306,2),"/",LEFT(B306,4))</f>
        <v>11/13/2024</v>
      </c>
      <c r="L306" s="18">
        <f t="shared" si="19"/>
        <v>0</v>
      </c>
      <c r="M306" s="18">
        <f t="shared" si="17"/>
        <v>4.4052801840566314E-2</v>
      </c>
      <c r="N306" s="28" t="e" cm="1">
        <f t="array" aca="1" ref="N306" ca="1">(_xll.BDH("USGG10YR Index","PX_LAST",K306,K306) - _xll.BDH("USGG10YR Index","PX_LAST",K306-1,K306-1)) * 100</f>
        <v>#NAME?</v>
      </c>
      <c r="O306" s="28" t="e" cm="1">
        <f t="array" aca="1" ref="O306" ca="1">(_xll.BDH("USGG2YR Index","PX_LAST",K306,K306) - _xll.BDH("USGG2YR Index","PX_LAST",K306-1,K306-1)) * 100</f>
        <v>#NAME?</v>
      </c>
      <c r="P306" s="29" t="e" cm="1">
        <f t="array" aca="1" ref="P306" ca="1">(_xll.BDH("USSWIT10 BGN Curncy","PX_LAST",K306,K306) - _xll.BDH("USSWIT10 BGN Curncy","PX_LAST",K306-1,K306-1)) * 100</f>
        <v>#NAME?</v>
      </c>
      <c r="Q306" s="29" t="e" cm="1">
        <f t="array" aca="1" ref="Q306" ca="1">(_xll.BDH("USSWIT2 BGN Curncy","PX_LAST",K306,K306) - _xll.BDH("USSWIT2 BGN Curncy","PX_LAST",K306-1,K306-1)) * 100</f>
        <v>#NAME?</v>
      </c>
    </row>
    <row r="307" spans="2:17" x14ac:dyDescent="0.2">
      <c r="B307" s="14">
        <v>20241211</v>
      </c>
      <c r="C307" s="15">
        <v>45626</v>
      </c>
      <c r="D307" s="18">
        <v>0.3</v>
      </c>
      <c r="E307" s="18">
        <v>0.3</v>
      </c>
      <c r="G307" s="13">
        <v>45596</v>
      </c>
      <c r="H307">
        <v>315.45400000000001</v>
      </c>
      <c r="I307" s="26">
        <f t="shared" si="18"/>
        <v>2.4405280184056632E-3</v>
      </c>
      <c r="K307" t="str">
        <f t="shared" si="20"/>
        <v>12/11/2024</v>
      </c>
      <c r="L307" s="18">
        <f t="shared" si="19"/>
        <v>0</v>
      </c>
      <c r="M307" s="18">
        <f t="shared" si="17"/>
        <v>1.2882385387402995E-2</v>
      </c>
      <c r="N307" s="28" t="e" cm="1">
        <f t="array" aca="1" ref="N307" ca="1">(_xll.BDH("USGG10YR Index","PX_LAST",K307,K307) - _xll.BDH("USGG10YR Index","PX_LAST",K307-1,K307-1)) * 100</f>
        <v>#NAME?</v>
      </c>
      <c r="O307" s="28" t="e" cm="1">
        <f t="array" aca="1" ref="O307" ca="1">(_xll.BDH("USGG2YR Index","PX_LAST",K307,K307) - _xll.BDH("USGG2YR Index","PX_LAST",K307-1,K307-1)) * 100</f>
        <v>#NAME?</v>
      </c>
      <c r="P307" s="29" t="e" cm="1">
        <f t="array" aca="1" ref="P307" ca="1">(_xll.BDH("USSWIT10 BGN Curncy","PX_LAST",K307,K307) - _xll.BDH("USSWIT10 BGN Curncy","PX_LAST",K307-1,K307-1)) * 100</f>
        <v>#NAME?</v>
      </c>
      <c r="Q307" s="29" t="e" cm="1">
        <f t="array" aca="1" ref="Q307" ca="1">(_xll.BDH("USSWIT2 BGN Curncy","PX_LAST",K307,K307) - _xll.BDH("USSWIT2 BGN Curncy","PX_LAST",K307-1,K307-1)) * 100</f>
        <v>#NAME?</v>
      </c>
    </row>
    <row r="308" spans="2:17" x14ac:dyDescent="0.2">
      <c r="B308" s="14">
        <v>20250115</v>
      </c>
      <c r="C308" s="15">
        <v>45657</v>
      </c>
      <c r="D308" s="18">
        <v>0.4</v>
      </c>
      <c r="E308" s="18">
        <v>0.4</v>
      </c>
      <c r="G308" s="13">
        <v>45626</v>
      </c>
      <c r="H308">
        <v>316.44099999999997</v>
      </c>
      <c r="I308" s="26">
        <f t="shared" si="18"/>
        <v>3.1288238538740298E-3</v>
      </c>
      <c r="K308" t="str">
        <f t="shared" si="20"/>
        <v>01/15/2025</v>
      </c>
      <c r="L308" s="18">
        <f t="shared" si="19"/>
        <v>0</v>
      </c>
      <c r="M308" s="18">
        <f>(I309*100)-E308</f>
        <v>-6.8777434023999939E-3</v>
      </c>
      <c r="N308" s="28" t="e" cm="1">
        <f t="array" aca="1" ref="N308" ca="1">(_xll.BDH("USGG10YR Index","PX_LAST",K308,K308) - _xll.BDH("USGG10YR Index","PX_LAST",K308-1,K308-1)) * 100</f>
        <v>#NAME?</v>
      </c>
      <c r="O308" s="28" t="e" cm="1">
        <f t="array" aca="1" ref="O308" ca="1">(_xll.BDH("USGG2YR Index","PX_LAST",K308,K308) - _xll.BDH("USGG2YR Index","PX_LAST",K308-1,K308-1)) * 100</f>
        <v>#NAME?</v>
      </c>
      <c r="P308" s="29" t="e" cm="1">
        <f t="array" aca="1" ref="P308" ca="1">(_xll.BDH("USSWIT10 BGN Curncy","PX_LAST",K308,K308) - _xll.BDH("USSWIT10 BGN Curncy","PX_LAST",K308-1,K308-1)) * 100</f>
        <v>#NAME?</v>
      </c>
      <c r="Q308" s="29" t="e" cm="1">
        <f t="array" aca="1" ref="Q308" ca="1">(_xll.BDH("USSWIT2 BGN Curncy","PX_LAST",K308,K308) - _xll.BDH("USSWIT2 BGN Curncy","PX_LAST",K308-1,K308-1)) * 100</f>
        <v>#NAME?</v>
      </c>
    </row>
    <row r="309" spans="2:17" x14ac:dyDescent="0.2">
      <c r="G309" s="13">
        <v>45657</v>
      </c>
      <c r="H309">
        <v>317.685</v>
      </c>
      <c r="I309" s="26">
        <f t="shared" si="18"/>
        <v>3.9312225659760003E-3</v>
      </c>
    </row>
  </sheetData>
  <mergeCells count="2">
    <mergeCell ref="B2:E2"/>
    <mergeCell ref="G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A0F2-C7FE-4EC3-BCE7-719FD8131AFE}">
  <dimension ref="A1:G302"/>
  <sheetViews>
    <sheetView workbookViewId="0"/>
  </sheetViews>
  <sheetFormatPr baseColWidth="10" defaultColWidth="8.83203125" defaultRowHeight="15" x14ac:dyDescent="0.2"/>
  <cols>
    <col min="1" max="1" width="19.33203125" bestFit="1" customWidth="1"/>
    <col min="2" max="2" width="23.5" bestFit="1" customWidth="1"/>
    <col min="3" max="3" width="23.33203125" bestFit="1" customWidth="1"/>
    <col min="4" max="4" width="14.5" bestFit="1" customWidth="1"/>
    <col min="5" max="5" width="13.5" bestFit="1" customWidth="1"/>
    <col min="6" max="6" width="24.5" bestFit="1" customWidth="1"/>
    <col min="7" max="7" width="23.5" bestFit="1" customWidth="1"/>
  </cols>
  <sheetData>
    <row r="1" spans="1:7" x14ac:dyDescent="0.2">
      <c r="A1" s="17" t="s">
        <v>5</v>
      </c>
      <c r="B1" s="12" t="s">
        <v>16</v>
      </c>
      <c r="C1" s="12" t="s">
        <v>25</v>
      </c>
      <c r="D1" s="12" t="s">
        <v>9</v>
      </c>
      <c r="E1" s="12" t="s">
        <v>10</v>
      </c>
      <c r="F1" s="12" t="s">
        <v>11</v>
      </c>
      <c r="G1" s="12" t="s">
        <v>12</v>
      </c>
    </row>
    <row r="2" spans="1:7" x14ac:dyDescent="0.2">
      <c r="A2" t="s">
        <v>26</v>
      </c>
      <c r="B2" s="18">
        <v>0</v>
      </c>
      <c r="C2" s="18">
        <v>-6.2470308788597773E-2</v>
      </c>
      <c r="D2" s="28">
        <v>4.9000000000000377</v>
      </c>
      <c r="E2" s="28">
        <v>3.5999999999999588</v>
      </c>
      <c r="F2" s="29" t="e">
        <v>#VALUE!</v>
      </c>
      <c r="G2" s="29" t="e">
        <v>#VALUE!</v>
      </c>
    </row>
    <row r="3" spans="1:7" x14ac:dyDescent="0.2">
      <c r="A3" t="s">
        <v>27</v>
      </c>
      <c r="B3" s="18">
        <v>-9.9999999999999978E-2</v>
      </c>
      <c r="C3" s="18">
        <v>-3.7914691943027878E-3</v>
      </c>
      <c r="D3" s="28">
        <v>-7.8000000000000291</v>
      </c>
      <c r="E3" s="28">
        <v>-3.3999999999999808</v>
      </c>
      <c r="F3" s="29" t="e">
        <v>#VALUE!</v>
      </c>
      <c r="G3" s="29" t="e">
        <v>#VALUE!</v>
      </c>
    </row>
    <row r="4" spans="1:7" x14ac:dyDescent="0.2">
      <c r="A4" t="s">
        <v>28</v>
      </c>
      <c r="B4" s="18">
        <v>9.9999999999999978E-2</v>
      </c>
      <c r="C4" s="18">
        <v>1.3467217956275923E-2</v>
      </c>
      <c r="D4" s="28">
        <v>-5.1000000000000156</v>
      </c>
      <c r="E4" s="28">
        <v>0</v>
      </c>
      <c r="F4" s="29" t="e">
        <v>#VALUE!</v>
      </c>
      <c r="G4" s="29" t="e">
        <v>#VALUE!</v>
      </c>
    </row>
    <row r="5" spans="1:7" x14ac:dyDescent="0.2">
      <c r="A5" t="s">
        <v>29</v>
      </c>
      <c r="B5" s="18">
        <v>0.19999999999999996</v>
      </c>
      <c r="C5" s="18">
        <v>8.8235294117644969E-2</v>
      </c>
      <c r="D5" s="28">
        <v>-5.600000000000005</v>
      </c>
      <c r="E5" s="28">
        <v>-11.299999999999955</v>
      </c>
      <c r="F5" s="29" t="e">
        <v>#VALUE!</v>
      </c>
      <c r="G5" s="29" t="e">
        <v>#VALUE!</v>
      </c>
    </row>
    <row r="6" spans="1:7" x14ac:dyDescent="0.2">
      <c r="A6" t="s">
        <v>30</v>
      </c>
      <c r="B6" s="18">
        <v>-0.1</v>
      </c>
      <c r="C6" s="18">
        <v>-0.15847953216373548</v>
      </c>
      <c r="D6" s="28">
        <v>-2.1999999999999353</v>
      </c>
      <c r="E6" s="28">
        <v>2.7000000000000135</v>
      </c>
      <c r="F6" s="29" t="e">
        <v>#VALUE!</v>
      </c>
      <c r="G6" s="29" t="e">
        <v>#VALUE!</v>
      </c>
    </row>
    <row r="7" spans="1:7" x14ac:dyDescent="0.2">
      <c r="A7" t="s">
        <v>31</v>
      </c>
      <c r="B7" s="18">
        <v>-0.1</v>
      </c>
      <c r="C7" s="18">
        <v>-2.4458747805744363E-2</v>
      </c>
      <c r="D7" s="28">
        <v>-7.4999999999999289</v>
      </c>
      <c r="E7" s="28">
        <v>-6.899999999999995</v>
      </c>
      <c r="F7" s="29" t="e">
        <v>#VALUE!</v>
      </c>
      <c r="G7" s="29" t="e">
        <v>#VALUE!</v>
      </c>
    </row>
    <row r="8" spans="1:7" x14ac:dyDescent="0.2">
      <c r="A8" t="s">
        <v>32</v>
      </c>
      <c r="B8" s="18">
        <v>9.9999999999999978E-2</v>
      </c>
      <c r="C8" s="18">
        <v>8.4112149532711733E-2</v>
      </c>
      <c r="D8" s="28">
        <v>-0.69999999999996732</v>
      </c>
      <c r="E8" s="28">
        <v>-0.89999999999994529</v>
      </c>
      <c r="F8" s="29" t="e">
        <v>#VALUE!</v>
      </c>
      <c r="G8" s="29" t="e">
        <v>#VALUE!</v>
      </c>
    </row>
    <row r="9" spans="1:7" x14ac:dyDescent="0.2">
      <c r="A9" t="s">
        <v>33</v>
      </c>
      <c r="B9" s="18">
        <v>0.1</v>
      </c>
      <c r="C9" s="18">
        <v>0.19036004645761614</v>
      </c>
      <c r="D9" s="28">
        <v>3.6000000000000476</v>
      </c>
      <c r="E9" s="28">
        <v>1.7000000000000348</v>
      </c>
      <c r="F9" s="29" t="e">
        <v>#VALUE!</v>
      </c>
      <c r="G9" s="29" t="e">
        <v>#VALUE!</v>
      </c>
    </row>
    <row r="10" spans="1:7" x14ac:dyDescent="0.2">
      <c r="A10" t="s">
        <v>34</v>
      </c>
      <c r="B10" s="18">
        <v>-0.30000000000000004</v>
      </c>
      <c r="C10" s="18">
        <v>-0.2</v>
      </c>
      <c r="D10" s="28">
        <v>5.4999999999999716</v>
      </c>
      <c r="E10" s="28">
        <v>-2.5999999999999801</v>
      </c>
      <c r="F10" s="29" t="e">
        <v>#VALUE!</v>
      </c>
      <c r="G10" s="29" t="e">
        <v>#VALUE!</v>
      </c>
    </row>
    <row r="11" spans="1:7" x14ac:dyDescent="0.2">
      <c r="A11" t="s">
        <v>35</v>
      </c>
      <c r="B11" s="18">
        <v>9.9999999999999978E-2</v>
      </c>
      <c r="C11" s="18">
        <v>0.12113491603937854</v>
      </c>
      <c r="D11" s="28">
        <v>-0.60000000000002274</v>
      </c>
      <c r="E11" s="28">
        <v>-0.1000000000000334</v>
      </c>
      <c r="F11" s="29" t="e">
        <v>#VALUE!</v>
      </c>
      <c r="G11" s="29" t="e">
        <v>#VALUE!</v>
      </c>
    </row>
    <row r="12" spans="1:7" x14ac:dyDescent="0.2">
      <c r="A12" t="s">
        <v>36</v>
      </c>
      <c r="B12" s="18">
        <v>0</v>
      </c>
      <c r="C12" s="18">
        <v>-2.7188940092148617E-2</v>
      </c>
      <c r="D12" s="28">
        <v>-4.2000000000000703</v>
      </c>
      <c r="E12" s="28">
        <v>-3.3999999999999808</v>
      </c>
      <c r="F12" s="29" t="e">
        <v>#VALUE!</v>
      </c>
      <c r="G12" s="29" t="e">
        <v>#VALUE!</v>
      </c>
    </row>
    <row r="13" spans="1:7" x14ac:dyDescent="0.2">
      <c r="A13" t="s">
        <v>37</v>
      </c>
      <c r="B13" s="18">
        <v>0</v>
      </c>
      <c r="C13" s="18">
        <v>-2.7487061529618384E-2</v>
      </c>
      <c r="D13" s="28">
        <v>-3.3000000000000362</v>
      </c>
      <c r="E13" s="28">
        <v>-3.5999999999999588</v>
      </c>
      <c r="F13" s="29" t="e">
        <v>#VALUE!</v>
      </c>
      <c r="G13" s="29" t="e">
        <v>#VALUE!</v>
      </c>
    </row>
    <row r="14" spans="1:7" x14ac:dyDescent="0.2">
      <c r="A14" t="s">
        <v>38</v>
      </c>
      <c r="B14" s="18">
        <v>0</v>
      </c>
      <c r="C14" s="18">
        <v>2.9621125143508731E-2</v>
      </c>
      <c r="D14" s="28">
        <v>-5.5000000000000604</v>
      </c>
      <c r="E14" s="28">
        <v>-5.9000000000000163</v>
      </c>
      <c r="F14" s="29" t="e">
        <v>#VALUE!</v>
      </c>
      <c r="G14" s="29" t="e">
        <v>#VALUE!</v>
      </c>
    </row>
    <row r="15" spans="1:7" x14ac:dyDescent="0.2">
      <c r="A15" t="s">
        <v>39</v>
      </c>
      <c r="B15" s="18">
        <v>0.3</v>
      </c>
      <c r="C15" s="18">
        <v>0.27273768613974597</v>
      </c>
      <c r="D15" s="28">
        <v>3.3999999999999808</v>
      </c>
      <c r="E15" s="28">
        <v>-3.4000000000000696</v>
      </c>
      <c r="F15" s="29" t="e">
        <v>#VALUE!</v>
      </c>
      <c r="G15" s="29" t="e">
        <v>#VALUE!</v>
      </c>
    </row>
    <row r="16" spans="1:7" x14ac:dyDescent="0.2">
      <c r="A16" t="s">
        <v>40</v>
      </c>
      <c r="B16" s="18">
        <v>9.9999999999999978E-2</v>
      </c>
      <c r="C16" s="18">
        <v>2.7790432801833187E-2</v>
      </c>
      <c r="D16" s="28">
        <v>1.9999999999999574</v>
      </c>
      <c r="E16" s="28">
        <v>0.80000000000000071</v>
      </c>
      <c r="F16" s="29" t="e">
        <v>#VALUE!</v>
      </c>
      <c r="G16" s="29" t="e">
        <v>#VALUE!</v>
      </c>
    </row>
    <row r="17" spans="1:7" x14ac:dyDescent="0.2">
      <c r="A17" t="s">
        <v>41</v>
      </c>
      <c r="B17" s="18">
        <v>0</v>
      </c>
      <c r="C17" s="18">
        <v>-4.3181818181825454E-2</v>
      </c>
      <c r="D17" s="28">
        <v>-2.8999999999999915</v>
      </c>
      <c r="E17" s="28">
        <v>-0.80000000000000071</v>
      </c>
      <c r="F17" s="29" t="e">
        <v>#VALUE!</v>
      </c>
      <c r="G17" s="29" t="e">
        <v>#VALUE!</v>
      </c>
    </row>
    <row r="18" spans="1:7" x14ac:dyDescent="0.2">
      <c r="A18" t="s">
        <v>42</v>
      </c>
      <c r="B18" s="18">
        <v>-0.10000000000000003</v>
      </c>
      <c r="C18" s="18">
        <v>-0.22964224872230565</v>
      </c>
      <c r="D18" s="28">
        <v>-6.6999999999999282</v>
      </c>
      <c r="E18" s="28">
        <v>-0.80000000000000071</v>
      </c>
      <c r="F18" s="29" t="e">
        <v>#VALUE!</v>
      </c>
      <c r="G18" s="29" t="e">
        <v>#VALUE!</v>
      </c>
    </row>
    <row r="19" spans="1:7" x14ac:dyDescent="0.2">
      <c r="A19" t="s">
        <v>43</v>
      </c>
      <c r="B19" s="18">
        <v>0</v>
      </c>
      <c r="C19" s="18">
        <v>0.11020408163264805</v>
      </c>
      <c r="D19" s="28">
        <v>1.1000000000000121</v>
      </c>
      <c r="E19" s="28">
        <v>-2.5999999999999801</v>
      </c>
      <c r="F19" s="29" t="e">
        <v>#VALUE!</v>
      </c>
      <c r="G19" s="29" t="e">
        <v>#VALUE!</v>
      </c>
    </row>
    <row r="20" spans="1:7" x14ac:dyDescent="0.2">
      <c r="A20" t="s">
        <v>44</v>
      </c>
      <c r="B20" s="18">
        <v>0.1</v>
      </c>
      <c r="C20" s="18">
        <v>0.12560631697685629</v>
      </c>
      <c r="D20" s="28">
        <v>-11.299999999999955</v>
      </c>
      <c r="E20" s="28">
        <v>-16.000000000000014</v>
      </c>
      <c r="F20" s="29" t="e">
        <v>#VALUE!</v>
      </c>
      <c r="G20" s="29" t="e">
        <v>#VALUE!</v>
      </c>
    </row>
    <row r="21" spans="1:7" x14ac:dyDescent="0.2">
      <c r="A21" t="s">
        <v>45</v>
      </c>
      <c r="B21" s="18">
        <v>-0.19999999999999998</v>
      </c>
      <c r="C21" s="18">
        <v>-6.8823860438926937E-2</v>
      </c>
      <c r="D21" s="28">
        <v>-5.9999999999999609</v>
      </c>
      <c r="E21" s="28">
        <v>-6.7000000000000171</v>
      </c>
      <c r="F21" s="29" t="e">
        <v>#VALUE!</v>
      </c>
      <c r="G21" s="29" t="e">
        <v>#VALUE!</v>
      </c>
    </row>
    <row r="22" spans="1:7" x14ac:dyDescent="0.2">
      <c r="A22" t="s">
        <v>46</v>
      </c>
      <c r="B22" s="18">
        <v>-0.1</v>
      </c>
      <c r="C22" s="18">
        <v>-0.2</v>
      </c>
      <c r="D22" s="28">
        <v>8.3999999999999631</v>
      </c>
      <c r="E22" s="28">
        <v>0.80000000000000071</v>
      </c>
      <c r="F22" s="29" t="e">
        <v>#VALUE!</v>
      </c>
      <c r="G22" s="29" t="e">
        <v>#VALUE!</v>
      </c>
    </row>
    <row r="23" spans="1:7" x14ac:dyDescent="0.2">
      <c r="A23" t="s">
        <v>47</v>
      </c>
      <c r="B23" s="18">
        <v>0.10000000000000003</v>
      </c>
      <c r="C23" s="18">
        <v>9.4588500563686229E-2</v>
      </c>
      <c r="D23" s="28">
        <v>4.4000000000000483</v>
      </c>
      <c r="E23" s="28">
        <v>0.8999999999999897</v>
      </c>
      <c r="F23" s="29" t="e">
        <v>#VALUE!</v>
      </c>
      <c r="G23" s="29" t="e">
        <v>#VALUE!</v>
      </c>
    </row>
    <row r="24" spans="1:7" x14ac:dyDescent="0.2">
      <c r="A24" t="s">
        <v>48</v>
      </c>
      <c r="B24" s="18">
        <v>0</v>
      </c>
      <c r="C24" s="18">
        <v>1.9258843346436627E-2</v>
      </c>
      <c r="D24" s="28">
        <v>8.1000000000000405</v>
      </c>
      <c r="E24" s="28">
        <v>4.3000000000000149</v>
      </c>
      <c r="F24" s="29" t="e">
        <v>#VALUE!</v>
      </c>
      <c r="G24" s="29" t="e">
        <v>#VALUE!</v>
      </c>
    </row>
    <row r="25" spans="1:7" x14ac:dyDescent="0.2">
      <c r="A25" t="s">
        <v>49</v>
      </c>
      <c r="B25" s="18">
        <v>0.1</v>
      </c>
      <c r="C25" s="18">
        <v>4.3693693693691499E-2</v>
      </c>
      <c r="D25" s="28">
        <v>11.499999999999932</v>
      </c>
      <c r="E25" s="28">
        <v>11.60000000000001</v>
      </c>
      <c r="F25" s="29" t="e">
        <v>#VALUE!</v>
      </c>
      <c r="G25" s="29" t="e">
        <v>#VALUE!</v>
      </c>
    </row>
    <row r="26" spans="1:7" x14ac:dyDescent="0.2">
      <c r="A26" t="s">
        <v>50</v>
      </c>
      <c r="B26" s="18">
        <v>-0.2</v>
      </c>
      <c r="C26" s="18">
        <v>-5.6338028169011789E-2</v>
      </c>
      <c r="D26" s="28">
        <v>0.40000000000004476</v>
      </c>
      <c r="E26" s="28">
        <v>2.4000000000000021</v>
      </c>
      <c r="F26" s="29" t="e">
        <v>#VALUE!</v>
      </c>
      <c r="G26" s="29" t="e">
        <v>#VALUE!</v>
      </c>
    </row>
    <row r="27" spans="1:7" x14ac:dyDescent="0.2">
      <c r="A27" t="s">
        <v>51</v>
      </c>
      <c r="B27" s="18">
        <v>0</v>
      </c>
      <c r="C27" s="18">
        <v>-3.0890642615566233E-2</v>
      </c>
      <c r="D27" s="28">
        <v>1.6000000000000014</v>
      </c>
      <c r="E27" s="28">
        <v>3.3000000000000362</v>
      </c>
      <c r="F27" s="29" t="e">
        <v>#VALUE!</v>
      </c>
      <c r="G27" s="29" t="e">
        <v>#VALUE!</v>
      </c>
    </row>
    <row r="28" spans="1:7" x14ac:dyDescent="0.2">
      <c r="A28" t="s">
        <v>52</v>
      </c>
      <c r="B28" s="18">
        <v>0</v>
      </c>
      <c r="C28" s="18">
        <v>-3.1176139561050864E-2</v>
      </c>
      <c r="D28" s="28">
        <v>-4.0999999999999481</v>
      </c>
      <c r="E28" s="28">
        <v>-2.5000000000000355</v>
      </c>
      <c r="F28" s="29" t="e">
        <v>#VALUE!</v>
      </c>
      <c r="G28" s="29" t="e">
        <v>#VALUE!</v>
      </c>
    </row>
    <row r="29" spans="1:7" x14ac:dyDescent="0.2">
      <c r="A29" t="s">
        <v>53</v>
      </c>
      <c r="B29" s="18">
        <v>-0.2</v>
      </c>
      <c r="C29" s="18">
        <v>-0.21910112359549938</v>
      </c>
      <c r="D29" s="28">
        <v>5.400000000000027</v>
      </c>
      <c r="E29" s="28">
        <v>4.1999999999999815</v>
      </c>
      <c r="F29" s="29" t="e">
        <v>#VALUE!</v>
      </c>
      <c r="G29" s="29" t="e">
        <v>#VALUE!</v>
      </c>
    </row>
    <row r="30" spans="1:7" x14ac:dyDescent="0.2">
      <c r="A30" t="s">
        <v>54</v>
      </c>
      <c r="B30" s="18">
        <v>9.9999999999999978E-2</v>
      </c>
      <c r="C30" s="18">
        <v>4.8179271708681859E-2</v>
      </c>
      <c r="D30" s="28">
        <v>-3.1500000000000306</v>
      </c>
      <c r="E30" s="28">
        <v>-4.1599999999999859</v>
      </c>
      <c r="F30" s="29" t="e">
        <v>#VALUE!</v>
      </c>
      <c r="G30" s="29" t="e">
        <v>#VALUE!</v>
      </c>
    </row>
    <row r="31" spans="1:7" x14ac:dyDescent="0.2">
      <c r="A31" t="s">
        <v>55</v>
      </c>
      <c r="B31" s="18">
        <v>-0.1</v>
      </c>
      <c r="C31" s="18">
        <v>1.1544896820969791E-2</v>
      </c>
      <c r="D31" s="28">
        <v>-1.0199999999999321</v>
      </c>
      <c r="E31" s="28">
        <v>-4.1900000000000048</v>
      </c>
      <c r="F31" s="29" t="e">
        <v>#VALUE!</v>
      </c>
      <c r="G31" s="29" t="e">
        <v>#VALUE!</v>
      </c>
    </row>
    <row r="32" spans="1:7" x14ac:dyDescent="0.2">
      <c r="A32" t="s">
        <v>56</v>
      </c>
      <c r="B32" s="18">
        <v>0</v>
      </c>
      <c r="C32" s="18">
        <v>-4.4289693593324492E-2</v>
      </c>
      <c r="D32" s="28">
        <v>-8.6299999999999599</v>
      </c>
      <c r="E32" s="28">
        <v>-8.4099999999999842</v>
      </c>
      <c r="F32" s="29" t="e">
        <v>#VALUE!</v>
      </c>
      <c r="G32" s="29" t="e">
        <v>#VALUE!</v>
      </c>
    </row>
    <row r="33" spans="1:7" x14ac:dyDescent="0.2">
      <c r="A33" t="s">
        <v>57</v>
      </c>
      <c r="B33" s="18">
        <v>-0.1</v>
      </c>
      <c r="C33" s="18">
        <v>2.271714922048601E-2</v>
      </c>
      <c r="D33" s="28">
        <v>14.419999999999966</v>
      </c>
      <c r="E33" s="28">
        <v>7.3799999999999866</v>
      </c>
      <c r="F33" s="29" t="e">
        <v>#VALUE!</v>
      </c>
      <c r="G33" s="29" t="e">
        <v>#VALUE!</v>
      </c>
    </row>
    <row r="34" spans="1:7" x14ac:dyDescent="0.2">
      <c r="A34" t="s">
        <v>58</v>
      </c>
      <c r="B34" s="18">
        <v>9.9999999999999978E-2</v>
      </c>
      <c r="C34" s="18">
        <v>7.777777777777678E-2</v>
      </c>
      <c r="D34" s="28">
        <v>2.4099999999999788</v>
      </c>
      <c r="E34" s="28">
        <v>-1.9999999999997797E-2</v>
      </c>
      <c r="F34" s="29" t="e">
        <v>#VALUE!</v>
      </c>
      <c r="G34" s="29" t="e">
        <v>#VALUE!</v>
      </c>
    </row>
    <row r="35" spans="1:7" x14ac:dyDescent="0.2">
      <c r="A35" t="s">
        <v>59</v>
      </c>
      <c r="B35" s="18">
        <v>0</v>
      </c>
      <c r="C35" s="18">
        <v>-3.379501385041267E-2</v>
      </c>
      <c r="D35" s="28">
        <v>-9.4899999999999984</v>
      </c>
      <c r="E35" s="28">
        <v>-8.1700000000000106</v>
      </c>
      <c r="F35" s="29" t="e">
        <v>#VALUE!</v>
      </c>
      <c r="G35" s="29" t="e">
        <v>#VALUE!</v>
      </c>
    </row>
    <row r="36" spans="1:7" x14ac:dyDescent="0.2">
      <c r="A36" t="s">
        <v>60</v>
      </c>
      <c r="B36" s="18">
        <v>0</v>
      </c>
      <c r="C36" s="18">
        <v>-7.8761061946918953E-2</v>
      </c>
      <c r="D36" s="28">
        <v>-1.9100000000000339</v>
      </c>
      <c r="E36" s="28">
        <v>0.79000000000000181</v>
      </c>
      <c r="F36" s="29" t="e">
        <v>#VALUE!</v>
      </c>
      <c r="G36" s="29" t="e">
        <v>#VALUE!</v>
      </c>
    </row>
    <row r="37" spans="1:7" x14ac:dyDescent="0.2">
      <c r="A37" t="s">
        <v>61</v>
      </c>
      <c r="B37" s="18">
        <v>-0.1</v>
      </c>
      <c r="C37" s="18">
        <v>-3.4437086092719948E-2</v>
      </c>
      <c r="D37" s="28">
        <v>-3.5099999999999909</v>
      </c>
      <c r="E37" s="28">
        <v>-4.919999999999991</v>
      </c>
      <c r="F37" s="29" t="e">
        <v>#VALUE!</v>
      </c>
      <c r="G37" s="29" t="e">
        <v>#VALUE!</v>
      </c>
    </row>
    <row r="38" spans="1:7" x14ac:dyDescent="0.2">
      <c r="A38" t="s">
        <v>62</v>
      </c>
      <c r="B38" s="18">
        <v>-0.1</v>
      </c>
      <c r="C38" s="18">
        <v>-3.4710743801635691E-2</v>
      </c>
      <c r="D38" s="28">
        <v>1.7599999999999838</v>
      </c>
      <c r="E38" s="28">
        <v>0.80999999999999961</v>
      </c>
      <c r="F38" s="29" t="e">
        <v>#VALUE!</v>
      </c>
      <c r="G38" s="29" t="e">
        <v>#VALUE!</v>
      </c>
    </row>
    <row r="39" spans="1:7" x14ac:dyDescent="0.2">
      <c r="A39" t="s">
        <v>63</v>
      </c>
      <c r="B39" s="18">
        <v>0</v>
      </c>
      <c r="C39" s="18">
        <v>0.14004400440043058</v>
      </c>
      <c r="D39" s="28">
        <v>2.0899999999999697</v>
      </c>
      <c r="E39" s="28">
        <v>1.6300000000000203</v>
      </c>
      <c r="F39" s="29" t="e">
        <v>#VALUE!</v>
      </c>
      <c r="G39" s="29" t="e">
        <v>#VALUE!</v>
      </c>
    </row>
    <row r="40" spans="1:7" x14ac:dyDescent="0.2">
      <c r="A40" t="s">
        <v>64</v>
      </c>
      <c r="B40" s="18">
        <v>9.9999999999999978E-2</v>
      </c>
      <c r="C40" s="18">
        <v>4.7645125958373669E-2</v>
      </c>
      <c r="D40" s="28">
        <v>14.970000000000061</v>
      </c>
      <c r="E40" s="28">
        <v>14.11</v>
      </c>
      <c r="F40" s="29" t="e">
        <v>#VALUE!</v>
      </c>
      <c r="G40" s="29" t="e">
        <v>#VALUE!</v>
      </c>
    </row>
    <row r="41" spans="1:7" x14ac:dyDescent="0.2">
      <c r="A41" t="s">
        <v>65</v>
      </c>
      <c r="B41" s="18">
        <v>-0.10000000000000003</v>
      </c>
      <c r="C41" s="18">
        <v>-0.23660130718954309</v>
      </c>
      <c r="D41" s="28">
        <v>-4.6599999999999753</v>
      </c>
      <c r="E41" s="28">
        <v>-4.8899999999999944</v>
      </c>
      <c r="F41" s="29" t="e">
        <v>#VALUE!</v>
      </c>
      <c r="G41" s="29" t="e">
        <v>#VALUE!</v>
      </c>
    </row>
    <row r="42" spans="1:7" x14ac:dyDescent="0.2">
      <c r="A42" t="s">
        <v>66</v>
      </c>
      <c r="B42" s="18">
        <v>-0.19999999999999998</v>
      </c>
      <c r="C42" s="18">
        <v>-0.28064165307233335</v>
      </c>
      <c r="D42" s="28">
        <v>-11.120000000000019</v>
      </c>
      <c r="E42" s="28">
        <v>-12.270000000000003</v>
      </c>
      <c r="F42" s="29" t="e">
        <v>#VALUE!</v>
      </c>
      <c r="G42" s="29" t="e">
        <v>#VALUE!</v>
      </c>
    </row>
    <row r="43" spans="1:7" x14ac:dyDescent="0.2">
      <c r="A43" t="s">
        <v>67</v>
      </c>
      <c r="B43" s="18">
        <v>0.1</v>
      </c>
      <c r="C43" s="18">
        <v>-6.3755458515280056E-2</v>
      </c>
      <c r="D43" s="28">
        <v>8.8899999999999757</v>
      </c>
      <c r="E43" s="28">
        <v>6.4799999999999969</v>
      </c>
      <c r="F43" s="29" t="e">
        <v>#VALUE!</v>
      </c>
      <c r="G43" s="29" t="e">
        <v>#VALUE!</v>
      </c>
    </row>
    <row r="44" spans="1:7" x14ac:dyDescent="0.2">
      <c r="A44" t="s">
        <v>68</v>
      </c>
      <c r="B44" s="18">
        <v>0</v>
      </c>
      <c r="C44" s="18">
        <v>-9.0650628758881358E-2</v>
      </c>
      <c r="D44" s="28">
        <v>-6.2699999999999978</v>
      </c>
      <c r="E44" s="28">
        <v>-2.410000000000001</v>
      </c>
      <c r="F44" s="29" t="e">
        <v>#VALUE!</v>
      </c>
      <c r="G44" s="29" t="e">
        <v>#VALUE!</v>
      </c>
    </row>
    <row r="45" spans="1:7" x14ac:dyDescent="0.2">
      <c r="A45" t="s">
        <v>69</v>
      </c>
      <c r="B45" s="18">
        <v>0</v>
      </c>
      <c r="C45" s="18">
        <v>0.1276897870016393</v>
      </c>
      <c r="D45" s="28">
        <v>3.9800000000000502</v>
      </c>
      <c r="E45" s="28">
        <v>3.3900000000000041</v>
      </c>
      <c r="F45" s="29" t="e">
        <v>#VALUE!</v>
      </c>
      <c r="G45" s="29" t="e">
        <v>#VALUE!</v>
      </c>
    </row>
    <row r="46" spans="1:7" x14ac:dyDescent="0.2">
      <c r="A46" t="s">
        <v>70</v>
      </c>
      <c r="B46" s="18">
        <v>-0.10000000000000003</v>
      </c>
      <c r="C46" s="18">
        <v>3.5492651061508673E-2</v>
      </c>
      <c r="D46" s="28">
        <v>0.7799999999999585</v>
      </c>
      <c r="E46" s="28">
        <v>-5.9999999999993392E-2</v>
      </c>
      <c r="F46" s="29" t="e">
        <v>#VALUE!</v>
      </c>
      <c r="G46" s="29" t="e">
        <v>#VALUE!</v>
      </c>
    </row>
    <row r="47" spans="1:7" x14ac:dyDescent="0.2">
      <c r="A47" t="s">
        <v>71</v>
      </c>
      <c r="B47" s="18">
        <v>9.9999999999999978E-2</v>
      </c>
      <c r="C47" s="18">
        <v>0.1252032520325132</v>
      </c>
      <c r="D47" s="28">
        <v>6.1899999999999622</v>
      </c>
      <c r="E47" s="28">
        <v>16.419999999999991</v>
      </c>
      <c r="F47" s="29" t="e">
        <v>#VALUE!</v>
      </c>
      <c r="G47" s="29" t="e">
        <v>#VALUE!</v>
      </c>
    </row>
    <row r="48" spans="1:7" x14ac:dyDescent="0.2">
      <c r="A48" t="s">
        <v>72</v>
      </c>
      <c r="B48" s="18">
        <v>-0.1</v>
      </c>
      <c r="C48" s="18">
        <v>-0.20804970286331095</v>
      </c>
      <c r="D48" s="28">
        <v>-5.1899999999999835</v>
      </c>
      <c r="E48" s="28">
        <v>-1.6199999999999992</v>
      </c>
      <c r="F48" s="29" t="e">
        <v>#VALUE!</v>
      </c>
      <c r="G48" s="29" t="e">
        <v>#VALUE!</v>
      </c>
    </row>
    <row r="49" spans="1:7" x14ac:dyDescent="0.2">
      <c r="A49" t="s">
        <v>73</v>
      </c>
      <c r="B49" s="18">
        <v>-0.30000000000000004</v>
      </c>
      <c r="C49" s="18">
        <v>-4.5916711736071397E-2</v>
      </c>
      <c r="D49" s="28">
        <v>-4.469999999999974</v>
      </c>
      <c r="E49" s="28">
        <v>-3.2700000000000173</v>
      </c>
      <c r="F49" s="29" t="e">
        <v>#VALUE!</v>
      </c>
      <c r="G49" s="29" t="e">
        <v>#VALUE!</v>
      </c>
    </row>
    <row r="50" spans="1:7" x14ac:dyDescent="0.2">
      <c r="A50" t="s">
        <v>74</v>
      </c>
      <c r="B50" s="18">
        <v>0</v>
      </c>
      <c r="C50" s="18">
        <v>7.0270270270267499E-2</v>
      </c>
      <c r="D50" s="28">
        <v>-2.4900000000000144</v>
      </c>
      <c r="E50" s="28">
        <v>1.5900000000000025</v>
      </c>
      <c r="F50" s="29" t="e">
        <v>#VALUE!</v>
      </c>
      <c r="G50" s="29" t="e">
        <v>#VALUE!</v>
      </c>
    </row>
    <row r="51" spans="1:7" x14ac:dyDescent="0.2">
      <c r="A51" t="s">
        <v>75</v>
      </c>
      <c r="B51" s="18">
        <v>0.2</v>
      </c>
      <c r="C51" s="18">
        <v>0.13126684636118907</v>
      </c>
      <c r="D51" s="28">
        <v>6.5500000000000114</v>
      </c>
      <c r="E51" s="28">
        <v>5.6499999999999995</v>
      </c>
      <c r="F51" s="29" t="e">
        <v>#VALUE!</v>
      </c>
      <c r="G51" s="29" t="e">
        <v>#VALUE!</v>
      </c>
    </row>
    <row r="52" spans="1:7" x14ac:dyDescent="0.2">
      <c r="A52" t="s">
        <v>76</v>
      </c>
      <c r="B52" s="18">
        <v>0</v>
      </c>
      <c r="C52" s="18">
        <v>-8.5292538915748561E-2</v>
      </c>
      <c r="D52" s="28">
        <v>3.1700000000000284</v>
      </c>
      <c r="E52" s="28">
        <v>2.42</v>
      </c>
      <c r="F52" s="29" t="e">
        <v>#VALUE!</v>
      </c>
      <c r="G52" s="29" t="e">
        <v>#VALUE!</v>
      </c>
    </row>
    <row r="53" spans="1:7" x14ac:dyDescent="0.2">
      <c r="A53" t="s">
        <v>77</v>
      </c>
      <c r="B53" s="18">
        <v>0.2</v>
      </c>
      <c r="C53" s="18">
        <v>-8.5752544188532898E-2</v>
      </c>
      <c r="D53" s="28">
        <v>1.2100000000000222</v>
      </c>
      <c r="E53" s="28">
        <v>8.2999999999999741</v>
      </c>
      <c r="F53" s="29" t="e">
        <v>#VALUE!</v>
      </c>
      <c r="G53" s="29" t="e">
        <v>#VALUE!</v>
      </c>
    </row>
    <row r="54" spans="1:7" x14ac:dyDescent="0.2">
      <c r="A54" t="s">
        <v>78</v>
      </c>
      <c r="B54" s="18">
        <v>-9.9999999999999978E-2</v>
      </c>
      <c r="C54" s="18">
        <v>-0.13965793693212464</v>
      </c>
      <c r="D54" s="28">
        <v>-8.3800000000000097</v>
      </c>
      <c r="E54" s="28">
        <v>-12.270000000000003</v>
      </c>
      <c r="F54" s="29" t="e">
        <v>#VALUE!</v>
      </c>
      <c r="G54" s="29" t="e">
        <v>#VALUE!</v>
      </c>
    </row>
    <row r="55" spans="1:7" x14ac:dyDescent="0.2">
      <c r="A55" t="s">
        <v>79</v>
      </c>
      <c r="B55" s="18">
        <v>9.9999999999999978E-2</v>
      </c>
      <c r="C55" s="18">
        <v>-7.3105656350069381E-2</v>
      </c>
      <c r="D55" s="28">
        <v>-19.379999999999953</v>
      </c>
      <c r="E55" s="28">
        <v>-18.199999999999996</v>
      </c>
      <c r="F55" s="29" t="e">
        <v>#VALUE!</v>
      </c>
      <c r="G55" s="29" t="e">
        <v>#VALUE!</v>
      </c>
    </row>
    <row r="56" spans="1:7" x14ac:dyDescent="0.2">
      <c r="A56" t="s">
        <v>80</v>
      </c>
      <c r="B56" s="18">
        <v>9.9999999999999978E-2</v>
      </c>
      <c r="C56" s="18">
        <v>0.17194473963868545</v>
      </c>
      <c r="D56" s="28">
        <v>-13.060000000000027</v>
      </c>
      <c r="E56" s="28">
        <v>-10.80000000000001</v>
      </c>
      <c r="F56" s="29" t="e">
        <v>#VALUE!</v>
      </c>
      <c r="G56" s="29" t="e">
        <v>#VALUE!</v>
      </c>
    </row>
    <row r="57" spans="1:7" x14ac:dyDescent="0.2">
      <c r="A57" t="s">
        <v>81</v>
      </c>
      <c r="B57" s="18">
        <v>-0.30000000000000004</v>
      </c>
      <c r="C57" s="18">
        <v>-9.4123875066176421E-2</v>
      </c>
      <c r="D57" s="28">
        <v>-7.1499999999999453</v>
      </c>
      <c r="E57" s="28">
        <v>-8.2500000000000018</v>
      </c>
      <c r="F57" s="29">
        <v>-4.0000000000000036</v>
      </c>
      <c r="G57" s="29">
        <v>-11.999999999999966</v>
      </c>
    </row>
    <row r="58" spans="1:7" x14ac:dyDescent="0.2">
      <c r="A58" t="s">
        <v>82</v>
      </c>
      <c r="B58" s="18">
        <v>0</v>
      </c>
      <c r="C58" s="18">
        <v>-4.7117927022732792E-2</v>
      </c>
      <c r="D58" s="28">
        <v>-9.2399999999999594</v>
      </c>
      <c r="E58" s="28">
        <v>-6.590000000000007</v>
      </c>
      <c r="F58" s="29">
        <v>-0.49999999999998934</v>
      </c>
      <c r="G58" s="29">
        <v>1.0000000000000231</v>
      </c>
    </row>
    <row r="59" spans="1:7" x14ac:dyDescent="0.2">
      <c r="A59" t="s">
        <v>83</v>
      </c>
      <c r="B59" s="18">
        <v>0</v>
      </c>
      <c r="C59" s="18">
        <v>0.11712473572940157</v>
      </c>
      <c r="D59" s="28">
        <v>-0.9700000000000486</v>
      </c>
      <c r="E59" s="28">
        <v>3.3100000000000129</v>
      </c>
      <c r="F59" s="29">
        <v>0</v>
      </c>
      <c r="G59" s="29" t="e">
        <v>#VALUE!</v>
      </c>
    </row>
    <row r="60" spans="1:7" x14ac:dyDescent="0.2">
      <c r="A60" t="s">
        <v>84</v>
      </c>
      <c r="B60" s="18">
        <v>0.19999999999999996</v>
      </c>
      <c r="C60" s="18">
        <v>0.12687038988408206</v>
      </c>
      <c r="D60" s="28">
        <v>-7.6899999999999302</v>
      </c>
      <c r="E60" s="28">
        <v>-7.4400000000000244</v>
      </c>
      <c r="F60" s="29">
        <v>0.49999999999998934</v>
      </c>
      <c r="G60" s="29">
        <v>-0.99999999999997868</v>
      </c>
    </row>
    <row r="61" spans="1:7" x14ac:dyDescent="0.2">
      <c r="A61" t="s">
        <v>85</v>
      </c>
      <c r="B61" s="18">
        <v>0</v>
      </c>
      <c r="C61" s="18">
        <v>0.2716981132075304</v>
      </c>
      <c r="D61" s="28">
        <v>1.5399999999999636</v>
      </c>
      <c r="E61" s="28">
        <v>1.7100000000000115</v>
      </c>
      <c r="F61" s="29" t="e">
        <v>#VALUE!</v>
      </c>
      <c r="G61" s="29" t="e">
        <v>#VALUE!</v>
      </c>
    </row>
    <row r="62" spans="1:7" x14ac:dyDescent="0.2">
      <c r="A62" t="s">
        <v>86</v>
      </c>
      <c r="B62" s="18">
        <v>-0.1</v>
      </c>
      <c r="C62" s="18">
        <v>0</v>
      </c>
      <c r="D62" s="28">
        <v>-1.3700000000000045</v>
      </c>
      <c r="E62" s="28">
        <v>-0.83999999999999631</v>
      </c>
      <c r="F62" s="29" t="e">
        <v>#VALUE!</v>
      </c>
      <c r="G62" s="29" t="e">
        <v>#VALUE!</v>
      </c>
    </row>
    <row r="63" spans="1:7" x14ac:dyDescent="0.2">
      <c r="A63" t="s">
        <v>87</v>
      </c>
      <c r="B63" s="18">
        <v>-0.1</v>
      </c>
      <c r="C63" s="18">
        <v>-0.25216484089722863</v>
      </c>
      <c r="D63" s="28">
        <v>-2.3600000000000065</v>
      </c>
      <c r="E63" s="28">
        <v>0.85000000000001741</v>
      </c>
      <c r="F63" s="29">
        <v>0</v>
      </c>
      <c r="G63" s="29">
        <v>0</v>
      </c>
    </row>
    <row r="64" spans="1:7" x14ac:dyDescent="0.2">
      <c r="A64" t="s">
        <v>88</v>
      </c>
      <c r="B64" s="18">
        <v>0.10000000000000003</v>
      </c>
      <c r="C64" s="18">
        <v>0.11753653444676077</v>
      </c>
      <c r="D64" s="28">
        <v>-5.6999999999999496</v>
      </c>
      <c r="E64" s="28">
        <v>-0.80000000000000071</v>
      </c>
      <c r="F64" s="29">
        <v>0.49999999999998934</v>
      </c>
      <c r="G64" s="29">
        <v>-1.5000000000000124</v>
      </c>
    </row>
    <row r="65" spans="1:7" x14ac:dyDescent="0.2">
      <c r="A65" t="s">
        <v>89</v>
      </c>
      <c r="B65" s="18">
        <v>9.9999999999999978E-2</v>
      </c>
      <c r="C65" s="18">
        <v>-0.13617463617464587</v>
      </c>
      <c r="D65" s="28">
        <v>-2.5599999999999845</v>
      </c>
      <c r="E65" s="28">
        <v>-2.5500000000000078</v>
      </c>
      <c r="F65" s="29">
        <v>0.99999999999997868</v>
      </c>
      <c r="G65" s="29">
        <v>3.5000000000000142</v>
      </c>
    </row>
    <row r="66" spans="1:7" x14ac:dyDescent="0.2">
      <c r="A66" t="s">
        <v>90</v>
      </c>
      <c r="B66" s="18">
        <v>9.9999999999999978E-2</v>
      </c>
      <c r="C66" s="18">
        <v>-8.928016571725339E-2</v>
      </c>
      <c r="D66" s="28">
        <v>-2.5000000000000355</v>
      </c>
      <c r="E66" s="28">
        <v>-0.85000000000001741</v>
      </c>
      <c r="F66" s="29">
        <v>-4.0000000000000036</v>
      </c>
      <c r="G66" s="29">
        <v>4.4999999999999929</v>
      </c>
    </row>
    <row r="67" spans="1:7" x14ac:dyDescent="0.2">
      <c r="A67" t="s">
        <v>91</v>
      </c>
      <c r="B67" s="18">
        <v>-0.1</v>
      </c>
      <c r="C67" s="18">
        <v>-5.162622612286949E-2</v>
      </c>
      <c r="D67" s="28">
        <v>-0.76999999999998181</v>
      </c>
      <c r="E67" s="28">
        <v>2.5400000000000311</v>
      </c>
      <c r="F67" s="29">
        <v>-4.9999999999999822</v>
      </c>
      <c r="G67" s="29">
        <v>-8.0000000000000071</v>
      </c>
    </row>
    <row r="68" spans="1:7" x14ac:dyDescent="0.2">
      <c r="A68" t="s">
        <v>92</v>
      </c>
      <c r="B68" s="18">
        <v>-0.2</v>
      </c>
      <c r="C68" s="18">
        <v>-0.1483471074380292</v>
      </c>
      <c r="D68" s="28">
        <v>1.7599999999999838</v>
      </c>
      <c r="E68" s="28">
        <v>0.8599999999999941</v>
      </c>
      <c r="F68" s="29">
        <v>-6.999999999999984</v>
      </c>
      <c r="G68" s="29">
        <v>-7.5000000000000178</v>
      </c>
    </row>
    <row r="69" spans="1:7" x14ac:dyDescent="0.2">
      <c r="A69" t="s">
        <v>93</v>
      </c>
      <c r="B69" s="18">
        <v>9.9999999999999978E-2</v>
      </c>
      <c r="C69" s="18">
        <v>0.21951471347445606</v>
      </c>
      <c r="D69" s="28">
        <v>-7.5400000000000134</v>
      </c>
      <c r="E69" s="28">
        <v>-5.8699999999999974</v>
      </c>
      <c r="F69" s="29">
        <v>3.5000000000000142</v>
      </c>
      <c r="G69" s="29">
        <v>8.4999999999999964</v>
      </c>
    </row>
    <row r="70" spans="1:7" x14ac:dyDescent="0.2">
      <c r="A70" t="s">
        <v>94</v>
      </c>
      <c r="B70" s="18">
        <v>0</v>
      </c>
      <c r="C70" s="18">
        <v>0.11570035915854415</v>
      </c>
      <c r="D70" s="28">
        <v>4.6400000000000219</v>
      </c>
      <c r="E70" s="28">
        <v>1.6499999999999737</v>
      </c>
      <c r="F70" s="29">
        <v>4.4999999999999929</v>
      </c>
      <c r="G70" s="29">
        <v>4.0000000000000036</v>
      </c>
    </row>
    <row r="71" spans="1:7" x14ac:dyDescent="0.2">
      <c r="A71" t="s">
        <v>95</v>
      </c>
      <c r="B71" s="18">
        <v>0.29999999999999993</v>
      </c>
      <c r="C71" s="18">
        <v>0.47684854665987009</v>
      </c>
      <c r="D71" s="28">
        <v>1.8100000000000449</v>
      </c>
      <c r="E71" s="28">
        <v>2.6099999999999568</v>
      </c>
      <c r="F71" s="29">
        <v>5.2500000000000213</v>
      </c>
      <c r="G71" s="29">
        <v>11.250000000000027</v>
      </c>
    </row>
    <row r="72" spans="1:7" x14ac:dyDescent="0.2">
      <c r="A72" t="s">
        <v>96</v>
      </c>
      <c r="B72" s="18">
        <v>0.2</v>
      </c>
      <c r="C72" s="18">
        <v>0.15090543259557165</v>
      </c>
      <c r="D72" s="28">
        <v>-8.6299999999999599</v>
      </c>
      <c r="E72" s="28">
        <v>-6.7400000000000126</v>
      </c>
      <c r="F72" s="29">
        <v>-1.5000000000000124</v>
      </c>
      <c r="G72" s="29">
        <v>4.7499999999999876</v>
      </c>
    </row>
    <row r="73" spans="1:7" x14ac:dyDescent="0.2">
      <c r="A73" t="s">
        <v>97</v>
      </c>
      <c r="B73" s="18">
        <v>-0.19999999999999996</v>
      </c>
      <c r="C73" s="18">
        <v>-0.10226017076845373</v>
      </c>
      <c r="D73" s="28">
        <v>0.39000000000006807</v>
      </c>
      <c r="E73" s="28">
        <v>-0.83999999999999631</v>
      </c>
      <c r="F73" s="29">
        <v>-0.49999999999998934</v>
      </c>
      <c r="G73" s="29">
        <v>-7.4999999999999734</v>
      </c>
    </row>
    <row r="74" spans="1:7" x14ac:dyDescent="0.2">
      <c r="A74" t="s">
        <v>98</v>
      </c>
      <c r="B74" s="18">
        <v>-0.30000000000000004</v>
      </c>
      <c r="C74" s="18">
        <v>-0.2</v>
      </c>
      <c r="D74" s="28">
        <v>0.78000000000004732</v>
      </c>
      <c r="E74" s="28">
        <v>0</v>
      </c>
      <c r="F74" s="29">
        <v>0</v>
      </c>
      <c r="G74" s="29">
        <v>-9.7499999999999698</v>
      </c>
    </row>
    <row r="75" spans="1:7" x14ac:dyDescent="0.2">
      <c r="A75" t="s">
        <v>99</v>
      </c>
      <c r="B75" s="18">
        <v>0.19999999999999996</v>
      </c>
      <c r="C75" s="18">
        <v>0.10575466935892663</v>
      </c>
      <c r="D75" s="28">
        <v>-4.3300000000000338</v>
      </c>
      <c r="E75" s="28">
        <v>-3.420000000000023</v>
      </c>
      <c r="F75" s="29">
        <v>-3.2500000000000195</v>
      </c>
      <c r="G75" s="29">
        <v>-3.0000000000000249</v>
      </c>
    </row>
    <row r="76" spans="1:7" x14ac:dyDescent="0.2">
      <c r="A76" t="s">
        <v>100</v>
      </c>
      <c r="B76" s="18">
        <v>0</v>
      </c>
      <c r="C76" s="18">
        <v>-4.9824385348717831E-2</v>
      </c>
      <c r="D76" s="28">
        <v>-8.620000000000072</v>
      </c>
      <c r="E76" s="28">
        <v>-5.9199999999999697</v>
      </c>
      <c r="F76" s="29">
        <v>-2.0599999999999952</v>
      </c>
      <c r="G76" s="29">
        <v>2.0000000000000018</v>
      </c>
    </row>
    <row r="77" spans="1:7" x14ac:dyDescent="0.2">
      <c r="A77" t="s">
        <v>101</v>
      </c>
      <c r="B77" s="18">
        <v>0</v>
      </c>
      <c r="C77" s="18">
        <v>-0.24954864593782455</v>
      </c>
      <c r="D77" s="28">
        <v>3.9699999999999847</v>
      </c>
      <c r="E77" s="28">
        <v>1.7299999999999649</v>
      </c>
      <c r="F77" s="29">
        <v>5.0000000000000266</v>
      </c>
      <c r="G77" s="29">
        <v>10.499999999999998</v>
      </c>
    </row>
    <row r="78" spans="1:7" x14ac:dyDescent="0.2">
      <c r="A78" t="s">
        <v>102</v>
      </c>
      <c r="B78" s="18">
        <v>9.9999999999999978E-2</v>
      </c>
      <c r="C78" s="18">
        <v>7.5112669003551957E-4</v>
      </c>
      <c r="D78" s="28">
        <v>4.84</v>
      </c>
      <c r="E78" s="28">
        <v>0.849999999999973</v>
      </c>
      <c r="F78" s="29">
        <v>4.4999999999999929</v>
      </c>
      <c r="G78" s="29">
        <v>10.000000000000009</v>
      </c>
    </row>
    <row r="79" spans="1:7" x14ac:dyDescent="0.2">
      <c r="A79" t="s">
        <v>103</v>
      </c>
      <c r="B79" s="18">
        <v>0</v>
      </c>
      <c r="C79" s="18">
        <v>-0.10104633781762262</v>
      </c>
      <c r="D79" s="28">
        <v>10.040000000000049</v>
      </c>
      <c r="E79" s="28">
        <v>11.050000000000004</v>
      </c>
      <c r="F79" s="29">
        <v>5.2500000000000213</v>
      </c>
      <c r="G79" s="29">
        <v>9.7500000000000142</v>
      </c>
    </row>
    <row r="80" spans="1:7" x14ac:dyDescent="0.2">
      <c r="A80" t="s">
        <v>104</v>
      </c>
      <c r="B80" s="18">
        <v>0</v>
      </c>
      <c r="C80" s="18">
        <v>4.8385494287139952E-2</v>
      </c>
      <c r="D80" s="28">
        <v>-8.1500000000000128</v>
      </c>
      <c r="E80" s="28">
        <v>-8.539999999999992</v>
      </c>
      <c r="F80" s="29">
        <v>0.75000000000002842</v>
      </c>
      <c r="G80" s="29">
        <v>-1.0000000000000231</v>
      </c>
    </row>
    <row r="81" spans="1:7" x14ac:dyDescent="0.2">
      <c r="A81" t="s">
        <v>105</v>
      </c>
      <c r="B81" s="18">
        <v>0</v>
      </c>
      <c r="C81" s="18">
        <v>0.1450941526263575</v>
      </c>
      <c r="D81" s="28">
        <v>-6.9899999999999629</v>
      </c>
      <c r="E81" s="28">
        <v>-6.7999999999999616</v>
      </c>
      <c r="F81" s="29">
        <v>-4.4999999999999929</v>
      </c>
      <c r="G81" s="29">
        <v>-7.749999999999968</v>
      </c>
    </row>
    <row r="82" spans="1:7" x14ac:dyDescent="0.2">
      <c r="A82" t="s">
        <v>106</v>
      </c>
      <c r="B82" s="18">
        <v>0</v>
      </c>
      <c r="C82" s="18">
        <v>0.24356826022671213</v>
      </c>
      <c r="D82" s="28">
        <v>-9.9999999999766942E-3</v>
      </c>
      <c r="E82" s="28">
        <v>2.5100000000000122</v>
      </c>
      <c r="F82" s="29">
        <v>-2.7500000000000302</v>
      </c>
      <c r="G82" s="29">
        <v>-0.49999999999998934</v>
      </c>
    </row>
    <row r="83" spans="1:7" x14ac:dyDescent="0.2">
      <c r="A83" t="s">
        <v>107</v>
      </c>
      <c r="B83" s="18">
        <v>-0.2</v>
      </c>
      <c r="C83" s="18">
        <v>-0.19067713444553852</v>
      </c>
      <c r="D83" s="28">
        <v>-1.2000000000000455</v>
      </c>
      <c r="E83" s="28">
        <v>3.00000000000189E-2</v>
      </c>
      <c r="F83" s="29">
        <v>-0.49999999999998934</v>
      </c>
      <c r="G83" s="29">
        <v>-3.4999999999999698</v>
      </c>
    </row>
    <row r="84" spans="1:7" x14ac:dyDescent="0.2">
      <c r="A84" t="s">
        <v>108</v>
      </c>
      <c r="B84" s="18">
        <v>-0.2</v>
      </c>
      <c r="C84" s="18">
        <v>-0.14378698224852854</v>
      </c>
      <c r="D84" s="28">
        <v>4.7299999999999898</v>
      </c>
      <c r="E84" s="28">
        <v>4.2200000000000237</v>
      </c>
      <c r="F84" s="29">
        <v>-7.2499999999999787</v>
      </c>
      <c r="G84" s="29">
        <v>-14.250000000000007</v>
      </c>
    </row>
    <row r="85" spans="1:7" x14ac:dyDescent="0.2">
      <c r="A85" t="s">
        <v>109</v>
      </c>
      <c r="B85" s="18">
        <v>-0.2</v>
      </c>
      <c r="C85" s="18">
        <v>-0.15047052996532956</v>
      </c>
      <c r="D85" s="28">
        <v>-0.39999999999995595</v>
      </c>
      <c r="E85" s="28">
        <v>-1.6700000000000159</v>
      </c>
      <c r="F85" s="29">
        <v>-4.7499999999999876</v>
      </c>
      <c r="G85" s="29">
        <v>-11.250000000000027</v>
      </c>
    </row>
    <row r="86" spans="1:7" x14ac:dyDescent="0.2">
      <c r="A86" t="s">
        <v>110</v>
      </c>
      <c r="B86" s="18">
        <v>9.9999999999999978E-2</v>
      </c>
      <c r="C86" s="18">
        <v>0.14455445544554502</v>
      </c>
      <c r="D86" s="28">
        <v>-3.6399999999999544</v>
      </c>
      <c r="E86" s="28">
        <v>-2.5400000000000311</v>
      </c>
      <c r="F86" s="29">
        <v>-1.2499999999999734</v>
      </c>
      <c r="G86" s="29">
        <v>-2.0000000000000018</v>
      </c>
    </row>
    <row r="87" spans="1:7" x14ac:dyDescent="0.2">
      <c r="A87" t="s">
        <v>111</v>
      </c>
      <c r="B87" s="18">
        <v>0.1</v>
      </c>
      <c r="C87" s="18">
        <v>6.5928114229463292E-2</v>
      </c>
      <c r="D87" s="28">
        <v>1.5900000000000247</v>
      </c>
      <c r="E87" s="28">
        <v>2.5599999999999845</v>
      </c>
      <c r="F87" s="29">
        <v>3.6500000000000199</v>
      </c>
      <c r="G87" s="29">
        <v>18.54</v>
      </c>
    </row>
    <row r="88" spans="1:7" x14ac:dyDescent="0.2">
      <c r="A88" t="s">
        <v>112</v>
      </c>
      <c r="B88" s="18">
        <v>0.10000000000000003</v>
      </c>
      <c r="C88" s="18">
        <v>8.7835054586926919E-2</v>
      </c>
      <c r="D88" s="28">
        <v>0.76999999999998181</v>
      </c>
      <c r="E88" s="28">
        <v>0.76000000000000512</v>
      </c>
      <c r="F88" s="29">
        <v>0.24999999999999467</v>
      </c>
      <c r="G88" s="29">
        <v>4.4999999999999929</v>
      </c>
    </row>
    <row r="89" spans="1:7" x14ac:dyDescent="0.2">
      <c r="A89" t="s">
        <v>113</v>
      </c>
      <c r="B89" s="18">
        <v>0</v>
      </c>
      <c r="C89" s="18">
        <v>-7.9987856590246209E-2</v>
      </c>
      <c r="D89" s="28">
        <v>-5.4300000000000459</v>
      </c>
      <c r="E89" s="28">
        <v>-6.7700000000000315</v>
      </c>
      <c r="F89" s="29">
        <v>-3.8000000000000256</v>
      </c>
      <c r="G89" s="29">
        <v>-7.2000000000000064</v>
      </c>
    </row>
    <row r="90" spans="1:7" x14ac:dyDescent="0.2">
      <c r="A90" t="s">
        <v>114</v>
      </c>
      <c r="B90" s="18">
        <v>-9.9999999999999978E-2</v>
      </c>
      <c r="C90" s="18">
        <v>-0.19993375160750571</v>
      </c>
      <c r="D90" s="28">
        <v>0.80000000000000071</v>
      </c>
      <c r="E90" s="28">
        <v>3.00000000000189E-2</v>
      </c>
      <c r="F90" s="29">
        <v>3.0999999999999694</v>
      </c>
      <c r="G90" s="29">
        <v>4.5999999999999819</v>
      </c>
    </row>
    <row r="91" spans="1:7" x14ac:dyDescent="0.2">
      <c r="A91" t="s">
        <v>115</v>
      </c>
      <c r="B91" s="18">
        <v>9.9999999999999978E-2</v>
      </c>
      <c r="C91" s="18">
        <v>-0.18670059833709673</v>
      </c>
      <c r="D91" s="28">
        <v>-5.8499999999999552</v>
      </c>
      <c r="E91" s="28">
        <v>-6.759999999999966</v>
      </c>
      <c r="F91" s="29">
        <v>-0.50000000000003375</v>
      </c>
      <c r="G91" s="29">
        <v>1.1000000000000121</v>
      </c>
    </row>
    <row r="92" spans="1:7" x14ac:dyDescent="0.2">
      <c r="A92" t="s">
        <v>116</v>
      </c>
      <c r="B92" s="18">
        <v>0.1</v>
      </c>
      <c r="C92" s="18">
        <v>0.13167517109623503</v>
      </c>
      <c r="D92" s="28">
        <v>-2.0800000000000374</v>
      </c>
      <c r="E92" s="28">
        <v>-2.5599999999999845</v>
      </c>
      <c r="F92" s="29">
        <v>-1.6499999999999737</v>
      </c>
      <c r="G92" s="29">
        <v>-4.6999999999999709</v>
      </c>
    </row>
    <row r="93" spans="1:7" x14ac:dyDescent="0.2">
      <c r="A93" t="s">
        <v>117</v>
      </c>
      <c r="B93" s="18">
        <v>0</v>
      </c>
      <c r="C93" s="18">
        <v>7.8059584817158439E-2</v>
      </c>
      <c r="D93" s="28">
        <v>0</v>
      </c>
      <c r="E93" s="28">
        <v>-7.5900000000000745</v>
      </c>
      <c r="F93" s="29">
        <v>1.6500000000000181</v>
      </c>
      <c r="G93" s="29">
        <v>-1.8000000000000238</v>
      </c>
    </row>
    <row r="94" spans="1:7" x14ac:dyDescent="0.2">
      <c r="A94" t="s">
        <v>118</v>
      </c>
      <c r="B94" s="18">
        <v>-0.1</v>
      </c>
      <c r="C94" s="18">
        <v>3.0828070885302594E-2</v>
      </c>
      <c r="D94" s="28">
        <v>7.4099999999999611</v>
      </c>
      <c r="E94" s="28">
        <v>1.6699999999999715</v>
      </c>
      <c r="F94" s="29">
        <v>0.64999999999999503</v>
      </c>
      <c r="G94" s="29">
        <v>1.2000000000000011</v>
      </c>
    </row>
    <row r="95" spans="1:7" x14ac:dyDescent="0.2">
      <c r="A95" t="s">
        <v>119</v>
      </c>
      <c r="B95" s="18">
        <v>9.9999999999999978E-2</v>
      </c>
      <c r="C95" s="18">
        <v>0.22375533907650363</v>
      </c>
      <c r="D95" s="28">
        <v>-9.5100000000000406</v>
      </c>
      <c r="E95" s="28">
        <v>-15.130000000000043</v>
      </c>
      <c r="F95" s="29">
        <v>-0.60000000000002274</v>
      </c>
      <c r="G95" s="29">
        <v>2.6999999999999691</v>
      </c>
    </row>
    <row r="96" spans="1:7" x14ac:dyDescent="0.2">
      <c r="A96" t="s">
        <v>120</v>
      </c>
      <c r="B96" s="18">
        <v>0</v>
      </c>
      <c r="C96" s="18">
        <v>8.323783128017237E-3</v>
      </c>
      <c r="D96" s="28">
        <v>-10.970000000000013</v>
      </c>
      <c r="E96" s="28">
        <v>-18.279999999999987</v>
      </c>
      <c r="F96" s="29">
        <v>-4.4999999999999929</v>
      </c>
      <c r="G96" s="29">
        <v>-7.1499999999999897</v>
      </c>
    </row>
    <row r="97" spans="1:7" x14ac:dyDescent="0.2">
      <c r="A97" t="s">
        <v>121</v>
      </c>
      <c r="B97" s="18">
        <v>0.20000000000000007</v>
      </c>
      <c r="C97" s="18">
        <v>0.18588842678903872</v>
      </c>
      <c r="D97" s="28">
        <v>3.2899999999999707</v>
      </c>
      <c r="E97" s="28">
        <v>7.5399999999999689</v>
      </c>
      <c r="F97" s="29">
        <v>0.849999999999973</v>
      </c>
      <c r="G97" s="29">
        <v>2.9500000000000082</v>
      </c>
    </row>
    <row r="98" spans="1:7" x14ac:dyDescent="0.2">
      <c r="A98" t="s">
        <v>122</v>
      </c>
      <c r="B98" s="18">
        <v>9.9999999999999978E-2</v>
      </c>
      <c r="C98" s="18">
        <v>8.9801455173255273E-2</v>
      </c>
      <c r="D98" s="28">
        <v>5.9400000000000119</v>
      </c>
      <c r="E98" s="28">
        <v>2.3500000000000298</v>
      </c>
      <c r="F98" s="29">
        <v>-3.6999999999999922</v>
      </c>
      <c r="G98" s="29">
        <v>-13.150000000000039</v>
      </c>
    </row>
    <row r="99" spans="1:7" x14ac:dyDescent="0.2">
      <c r="A99" t="s">
        <v>123</v>
      </c>
      <c r="B99" s="18">
        <v>0.10000000000000003</v>
      </c>
      <c r="C99" s="18">
        <v>4.4770507697034223E-2</v>
      </c>
      <c r="D99" s="28">
        <v>-0.57000000000000384</v>
      </c>
      <c r="E99" s="28">
        <v>5.7599999999999874</v>
      </c>
      <c r="F99" s="29">
        <v>5.85</v>
      </c>
      <c r="G99" s="29">
        <v>9.7999999999999865</v>
      </c>
    </row>
    <row r="100" spans="1:7" x14ac:dyDescent="0.2">
      <c r="A100" t="s">
        <v>124</v>
      </c>
      <c r="B100" s="18">
        <v>-0.3</v>
      </c>
      <c r="C100" s="18">
        <v>-5.8217312206021166E-2</v>
      </c>
      <c r="D100" s="28">
        <v>-5.8199999999999807</v>
      </c>
      <c r="E100" s="28">
        <v>-14.74000000000002</v>
      </c>
      <c r="F100" s="29">
        <v>-10.240000000000027</v>
      </c>
      <c r="G100" s="29">
        <v>-22.360000000000024</v>
      </c>
    </row>
    <row r="101" spans="1:7" x14ac:dyDescent="0.2">
      <c r="A101" t="s">
        <v>125</v>
      </c>
      <c r="B101" s="18">
        <v>0</v>
      </c>
      <c r="C101" s="18">
        <v>5.780278061188221E-2</v>
      </c>
      <c r="D101" s="28">
        <v>8.8300000000000267</v>
      </c>
      <c r="E101" s="28">
        <v>9.860000000000003</v>
      </c>
      <c r="F101" s="29">
        <v>-0.22000000000002018</v>
      </c>
      <c r="G101" s="29">
        <v>8.7199999999999722</v>
      </c>
    </row>
    <row r="102" spans="1:7" x14ac:dyDescent="0.2">
      <c r="A102" t="s">
        <v>126</v>
      </c>
      <c r="B102" s="18">
        <v>-9.9999999999999978E-2</v>
      </c>
      <c r="C102" s="18">
        <v>-6.8561897979846076E-2</v>
      </c>
      <c r="D102" s="28">
        <v>-0.19000000000000128</v>
      </c>
      <c r="E102" s="28">
        <v>4.170000000000007</v>
      </c>
      <c r="F102" s="29">
        <v>3.8499999999999979</v>
      </c>
      <c r="G102" s="29">
        <v>7.6500000000000234</v>
      </c>
    </row>
    <row r="103" spans="1:7" x14ac:dyDescent="0.2">
      <c r="A103" t="s">
        <v>127</v>
      </c>
      <c r="B103" s="18">
        <v>9.9999999999999978E-2</v>
      </c>
      <c r="C103" s="18">
        <v>9.1749165661714649E-2</v>
      </c>
      <c r="D103" s="28">
        <v>4.5700000000000074</v>
      </c>
      <c r="E103" s="28">
        <v>-0.66999999999999282</v>
      </c>
      <c r="F103" s="29">
        <v>4.8000000000000043</v>
      </c>
      <c r="G103" s="29">
        <v>-7.1000000000000174</v>
      </c>
    </row>
    <row r="104" spans="1:7" x14ac:dyDescent="0.2">
      <c r="A104" t="s">
        <v>128</v>
      </c>
      <c r="B104" s="18">
        <v>0.40000000000000013</v>
      </c>
      <c r="C104" s="18">
        <v>0.34782350098509007</v>
      </c>
      <c r="D104" s="28">
        <v>11.560000000000015</v>
      </c>
      <c r="E104" s="28">
        <v>5.6599999999999984</v>
      </c>
      <c r="F104" s="29">
        <v>2.5499999999999634</v>
      </c>
      <c r="G104" s="29">
        <v>-3.5000000000000142</v>
      </c>
    </row>
    <row r="105" spans="1:7" x14ac:dyDescent="0.2">
      <c r="A105" t="s">
        <v>129</v>
      </c>
      <c r="B105" s="18">
        <v>0.4</v>
      </c>
      <c r="C105" s="18">
        <v>0.31414447515210087</v>
      </c>
      <c r="D105" s="28">
        <v>-4.5399999999999885</v>
      </c>
      <c r="E105" s="28">
        <v>-4.1300000000000114</v>
      </c>
      <c r="F105" s="29">
        <v>0.30000000000001137</v>
      </c>
      <c r="G105" s="29">
        <v>-1.399999999999979</v>
      </c>
    </row>
    <row r="106" spans="1:7" x14ac:dyDescent="0.2">
      <c r="A106" t="s">
        <v>130</v>
      </c>
      <c r="B106" s="18">
        <v>0</v>
      </c>
      <c r="C106" s="18">
        <v>-4.8847572780064213E-2</v>
      </c>
      <c r="D106" s="28">
        <v>4.8900000000000166</v>
      </c>
      <c r="E106" s="28">
        <v>9.6400000000000041</v>
      </c>
      <c r="F106" s="29">
        <v>-7.8500000000000014</v>
      </c>
      <c r="G106" s="29">
        <v>-32.099999999999994</v>
      </c>
    </row>
    <row r="107" spans="1:7" x14ac:dyDescent="0.2">
      <c r="A107" t="s">
        <v>131</v>
      </c>
      <c r="B107" s="18">
        <v>-0.1</v>
      </c>
      <c r="C107" s="18">
        <v>-1.4490831770996776E-2</v>
      </c>
      <c r="D107" s="28">
        <v>1.1600000000000055</v>
      </c>
      <c r="E107" s="28">
        <v>6.4300000000000024</v>
      </c>
      <c r="F107" s="29">
        <v>-14.250000000000007</v>
      </c>
      <c r="G107" s="29">
        <v>-55.05</v>
      </c>
    </row>
    <row r="108" spans="1:7" x14ac:dyDescent="0.2">
      <c r="A108" t="s">
        <v>132</v>
      </c>
      <c r="B108" s="18">
        <v>-0.19999999999999996</v>
      </c>
      <c r="C108" s="18">
        <v>-5.9843656482861496E-2</v>
      </c>
      <c r="D108" s="28">
        <v>-20.88000000000001</v>
      </c>
      <c r="E108" s="28">
        <v>-6.5299999999999914</v>
      </c>
      <c r="F108" s="29">
        <v>-35.299999999999997</v>
      </c>
      <c r="G108" s="29">
        <v>-24.900000000000013</v>
      </c>
    </row>
    <row r="109" spans="1:7" x14ac:dyDescent="0.2">
      <c r="A109" t="s">
        <v>133</v>
      </c>
      <c r="B109" s="18">
        <v>-0.39999999999999991</v>
      </c>
      <c r="C109" s="18">
        <v>-0.47054770847254734</v>
      </c>
      <c r="D109" s="28">
        <v>-25.690000000000033</v>
      </c>
      <c r="E109" s="28">
        <v>-8.879999999999999</v>
      </c>
      <c r="F109" s="29">
        <v>0</v>
      </c>
      <c r="G109" s="29">
        <v>19.300000000000004</v>
      </c>
    </row>
    <row r="110" spans="1:7" x14ac:dyDescent="0.2">
      <c r="A110" t="s">
        <v>134</v>
      </c>
      <c r="B110" s="18">
        <v>0.20000000000000007</v>
      </c>
      <c r="C110" s="18">
        <v>7.6647760059677439E-2</v>
      </c>
      <c r="D110" s="28">
        <v>11.330000000000018</v>
      </c>
      <c r="E110" s="28">
        <v>0.71999999999999842</v>
      </c>
      <c r="F110" s="29">
        <v>5.7499999999999885</v>
      </c>
      <c r="G110" s="29">
        <v>-3.9500000000000091</v>
      </c>
    </row>
    <row r="111" spans="1:7" x14ac:dyDescent="0.2">
      <c r="A111" t="s">
        <v>135</v>
      </c>
      <c r="B111" s="18">
        <v>0</v>
      </c>
      <c r="C111" s="18">
        <v>-4.6922865873854913E-2</v>
      </c>
      <c r="D111" s="28">
        <v>-6.5199999999999925</v>
      </c>
      <c r="E111" s="28">
        <v>-4.0399999999999991</v>
      </c>
      <c r="F111" s="29">
        <v>-0.55000000000000604</v>
      </c>
      <c r="G111" s="29">
        <v>13.5</v>
      </c>
    </row>
    <row r="112" spans="1:7" x14ac:dyDescent="0.2">
      <c r="A112" t="s">
        <v>136</v>
      </c>
      <c r="B112" s="18">
        <v>0.10000000000000003</v>
      </c>
      <c r="C112" s="18">
        <v>6.4266065218732404E-2</v>
      </c>
      <c r="D112" s="28">
        <v>-47.360000000000028</v>
      </c>
      <c r="E112" s="28">
        <v>-21.879999999999988</v>
      </c>
      <c r="F112" s="29">
        <v>10.48</v>
      </c>
      <c r="G112" s="29">
        <v>22.75</v>
      </c>
    </row>
    <row r="113" spans="1:7" x14ac:dyDescent="0.2">
      <c r="A113" t="s">
        <v>137</v>
      </c>
      <c r="B113" s="18">
        <v>-0.2</v>
      </c>
      <c r="C113" s="18">
        <v>-0.19872828565384851</v>
      </c>
      <c r="D113" s="28">
        <v>-2.0099999999999785</v>
      </c>
      <c r="E113" s="28">
        <v>0.80999999999999961</v>
      </c>
      <c r="F113" s="29">
        <v>-1.639999999999997</v>
      </c>
      <c r="G113" s="29">
        <v>4.4999999999999982</v>
      </c>
    </row>
    <row r="114" spans="1:7" x14ac:dyDescent="0.2">
      <c r="A114" t="s">
        <v>138</v>
      </c>
      <c r="B114" s="18">
        <v>0</v>
      </c>
      <c r="C114" s="18">
        <v>0.10070825195886979</v>
      </c>
      <c r="D114" s="28">
        <v>4.5700000000000074</v>
      </c>
      <c r="E114" s="28">
        <v>0.80000000000000071</v>
      </c>
      <c r="F114" s="29">
        <v>5.1200000000000134</v>
      </c>
      <c r="G114" s="29">
        <v>5.1999999999999993</v>
      </c>
    </row>
    <row r="115" spans="1:7" x14ac:dyDescent="0.2">
      <c r="A115" t="s">
        <v>139</v>
      </c>
      <c r="B115" s="18">
        <v>-0.19999999999999998</v>
      </c>
      <c r="C115" s="18">
        <v>-0.15285060810780154</v>
      </c>
      <c r="D115" s="28">
        <v>2.9400000000000315</v>
      </c>
      <c r="E115" s="28">
        <v>-2.4000000000000021</v>
      </c>
      <c r="F115" s="29">
        <v>-0.28000000000001357</v>
      </c>
      <c r="G115" s="29">
        <v>-9.210000000000008</v>
      </c>
    </row>
    <row r="116" spans="1:7" x14ac:dyDescent="0.2">
      <c r="A116" t="s">
        <v>140</v>
      </c>
      <c r="B116" s="18">
        <v>9.9999999999999978E-2</v>
      </c>
      <c r="C116" s="18">
        <v>0.22996122466223456</v>
      </c>
      <c r="D116" s="28">
        <v>13.350000000000017</v>
      </c>
      <c r="E116" s="28">
        <v>7.2300000000000031</v>
      </c>
      <c r="F116" s="29">
        <v>10.91000000000002</v>
      </c>
      <c r="G116" s="29">
        <v>16.559999999999995</v>
      </c>
    </row>
    <row r="117" spans="1:7" x14ac:dyDescent="0.2">
      <c r="A117" t="s">
        <v>141</v>
      </c>
      <c r="B117" s="18">
        <v>0</v>
      </c>
      <c r="C117" s="18">
        <v>-2.9796545463012247E-2</v>
      </c>
      <c r="D117" s="28">
        <v>-2.6200000000000223</v>
      </c>
      <c r="E117" s="28">
        <v>-4.0200000000000014</v>
      </c>
      <c r="F117" s="29">
        <v>-7.48000000000002</v>
      </c>
      <c r="G117" s="29">
        <v>-4.5899999999999945</v>
      </c>
    </row>
    <row r="118" spans="1:7" x14ac:dyDescent="0.2">
      <c r="A118" t="s">
        <v>142</v>
      </c>
      <c r="B118" s="18">
        <v>0.10000000000000003</v>
      </c>
      <c r="C118" s="18">
        <v>3.4845337779299268E-2</v>
      </c>
      <c r="D118" s="28">
        <v>1.4899999999999913</v>
      </c>
      <c r="E118" s="28">
        <v>4.8499999999999988</v>
      </c>
      <c r="F118" s="29">
        <v>4.269999999999996</v>
      </c>
      <c r="G118" s="29">
        <v>4.3000000000000149</v>
      </c>
    </row>
    <row r="119" spans="1:7" x14ac:dyDescent="0.2">
      <c r="A119" t="s">
        <v>143</v>
      </c>
      <c r="B119" s="18">
        <v>0</v>
      </c>
      <c r="C119" s="18">
        <v>-6.911276659948673E-3</v>
      </c>
      <c r="D119" s="28">
        <v>4.2899999999999938</v>
      </c>
      <c r="E119" s="28">
        <v>3.2200000000000006</v>
      </c>
      <c r="F119" s="29">
        <v>4.3600000000000083</v>
      </c>
      <c r="G119" s="29">
        <v>6.9199999999999928</v>
      </c>
    </row>
    <row r="120" spans="1:7" x14ac:dyDescent="0.2">
      <c r="A120" t="s">
        <v>144</v>
      </c>
      <c r="B120" s="18">
        <v>9.9999999999999978E-2</v>
      </c>
      <c r="C120" s="18">
        <v>0.10019317987037829</v>
      </c>
      <c r="D120" s="28">
        <v>4.0599999999999969</v>
      </c>
      <c r="E120" s="28">
        <v>-1.6499999999999959</v>
      </c>
      <c r="F120" s="29">
        <v>5.5800000000000072</v>
      </c>
      <c r="G120" s="29">
        <v>4.2099999999999804</v>
      </c>
    </row>
    <row r="121" spans="1:7" x14ac:dyDescent="0.2">
      <c r="A121" t="s">
        <v>145</v>
      </c>
      <c r="B121" s="18">
        <v>0</v>
      </c>
      <c r="C121" s="18">
        <v>-6.5140941023233645E-2</v>
      </c>
      <c r="D121" s="28">
        <v>1.1400000000000077</v>
      </c>
      <c r="E121" s="28">
        <v>-1.6000000000000014</v>
      </c>
      <c r="F121" s="29">
        <v>1.6000000000000014</v>
      </c>
      <c r="G121" s="29">
        <v>1.6899999999999915</v>
      </c>
    </row>
    <row r="122" spans="1:7" x14ac:dyDescent="0.2">
      <c r="A122" t="s">
        <v>146</v>
      </c>
      <c r="B122" s="18">
        <v>-0.1</v>
      </c>
      <c r="C122" s="18">
        <v>-0.14798236003572535</v>
      </c>
      <c r="D122" s="28">
        <v>-6.3800000000000079</v>
      </c>
      <c r="E122" s="28">
        <v>-5.7200000000000024</v>
      </c>
      <c r="F122" s="29">
        <v>-3.5100000000000353</v>
      </c>
      <c r="G122" s="29">
        <v>-3.8499999999999979</v>
      </c>
    </row>
    <row r="123" spans="1:7" x14ac:dyDescent="0.2">
      <c r="A123" t="s">
        <v>147</v>
      </c>
      <c r="B123" s="18">
        <v>-9.9999999999999978E-2</v>
      </c>
      <c r="C123" s="18">
        <v>-0.23512677883753524</v>
      </c>
      <c r="D123" s="28">
        <v>-2.8599999999999959</v>
      </c>
      <c r="E123" s="28">
        <v>-0.79000000000000181</v>
      </c>
      <c r="F123" s="29">
        <v>-2.629999999999999</v>
      </c>
      <c r="G123" s="29">
        <v>-5.2899999999999947</v>
      </c>
    </row>
    <row r="124" spans="1:7" x14ac:dyDescent="0.2">
      <c r="A124" t="s">
        <v>148</v>
      </c>
      <c r="B124" s="18">
        <v>-0.1</v>
      </c>
      <c r="C124" s="18">
        <v>-0.19517766497462166</v>
      </c>
      <c r="D124" s="28">
        <v>3.9800000000000058</v>
      </c>
      <c r="E124" s="28">
        <v>4.0699999999999958</v>
      </c>
      <c r="F124" s="29">
        <v>-2.9499999999999638</v>
      </c>
      <c r="G124" s="29">
        <v>-3.6000000000000032</v>
      </c>
    </row>
    <row r="125" spans="1:7" x14ac:dyDescent="0.2">
      <c r="A125" t="s">
        <v>149</v>
      </c>
      <c r="B125" s="18">
        <v>0</v>
      </c>
      <c r="C125" s="18">
        <v>-6.6863186380772183E-2</v>
      </c>
      <c r="D125" s="28">
        <v>3.8900000000000379</v>
      </c>
      <c r="E125" s="28">
        <v>0</v>
      </c>
      <c r="F125" s="29">
        <v>2.6199999999999779</v>
      </c>
      <c r="G125" s="29">
        <v>-1.9700000000000051</v>
      </c>
    </row>
    <row r="126" spans="1:7" x14ac:dyDescent="0.2">
      <c r="A126" t="s">
        <v>150</v>
      </c>
      <c r="B126" s="18">
        <v>-0.2</v>
      </c>
      <c r="C126" s="18">
        <v>-7.6995946685809363E-2</v>
      </c>
      <c r="D126" s="28">
        <v>2.1999999999999797</v>
      </c>
      <c r="E126" s="28">
        <v>4.8100000000000032</v>
      </c>
      <c r="F126" s="29">
        <v>-6.9300000000000139</v>
      </c>
      <c r="G126" s="29">
        <v>-10.570000000000013</v>
      </c>
    </row>
    <row r="127" spans="1:7" x14ac:dyDescent="0.2">
      <c r="A127" t="s">
        <v>151</v>
      </c>
      <c r="B127" s="18">
        <v>0</v>
      </c>
      <c r="C127" s="18">
        <v>0.14802279637355903</v>
      </c>
      <c r="D127" s="28">
        <v>-7.140000000000013</v>
      </c>
      <c r="E127" s="28">
        <v>-2.4299999999999988</v>
      </c>
      <c r="F127" s="29">
        <v>1.3700000000000045</v>
      </c>
      <c r="G127" s="29">
        <v>2.1499999999999964</v>
      </c>
    </row>
    <row r="128" spans="1:7" x14ac:dyDescent="0.2">
      <c r="A128" t="s">
        <v>152</v>
      </c>
      <c r="B128" s="18">
        <v>0</v>
      </c>
      <c r="C128" s="18">
        <v>5.8120484145618351E-2</v>
      </c>
      <c r="D128" s="28">
        <v>-7.2200000000000042</v>
      </c>
      <c r="E128" s="28">
        <v>-1.6199999999999992</v>
      </c>
      <c r="F128" s="29">
        <v>-10.260000000000025</v>
      </c>
      <c r="G128" s="29">
        <v>-1.8499999999999961</v>
      </c>
    </row>
    <row r="129" spans="1:7" x14ac:dyDescent="0.2">
      <c r="A129" t="s">
        <v>153</v>
      </c>
      <c r="B129" s="18">
        <v>9.9999999999999978E-2</v>
      </c>
      <c r="C129" s="18">
        <v>-1.3074645831711973E-2</v>
      </c>
      <c r="D129" s="28">
        <v>-7.3899999999999633</v>
      </c>
      <c r="E129" s="28">
        <v>-0.84000000000000741</v>
      </c>
      <c r="F129" s="29">
        <v>-4.7000000000000153</v>
      </c>
      <c r="G129" s="29">
        <v>-1.6000000000000014</v>
      </c>
    </row>
    <row r="130" spans="1:7" x14ac:dyDescent="0.2">
      <c r="A130" t="s">
        <v>154</v>
      </c>
      <c r="B130" s="18">
        <v>0</v>
      </c>
      <c r="C130" s="18">
        <v>-0.15386365203003932</v>
      </c>
      <c r="D130" s="28">
        <v>-2.3600000000000065</v>
      </c>
      <c r="E130" s="28">
        <v>-0.77000000000000401</v>
      </c>
      <c r="F130" s="29">
        <v>0.59999999999997833</v>
      </c>
      <c r="G130" s="29">
        <v>3.5999999999999921</v>
      </c>
    </row>
    <row r="131" spans="1:7" x14ac:dyDescent="0.2">
      <c r="A131" t="s">
        <v>155</v>
      </c>
      <c r="B131" s="18">
        <v>-0.1</v>
      </c>
      <c r="C131" s="18">
        <v>-3.8475057703868221E-2</v>
      </c>
      <c r="D131" s="28">
        <v>5.2099999999999813</v>
      </c>
      <c r="E131" s="28">
        <v>-1.6100000000000003</v>
      </c>
      <c r="F131" s="29">
        <v>-3.8000000000000256</v>
      </c>
      <c r="G131" s="29">
        <v>-9.8500000000000032</v>
      </c>
    </row>
    <row r="132" spans="1:7" x14ac:dyDescent="0.2">
      <c r="A132" t="s">
        <v>156</v>
      </c>
      <c r="B132" s="18">
        <v>-9.9999999999999978E-2</v>
      </c>
      <c r="C132" s="18">
        <v>4.8184629481163033E-2</v>
      </c>
      <c r="D132" s="28">
        <v>3.6599999999999966</v>
      </c>
      <c r="E132" s="28">
        <v>-1.589999999999997</v>
      </c>
      <c r="F132" s="29">
        <v>8.5500000000000131</v>
      </c>
      <c r="G132" s="29">
        <v>4.4000000000000039</v>
      </c>
    </row>
    <row r="133" spans="1:7" x14ac:dyDescent="0.2">
      <c r="A133" t="s">
        <v>157</v>
      </c>
      <c r="B133" s="18">
        <v>-0.1</v>
      </c>
      <c r="C133" s="18">
        <v>5.3384162348480035E-2</v>
      </c>
      <c r="D133" s="28">
        <v>5.909999999999993</v>
      </c>
      <c r="E133" s="28">
        <v>1.6299999999999981</v>
      </c>
      <c r="F133" s="29">
        <v>7.9499999999999904</v>
      </c>
      <c r="G133" s="29">
        <v>7.0000000000000062</v>
      </c>
    </row>
    <row r="134" spans="1:7" x14ac:dyDescent="0.2">
      <c r="A134" t="s">
        <v>158</v>
      </c>
      <c r="B134" s="18">
        <v>9.9999999999999978E-2</v>
      </c>
      <c r="C134" s="18">
        <v>1.6576346828282018E-3</v>
      </c>
      <c r="D134" s="28">
        <v>2.5900000000000034</v>
      </c>
      <c r="E134" s="28">
        <v>-0.82999999999999741</v>
      </c>
      <c r="F134" s="29">
        <v>-2.4999999999999911</v>
      </c>
      <c r="G134" s="29">
        <v>2.4999999999999911</v>
      </c>
    </row>
    <row r="135" spans="1:7" x14ac:dyDescent="0.2">
      <c r="A135" t="s">
        <v>159</v>
      </c>
      <c r="B135" s="18">
        <v>0.10000000000000003</v>
      </c>
      <c r="C135" s="18">
        <v>2.4304220037019431E-2</v>
      </c>
      <c r="D135" s="28">
        <v>-4.6800000000000175</v>
      </c>
      <c r="E135" s="28">
        <v>-6.4599999999999991</v>
      </c>
      <c r="F135" s="29">
        <v>-2.0000000000000018</v>
      </c>
      <c r="G135" s="29">
        <v>4.9000000000000155</v>
      </c>
    </row>
    <row r="136" spans="1:7" x14ac:dyDescent="0.2">
      <c r="A136" t="s">
        <v>160</v>
      </c>
      <c r="B136" s="18">
        <v>9.9999999999999978E-2</v>
      </c>
      <c r="C136" s="18">
        <v>-7.8552536993581001E-2</v>
      </c>
      <c r="D136" s="28">
        <v>8.4999999999999964</v>
      </c>
      <c r="E136" s="28">
        <v>4.0000000000000036</v>
      </c>
      <c r="F136" s="29">
        <v>-1.5000000000000124</v>
      </c>
      <c r="G136" s="29">
        <v>12.5</v>
      </c>
    </row>
    <row r="137" spans="1:7" x14ac:dyDescent="0.2">
      <c r="A137" t="s">
        <v>161</v>
      </c>
      <c r="B137" s="18">
        <v>0</v>
      </c>
      <c r="C137" s="18">
        <v>1.7354820683380012E-2</v>
      </c>
      <c r="D137" s="28">
        <v>-8.9999999999999858</v>
      </c>
      <c r="E137" s="28">
        <v>-7.2699999999999987</v>
      </c>
      <c r="F137" s="29">
        <v>-2.4000000000000021</v>
      </c>
      <c r="G137" s="29">
        <v>-0.8999999999999897</v>
      </c>
    </row>
    <row r="138" spans="1:7" x14ac:dyDescent="0.2">
      <c r="A138" t="s">
        <v>162</v>
      </c>
      <c r="B138" s="18">
        <v>0</v>
      </c>
      <c r="C138" s="18">
        <v>6.9409897509920326E-2</v>
      </c>
      <c r="D138" s="28">
        <v>-5.160000000000009</v>
      </c>
      <c r="E138" s="28">
        <v>-1.8399999999999972</v>
      </c>
      <c r="F138" s="29">
        <v>-3.0800000000000161</v>
      </c>
      <c r="G138" s="29">
        <v>-6.0000000000000053</v>
      </c>
    </row>
    <row r="139" spans="1:7" x14ac:dyDescent="0.2">
      <c r="A139" t="s">
        <v>163</v>
      </c>
      <c r="B139" s="18">
        <v>0.1</v>
      </c>
      <c r="C139" s="18">
        <v>0.2181714734507679</v>
      </c>
      <c r="D139" s="28">
        <v>-12.800000000000011</v>
      </c>
      <c r="E139" s="28">
        <v>-6.4200000000000035</v>
      </c>
      <c r="F139" s="29">
        <v>-3.5000000000000142</v>
      </c>
      <c r="G139" s="29">
        <v>-2.5700000000000056</v>
      </c>
    </row>
    <row r="140" spans="1:7" x14ac:dyDescent="0.2">
      <c r="A140" t="s">
        <v>164</v>
      </c>
      <c r="B140" s="18">
        <v>-0.1</v>
      </c>
      <c r="C140" s="18">
        <v>0.1</v>
      </c>
      <c r="D140" s="28">
        <v>-4.7599999999999643</v>
      </c>
      <c r="E140" s="28">
        <v>-1.4100000000000001</v>
      </c>
      <c r="F140" s="29">
        <v>3.5699999999999843</v>
      </c>
      <c r="G140" s="29">
        <v>2.8100000000000014</v>
      </c>
    </row>
    <row r="141" spans="1:7" x14ac:dyDescent="0.2">
      <c r="A141" t="s">
        <v>165</v>
      </c>
      <c r="B141" s="18">
        <v>0.3</v>
      </c>
      <c r="C141" s="18">
        <v>6.2003683175704427E-2</v>
      </c>
      <c r="D141" s="28">
        <v>-10.280000000000022</v>
      </c>
      <c r="E141" s="28">
        <v>-3.0000000000002247E-2</v>
      </c>
      <c r="F141" s="29">
        <v>-13.499999999999979</v>
      </c>
      <c r="G141" s="29">
        <v>-10.700000000000021</v>
      </c>
    </row>
    <row r="142" spans="1:7" x14ac:dyDescent="0.2">
      <c r="A142" t="s">
        <v>166</v>
      </c>
      <c r="B142" s="18">
        <v>0.2</v>
      </c>
      <c r="C142" s="18">
        <v>0.11544621664187921</v>
      </c>
      <c r="D142" s="28">
        <v>9.8299999999999841</v>
      </c>
      <c r="E142" s="28">
        <v>0.40999999999999925</v>
      </c>
      <c r="F142" s="29">
        <v>4.0599999999999969</v>
      </c>
      <c r="G142" s="29">
        <v>13.000000000000011</v>
      </c>
    </row>
    <row r="143" spans="1:7" x14ac:dyDescent="0.2">
      <c r="A143" t="s">
        <v>167</v>
      </c>
      <c r="B143" s="18">
        <v>0</v>
      </c>
      <c r="C143" s="18">
        <v>-8.2845214191562266E-2</v>
      </c>
      <c r="D143" s="28">
        <v>-1.6000000000000014</v>
      </c>
      <c r="E143" s="28">
        <v>2.0000000000003348E-2</v>
      </c>
      <c r="F143" s="29">
        <v>-2.1100000000000119</v>
      </c>
      <c r="G143" s="29">
        <v>-6.0599999999999987</v>
      </c>
    </row>
    <row r="144" spans="1:7" x14ac:dyDescent="0.2">
      <c r="A144" t="s">
        <v>168</v>
      </c>
      <c r="B144" s="18">
        <v>-0.1</v>
      </c>
      <c r="C144" s="18">
        <v>6.7520752701932807E-2</v>
      </c>
      <c r="D144" s="28">
        <v>-4.510000000000014</v>
      </c>
      <c r="E144" s="28">
        <v>0.40000000000000036</v>
      </c>
      <c r="F144" s="29">
        <v>-4.809999999999981</v>
      </c>
      <c r="G144" s="29">
        <v>-8.130000000000015</v>
      </c>
    </row>
    <row r="145" spans="1:7" x14ac:dyDescent="0.2">
      <c r="A145" t="s">
        <v>169</v>
      </c>
      <c r="B145" s="18">
        <v>-0.1</v>
      </c>
      <c r="C145" s="18">
        <v>8.4785005512688721E-2</v>
      </c>
      <c r="D145" s="28">
        <v>-6.05</v>
      </c>
      <c r="E145" s="28">
        <v>-1.6199999999999992</v>
      </c>
      <c r="F145" s="29">
        <v>0.17000000000000348</v>
      </c>
      <c r="G145" s="29">
        <v>-2.0299999999999985</v>
      </c>
    </row>
    <row r="146" spans="1:7" x14ac:dyDescent="0.2">
      <c r="A146" t="s">
        <v>170</v>
      </c>
      <c r="B146" s="18">
        <v>-0.1</v>
      </c>
      <c r="C146" s="18">
        <v>-7.6229150984519128E-2</v>
      </c>
      <c r="D146" s="28">
        <v>7.8699999999999992</v>
      </c>
      <c r="E146" s="28">
        <v>0.83000000000000018</v>
      </c>
      <c r="F146" s="29">
        <v>4.0200000000000014</v>
      </c>
      <c r="G146" s="29">
        <v>0.68999999999999062</v>
      </c>
    </row>
    <row r="147" spans="1:7" x14ac:dyDescent="0.2">
      <c r="A147" t="s">
        <v>171</v>
      </c>
      <c r="B147" s="18">
        <v>-9.9999999999999978E-2</v>
      </c>
      <c r="C147" s="18">
        <v>-2.7580394590331625E-2</v>
      </c>
      <c r="D147" s="28">
        <v>1.9000000000000128</v>
      </c>
      <c r="E147" s="28">
        <v>2.9999999999996696E-2</v>
      </c>
      <c r="F147" s="29">
        <v>1.7000000000000348</v>
      </c>
      <c r="G147" s="29">
        <v>2.5700000000000056</v>
      </c>
    </row>
    <row r="148" spans="1:7" x14ac:dyDescent="0.2">
      <c r="A148" t="s">
        <v>172</v>
      </c>
      <c r="B148" s="18">
        <v>0</v>
      </c>
      <c r="C148" s="18">
        <v>-0.18625538750538484</v>
      </c>
      <c r="D148" s="28">
        <v>1.4600000000000168</v>
      </c>
      <c r="E148" s="28">
        <v>-0.35999999999999921</v>
      </c>
      <c r="F148" s="29">
        <v>2.8200000000000003</v>
      </c>
      <c r="G148" s="29">
        <v>-8.9999999999999858</v>
      </c>
    </row>
    <row r="149" spans="1:7" x14ac:dyDescent="0.2">
      <c r="A149" t="s">
        <v>173</v>
      </c>
      <c r="B149" s="18">
        <v>0</v>
      </c>
      <c r="C149" s="18">
        <v>-9.0652961297077173E-2</v>
      </c>
      <c r="D149" s="28">
        <v>-6.8700000000000205</v>
      </c>
      <c r="E149" s="28">
        <v>-1.9899999999999973</v>
      </c>
      <c r="F149" s="29">
        <v>-2.1999999999999797</v>
      </c>
      <c r="G149" s="29">
        <v>0.26999999999999247</v>
      </c>
    </row>
    <row r="150" spans="1:7" x14ac:dyDescent="0.2">
      <c r="A150" t="s">
        <v>174</v>
      </c>
      <c r="B150" s="18">
        <v>0</v>
      </c>
      <c r="C150" s="18">
        <v>0.16607883500068255</v>
      </c>
      <c r="D150" s="28">
        <v>0.33999999999998476</v>
      </c>
      <c r="E150" s="28">
        <v>1.2000000000000011</v>
      </c>
      <c r="F150" s="29">
        <v>1.7700000000000049</v>
      </c>
      <c r="G150" s="29">
        <v>1.4100000000000001</v>
      </c>
    </row>
    <row r="151" spans="1:7" x14ac:dyDescent="0.2">
      <c r="A151" t="s">
        <v>175</v>
      </c>
      <c r="B151" s="18">
        <v>-9.9999999999999978E-2</v>
      </c>
      <c r="C151" s="18">
        <v>-6.8180132381081004E-3</v>
      </c>
      <c r="D151" s="28">
        <v>4.9299999999999899</v>
      </c>
      <c r="E151" s="28">
        <v>0.40000000000000036</v>
      </c>
      <c r="F151" s="29">
        <v>0.22000000000002018</v>
      </c>
      <c r="G151" s="29">
        <v>3.3299999999999885</v>
      </c>
    </row>
    <row r="152" spans="1:7" x14ac:dyDescent="0.2">
      <c r="A152" t="s">
        <v>176</v>
      </c>
      <c r="B152" s="18">
        <v>0</v>
      </c>
      <c r="C152" s="18">
        <v>-8.2636317131068449E-2</v>
      </c>
      <c r="D152" s="28">
        <v>3.5400000000000098</v>
      </c>
      <c r="E152" s="28">
        <v>1.2000000000000011</v>
      </c>
      <c r="F152" s="29">
        <v>0.28999999999999027</v>
      </c>
      <c r="G152" s="29">
        <v>1.5300000000000091</v>
      </c>
    </row>
    <row r="153" spans="1:7" x14ac:dyDescent="0.2">
      <c r="A153" t="s">
        <v>177</v>
      </c>
      <c r="B153" s="18">
        <v>-0.2</v>
      </c>
      <c r="C153" s="18">
        <v>-0.17111900719399814</v>
      </c>
      <c r="D153" s="28">
        <v>7.769999999999988</v>
      </c>
      <c r="E153" s="28">
        <v>1.0299999999999976</v>
      </c>
      <c r="F153" s="29">
        <v>9.9999999999988987E-2</v>
      </c>
      <c r="G153" s="29">
        <v>-2.6399999999999979</v>
      </c>
    </row>
    <row r="154" spans="1:7" x14ac:dyDescent="0.2">
      <c r="A154" t="s">
        <v>178</v>
      </c>
      <c r="B154" s="18">
        <v>0</v>
      </c>
      <c r="C154" s="18">
        <v>-1.9047202414811948E-2</v>
      </c>
      <c r="D154" s="28">
        <v>14.3</v>
      </c>
      <c r="E154" s="28">
        <v>1.5999999999999988</v>
      </c>
      <c r="F154" s="29">
        <v>14.150000000000018</v>
      </c>
      <c r="G154" s="29">
        <v>8.5999999999999854</v>
      </c>
    </row>
    <row r="155" spans="1:7" x14ac:dyDescent="0.2">
      <c r="A155" t="s">
        <v>179</v>
      </c>
      <c r="B155" s="18">
        <v>9.9999999999999978E-2</v>
      </c>
      <c r="C155" s="18">
        <v>-2.2873372245768131E-2</v>
      </c>
      <c r="D155" s="28">
        <v>5.5599999999999872</v>
      </c>
      <c r="E155" s="28">
        <v>0.80000000000000071</v>
      </c>
      <c r="F155" s="29">
        <v>-0.30000000000001137</v>
      </c>
      <c r="G155" s="29">
        <v>-2.310000000000012</v>
      </c>
    </row>
    <row r="156" spans="1:7" x14ac:dyDescent="0.2">
      <c r="A156" t="s">
        <v>180</v>
      </c>
      <c r="B156" s="18">
        <v>0</v>
      </c>
      <c r="C156" s="18">
        <v>0.16967945804385884</v>
      </c>
      <c r="D156" s="28">
        <v>0.17000000000000348</v>
      </c>
      <c r="E156" s="28">
        <v>-0.40000000000000036</v>
      </c>
      <c r="F156" s="29">
        <v>-2.1199999999999886</v>
      </c>
      <c r="G156" s="29">
        <v>3.3499999999999863</v>
      </c>
    </row>
    <row r="157" spans="1:7" x14ac:dyDescent="0.2">
      <c r="A157" t="s">
        <v>181</v>
      </c>
      <c r="B157" s="18">
        <v>-9.9999999999999978E-2</v>
      </c>
      <c r="C157" s="18">
        <v>3.2065550557336231E-2</v>
      </c>
      <c r="D157" s="28">
        <v>-2.8399999999999981</v>
      </c>
      <c r="E157" s="28">
        <v>-1.5999999999999988</v>
      </c>
      <c r="F157" s="29">
        <v>-0.40000000000000036</v>
      </c>
      <c r="G157" s="29">
        <v>-2.4299999999999988</v>
      </c>
    </row>
    <row r="158" spans="1:7" x14ac:dyDescent="0.2">
      <c r="A158" t="s">
        <v>182</v>
      </c>
      <c r="B158" s="18">
        <v>0</v>
      </c>
      <c r="C158" s="18">
        <v>-1.2108160467716456E-2</v>
      </c>
      <c r="D158" s="28">
        <v>-1.7500000000000071</v>
      </c>
      <c r="E158" s="28">
        <v>-0.39000000000000146</v>
      </c>
      <c r="F158" s="29">
        <v>-2.6999999999999691</v>
      </c>
      <c r="G158" s="29">
        <v>-2.8599999999999959</v>
      </c>
    </row>
    <row r="159" spans="1:7" x14ac:dyDescent="0.2">
      <c r="A159" t="s">
        <v>183</v>
      </c>
      <c r="B159" s="18">
        <v>-0.1</v>
      </c>
      <c r="C159" s="18">
        <v>9.8078894218078888E-2</v>
      </c>
      <c r="D159" s="28">
        <v>-3.2100000000000239</v>
      </c>
      <c r="E159" s="28">
        <v>-0.80999999999999961</v>
      </c>
      <c r="F159" s="29">
        <v>-2.0000000000000018</v>
      </c>
      <c r="G159" s="29">
        <v>0</v>
      </c>
    </row>
    <row r="160" spans="1:7" x14ac:dyDescent="0.2">
      <c r="A160" t="s">
        <v>184</v>
      </c>
      <c r="B160" s="18">
        <v>0.19999999999999996</v>
      </c>
      <c r="C160" s="18">
        <v>4.2992675210096643E-2</v>
      </c>
      <c r="D160" s="28">
        <v>-4.0099999999999802</v>
      </c>
      <c r="E160" s="28">
        <v>-1.2000000000000011</v>
      </c>
      <c r="F160" s="29">
        <v>-1.9400000000000084</v>
      </c>
      <c r="G160" s="29">
        <v>-0.80000000000000071</v>
      </c>
    </row>
    <row r="161" spans="1:7" x14ac:dyDescent="0.2">
      <c r="A161" t="s">
        <v>185</v>
      </c>
      <c r="B161" s="18">
        <v>-0.2</v>
      </c>
      <c r="C161" s="18">
        <v>-0.28119191025899326</v>
      </c>
      <c r="D161" s="28">
        <v>4.2599999999999971</v>
      </c>
      <c r="E161" s="28">
        <v>0.78999999999999904</v>
      </c>
      <c r="F161" s="29">
        <v>-9.9999999999988987E-2</v>
      </c>
      <c r="G161" s="29">
        <v>-7.4999999999999956</v>
      </c>
    </row>
    <row r="162" spans="1:7" x14ac:dyDescent="0.2">
      <c r="A162" t="s">
        <v>186</v>
      </c>
      <c r="B162" s="18">
        <v>-0.10000000000000003</v>
      </c>
      <c r="C162" s="18">
        <v>9.1202073341878076E-2</v>
      </c>
      <c r="D162" s="28">
        <v>-5.380000000000007</v>
      </c>
      <c r="E162" s="28">
        <v>-0.78000000000000014</v>
      </c>
      <c r="F162" s="29">
        <v>-3.0000000000000249</v>
      </c>
      <c r="G162" s="29">
        <v>-5.600000000000005</v>
      </c>
    </row>
    <row r="163" spans="1:7" x14ac:dyDescent="0.2">
      <c r="A163" t="s">
        <v>187</v>
      </c>
      <c r="B163" s="18">
        <v>-0.1</v>
      </c>
      <c r="C163" s="18">
        <v>-0.15858445104983671</v>
      </c>
      <c r="D163" s="28">
        <v>0.36999999999998145</v>
      </c>
      <c r="E163" s="28">
        <v>9.9999999999988987E-3</v>
      </c>
      <c r="F163" s="29">
        <v>3.2999999999999918</v>
      </c>
      <c r="G163" s="29">
        <v>4.9000000000000155</v>
      </c>
    </row>
    <row r="164" spans="1:7" x14ac:dyDescent="0.2">
      <c r="A164" t="s">
        <v>188</v>
      </c>
      <c r="B164" s="18">
        <v>0.2</v>
      </c>
      <c r="C164" s="18">
        <v>-6.1959179449144475E-2</v>
      </c>
      <c r="D164" s="28">
        <v>-0.55000000000000604</v>
      </c>
      <c r="E164" s="28">
        <v>-0.41000000000000481</v>
      </c>
      <c r="F164" s="29">
        <v>3.5000000000000142</v>
      </c>
      <c r="G164" s="29">
        <v>2.5000000000000133</v>
      </c>
    </row>
    <row r="165" spans="1:7" x14ac:dyDescent="0.2">
      <c r="A165" t="s">
        <v>189</v>
      </c>
      <c r="B165" s="18">
        <v>0</v>
      </c>
      <c r="C165" s="18">
        <v>-4.254769945566228E-3</v>
      </c>
      <c r="D165" s="28">
        <v>5.2799999999999958</v>
      </c>
      <c r="E165" s="28">
        <v>2.0100000000000007</v>
      </c>
      <c r="F165" s="29">
        <v>-3.2200000000000006</v>
      </c>
      <c r="G165" s="29">
        <v>-7.4999999999999956</v>
      </c>
    </row>
    <row r="166" spans="1:7" x14ac:dyDescent="0.2">
      <c r="A166" t="s">
        <v>190</v>
      </c>
      <c r="B166" s="18">
        <v>-0.1</v>
      </c>
      <c r="C166" s="18">
        <v>3.8729068269627465E-2</v>
      </c>
      <c r="D166" s="28">
        <v>-1.7500000000000071</v>
      </c>
      <c r="E166" s="28">
        <v>-1.6000000000000014</v>
      </c>
      <c r="F166" s="29">
        <v>3.0499999999999972</v>
      </c>
      <c r="G166" s="29">
        <v>-1.4999999999999902</v>
      </c>
    </row>
    <row r="167" spans="1:7" x14ac:dyDescent="0.2">
      <c r="A167" t="s">
        <v>191</v>
      </c>
      <c r="B167" s="18">
        <v>0</v>
      </c>
      <c r="C167" s="18">
        <v>-0.16230553080664994</v>
      </c>
      <c r="D167" s="28">
        <v>3.4399999999999764</v>
      </c>
      <c r="E167" s="28">
        <v>0</v>
      </c>
      <c r="F167" s="29">
        <v>0.55000000000000604</v>
      </c>
      <c r="G167" s="29">
        <v>0</v>
      </c>
    </row>
    <row r="168" spans="1:7" x14ac:dyDescent="0.2">
      <c r="A168" t="s">
        <v>192</v>
      </c>
      <c r="B168" s="18">
        <v>-0.1</v>
      </c>
      <c r="C168" s="18">
        <v>5.3523104853914205E-2</v>
      </c>
      <c r="D168" s="28">
        <v>9.1800000000000104</v>
      </c>
      <c r="E168" s="28">
        <v>-1.21</v>
      </c>
      <c r="F168" s="29">
        <v>-0.49999999999998934</v>
      </c>
      <c r="G168" s="29">
        <v>-0.70000000000001172</v>
      </c>
    </row>
    <row r="169" spans="1:7" x14ac:dyDescent="0.2">
      <c r="A169" t="s">
        <v>193</v>
      </c>
      <c r="B169" s="18">
        <v>-0.1</v>
      </c>
      <c r="C169" s="18">
        <v>8.4448942735238036E-2</v>
      </c>
      <c r="D169" s="28">
        <v>-4.3000000000000149</v>
      </c>
      <c r="E169" s="28">
        <v>-1.1899999999999966</v>
      </c>
      <c r="F169" s="29">
        <v>0.49999999999998934</v>
      </c>
      <c r="G169" s="29">
        <v>-1.2000000000000011</v>
      </c>
    </row>
    <row r="170" spans="1:7" x14ac:dyDescent="0.2">
      <c r="A170" t="s">
        <v>194</v>
      </c>
      <c r="B170" s="18">
        <v>0</v>
      </c>
      <c r="C170" s="18">
        <v>-3.5583084152068511E-2</v>
      </c>
      <c r="D170" s="28">
        <v>-4.9799999999999844</v>
      </c>
      <c r="E170" s="28">
        <v>-0.79000000000000181</v>
      </c>
      <c r="F170" s="29">
        <v>-2.0000000000000018</v>
      </c>
      <c r="G170" s="29">
        <v>-5.9999999999993392E-2</v>
      </c>
    </row>
    <row r="171" spans="1:7" x14ac:dyDescent="0.2">
      <c r="A171" t="s">
        <v>195</v>
      </c>
      <c r="B171" s="18">
        <v>0</v>
      </c>
      <c r="C171" s="18">
        <v>0.14241752904536895</v>
      </c>
      <c r="D171" s="28">
        <v>1.1700000000000266</v>
      </c>
      <c r="E171" s="28">
        <v>0.40000000000000036</v>
      </c>
      <c r="F171" s="29">
        <v>-2.0000000000000018</v>
      </c>
      <c r="G171" s="29">
        <v>0.890000000000013</v>
      </c>
    </row>
    <row r="172" spans="1:7" x14ac:dyDescent="0.2">
      <c r="A172" t="s">
        <v>196</v>
      </c>
      <c r="B172" s="18">
        <v>0</v>
      </c>
      <c r="C172" s="18">
        <v>1.0077862024415823E-2</v>
      </c>
      <c r="D172" s="28">
        <v>-1.9899999999999807</v>
      </c>
      <c r="E172" s="28">
        <v>-1.1999999999999955</v>
      </c>
      <c r="F172" s="29">
        <v>-0.49999999999998934</v>
      </c>
      <c r="G172" s="29">
        <v>-2.200000000000002</v>
      </c>
    </row>
    <row r="173" spans="1:7" x14ac:dyDescent="0.2">
      <c r="A173" t="s">
        <v>197</v>
      </c>
      <c r="B173" s="18">
        <v>0.1</v>
      </c>
      <c r="C173" s="18">
        <v>0.10420553010651598</v>
      </c>
      <c r="D173" s="28">
        <v>-1.8900000000000361</v>
      </c>
      <c r="E173" s="28">
        <v>0</v>
      </c>
      <c r="F173" s="29">
        <v>0.40000000000000036</v>
      </c>
      <c r="G173" s="29">
        <v>7.0000000000000062</v>
      </c>
    </row>
    <row r="174" spans="1:7" x14ac:dyDescent="0.2">
      <c r="A174" t="s">
        <v>198</v>
      </c>
      <c r="B174" s="18">
        <v>0</v>
      </c>
      <c r="C174" s="18">
        <v>-0.11358143949023985</v>
      </c>
      <c r="D174" s="28">
        <v>-5.3399999999999892</v>
      </c>
      <c r="E174" s="28">
        <v>-1.6100000000000003</v>
      </c>
      <c r="F174" s="29">
        <v>4.1500000000000092</v>
      </c>
      <c r="G174" s="29">
        <v>1.760000000000006</v>
      </c>
    </row>
    <row r="175" spans="1:7" x14ac:dyDescent="0.2">
      <c r="A175" t="s">
        <v>199</v>
      </c>
      <c r="B175" s="18">
        <v>0.2</v>
      </c>
      <c r="C175" s="18">
        <v>-9.6994096452805434E-3</v>
      </c>
      <c r="D175" s="28">
        <v>5.5299999999999905</v>
      </c>
      <c r="E175" s="28">
        <v>1.2199999999999989</v>
      </c>
      <c r="F175" s="29">
        <v>4.7000000000000153</v>
      </c>
      <c r="G175" s="29">
        <v>5.3999999999999826</v>
      </c>
    </row>
    <row r="176" spans="1:7" x14ac:dyDescent="0.2">
      <c r="A176" t="s">
        <v>200</v>
      </c>
      <c r="B176" s="18">
        <v>0</v>
      </c>
      <c r="C176" s="18">
        <v>-0.16788677939202329</v>
      </c>
      <c r="D176" s="28">
        <v>-0.72999999999998622</v>
      </c>
      <c r="E176" s="28">
        <v>-1.8299999999999983</v>
      </c>
      <c r="F176" s="29">
        <v>-0.74999999999998401</v>
      </c>
      <c r="G176" s="29">
        <v>-4.0999999999999925</v>
      </c>
    </row>
    <row r="177" spans="1:7" x14ac:dyDescent="0.2">
      <c r="A177" t="s">
        <v>201</v>
      </c>
      <c r="B177" s="18">
        <v>0</v>
      </c>
      <c r="C177" s="18">
        <v>1.2548528649281104E-2</v>
      </c>
      <c r="D177" s="28">
        <v>0.70000000000001172</v>
      </c>
      <c r="E177" s="28">
        <v>1.1900000000000022</v>
      </c>
      <c r="F177" s="29">
        <v>-1.4000000000000234</v>
      </c>
      <c r="G177" s="29">
        <v>-2.0000000000000018</v>
      </c>
    </row>
    <row r="178" spans="1:7" x14ac:dyDescent="0.2">
      <c r="A178" t="s">
        <v>202</v>
      </c>
      <c r="B178" s="18">
        <v>-0.2</v>
      </c>
      <c r="C178" s="18">
        <v>-1.6000134737970129E-2</v>
      </c>
      <c r="D178" s="28">
        <v>2.7400000000000091</v>
      </c>
      <c r="E178" s="28">
        <v>3.2399999999999984</v>
      </c>
      <c r="F178" s="29">
        <v>-6.25</v>
      </c>
      <c r="G178" s="29">
        <v>-10.099999999999998</v>
      </c>
    </row>
    <row r="179" spans="1:7" x14ac:dyDescent="0.2">
      <c r="A179" t="s">
        <v>203</v>
      </c>
      <c r="B179" s="18">
        <v>0.1</v>
      </c>
      <c r="C179" s="18">
        <v>7.1591004800808378E-3</v>
      </c>
      <c r="D179" s="28">
        <v>-0.52999999999996383</v>
      </c>
      <c r="E179" s="28">
        <v>-0.41999999999999815</v>
      </c>
      <c r="F179" s="29">
        <v>0.40000000000000036</v>
      </c>
      <c r="G179" s="29">
        <v>-4.9999999999994493E-2</v>
      </c>
    </row>
    <row r="180" spans="1:7" x14ac:dyDescent="0.2">
      <c r="A180" t="s">
        <v>204</v>
      </c>
      <c r="B180" s="18">
        <v>0.1</v>
      </c>
      <c r="C180" s="18">
        <v>8.0208609675880199E-2</v>
      </c>
      <c r="D180" s="28">
        <v>-2.2100000000000009</v>
      </c>
      <c r="E180" s="28">
        <v>-1.1899999999999911</v>
      </c>
      <c r="F180" s="29">
        <v>1.399999999999979</v>
      </c>
      <c r="G180" s="29">
        <v>2.6000000000000023</v>
      </c>
    </row>
    <row r="181" spans="1:7" x14ac:dyDescent="0.2">
      <c r="A181" t="s">
        <v>205</v>
      </c>
      <c r="B181" s="18">
        <v>-0.19999999999999998</v>
      </c>
      <c r="C181" s="18">
        <v>-8.8266015246596469E-2</v>
      </c>
      <c r="D181" s="28">
        <v>7.6500000000000234</v>
      </c>
      <c r="E181" s="28">
        <v>6.469999999999998</v>
      </c>
      <c r="F181" s="29">
        <v>0.80000000000000071</v>
      </c>
      <c r="G181" s="29">
        <v>-1.8000000000000016</v>
      </c>
    </row>
    <row r="182" spans="1:7" x14ac:dyDescent="0.2">
      <c r="A182" t="s">
        <v>206</v>
      </c>
      <c r="B182" s="18">
        <v>0</v>
      </c>
      <c r="C182" s="18">
        <v>9.1539055544076153E-2</v>
      </c>
      <c r="D182" s="28">
        <v>12.189999999999991</v>
      </c>
      <c r="E182" s="28">
        <v>7.1299999999999972</v>
      </c>
      <c r="F182" s="29">
        <v>1.7500000000000071</v>
      </c>
      <c r="G182" s="29">
        <v>4.0000000000000036</v>
      </c>
    </row>
    <row r="183" spans="1:7" x14ac:dyDescent="0.2">
      <c r="A183" t="s">
        <v>207</v>
      </c>
      <c r="B183" s="18">
        <v>-9.9999999999999978E-2</v>
      </c>
      <c r="C183" s="18">
        <v>-3.7031644176555578E-2</v>
      </c>
      <c r="D183" s="28">
        <v>6.0699999999999976</v>
      </c>
      <c r="E183" s="28">
        <v>4.3499999999999979</v>
      </c>
      <c r="F183" s="29">
        <v>5.7999999999999829</v>
      </c>
      <c r="G183" s="29">
        <v>16.700000000000003</v>
      </c>
    </row>
    <row r="184" spans="1:7" x14ac:dyDescent="0.2">
      <c r="A184" t="s">
        <v>208</v>
      </c>
      <c r="B184" s="18">
        <v>0</v>
      </c>
      <c r="C184" s="18">
        <v>5.346436802173854E-2</v>
      </c>
      <c r="D184" s="28">
        <v>-3.8899999999999935</v>
      </c>
      <c r="E184" s="28">
        <v>-1.21</v>
      </c>
      <c r="F184" s="29">
        <v>2.4999999999999911</v>
      </c>
      <c r="G184" s="29">
        <v>5.9999999999999831</v>
      </c>
    </row>
    <row r="185" spans="1:7" x14ac:dyDescent="0.2">
      <c r="A185" t="s">
        <v>209</v>
      </c>
      <c r="B185" s="18">
        <v>-9.9999999999999978E-2</v>
      </c>
      <c r="C185" s="18">
        <v>-3.0604821918755742E-2</v>
      </c>
      <c r="D185" s="28">
        <v>-2.4399999999999977</v>
      </c>
      <c r="E185" s="28">
        <v>2.42</v>
      </c>
      <c r="F185" s="29">
        <v>4.8000000000000043</v>
      </c>
      <c r="G185" s="29">
        <v>7.6500000000000012</v>
      </c>
    </row>
    <row r="186" spans="1:7" x14ac:dyDescent="0.2">
      <c r="A186" t="s">
        <v>210</v>
      </c>
      <c r="B186" s="18">
        <v>0</v>
      </c>
      <c r="C186" s="18">
        <v>4.2478896158938129E-3</v>
      </c>
      <c r="D186" s="28">
        <v>1.9400000000000084</v>
      </c>
      <c r="E186" s="28">
        <v>4.120000000000001</v>
      </c>
      <c r="F186" s="29">
        <v>2.5000000000000355</v>
      </c>
      <c r="G186" s="29">
        <v>3.499999999999992</v>
      </c>
    </row>
    <row r="187" spans="1:7" x14ac:dyDescent="0.2">
      <c r="A187" t="s">
        <v>211</v>
      </c>
      <c r="B187" s="18">
        <v>-9.9999999999999978E-2</v>
      </c>
      <c r="C187" s="18">
        <v>-0.17022546587531728</v>
      </c>
      <c r="D187" s="28">
        <v>1.7999999999999794</v>
      </c>
      <c r="E187" s="28">
        <v>-1.6100000000000003</v>
      </c>
      <c r="F187" s="29">
        <v>-0.44999999999997264</v>
      </c>
      <c r="G187" s="29">
        <v>1.4999999999999902</v>
      </c>
    </row>
    <row r="188" spans="1:7" x14ac:dyDescent="0.2">
      <c r="A188" t="s">
        <v>212</v>
      </c>
      <c r="B188" s="18">
        <v>0</v>
      </c>
      <c r="C188" s="18">
        <v>-2.3207918953926654E-2</v>
      </c>
      <c r="D188" s="28">
        <v>-0.33999999999996255</v>
      </c>
      <c r="E188" s="28">
        <v>1.0299999999999976</v>
      </c>
      <c r="F188" s="29">
        <v>-1.4499999999999957</v>
      </c>
      <c r="G188" s="29">
        <v>1.1999999999999789</v>
      </c>
    </row>
    <row r="189" spans="1:7" x14ac:dyDescent="0.2">
      <c r="A189" t="s">
        <v>213</v>
      </c>
      <c r="B189" s="18">
        <v>-0.1</v>
      </c>
      <c r="C189" s="18">
        <v>-4.1368021981269376E-2</v>
      </c>
      <c r="D189" s="28">
        <v>-6.6899999999999959</v>
      </c>
      <c r="E189" s="28">
        <v>-6.0599999999999987</v>
      </c>
      <c r="F189" s="29">
        <v>-2.7200000000000113</v>
      </c>
      <c r="G189" s="29">
        <v>-0.31000000000001027</v>
      </c>
    </row>
    <row r="190" spans="1:7" x14ac:dyDescent="0.2">
      <c r="A190" t="s">
        <v>214</v>
      </c>
      <c r="B190" s="18">
        <v>0</v>
      </c>
      <c r="C190" s="18">
        <v>9.9579891948209293E-2</v>
      </c>
      <c r="D190" s="28">
        <v>0.72999999999998622</v>
      </c>
      <c r="E190" s="28">
        <v>0.83999999999999631</v>
      </c>
      <c r="F190" s="29">
        <v>0.82999999999999741</v>
      </c>
      <c r="G190" s="29">
        <v>2.9000000000000026</v>
      </c>
    </row>
    <row r="191" spans="1:7" x14ac:dyDescent="0.2">
      <c r="A191" t="s">
        <v>215</v>
      </c>
      <c r="B191" s="18">
        <v>0</v>
      </c>
      <c r="C191" s="18">
        <v>-2.4758751937759171E-2</v>
      </c>
      <c r="D191" s="28">
        <v>4.5700000000000074</v>
      </c>
      <c r="E191" s="28">
        <v>4.8100000000000032</v>
      </c>
      <c r="F191" s="29">
        <v>-6.9999999999992291E-2</v>
      </c>
      <c r="G191" s="29">
        <v>3.3000000000000029</v>
      </c>
    </row>
    <row r="192" spans="1:7" x14ac:dyDescent="0.2">
      <c r="A192" t="s">
        <v>216</v>
      </c>
      <c r="B192" s="18">
        <v>0</v>
      </c>
      <c r="C192" s="18">
        <v>-0.10105179833093098</v>
      </c>
      <c r="D192" s="28">
        <v>-0.17999999999998018</v>
      </c>
      <c r="E192" s="28">
        <v>9.9999999999988987E-3</v>
      </c>
      <c r="F192" s="29">
        <v>1.0099999999999998</v>
      </c>
      <c r="G192" s="29">
        <v>2.0000000000000018</v>
      </c>
    </row>
    <row r="193" spans="1:7" x14ac:dyDescent="0.2">
      <c r="A193" t="s">
        <v>217</v>
      </c>
      <c r="B193" s="18">
        <v>0</v>
      </c>
      <c r="C193" s="18">
        <v>0.11946174910508756</v>
      </c>
      <c r="D193" s="28">
        <v>4.410000000000025</v>
      </c>
      <c r="E193" s="28">
        <v>2.0399999999999974</v>
      </c>
      <c r="F193" s="29">
        <v>3.8999999999999924</v>
      </c>
      <c r="G193" s="29">
        <v>2.2800000000000153</v>
      </c>
    </row>
    <row r="194" spans="1:7" x14ac:dyDescent="0.2">
      <c r="A194" t="s">
        <v>218</v>
      </c>
      <c r="B194" s="18">
        <v>-0.1</v>
      </c>
      <c r="C194" s="18">
        <v>-0.10755534268560574</v>
      </c>
      <c r="D194" s="28">
        <v>-7.3200000000000154</v>
      </c>
      <c r="E194" s="28">
        <v>-4.8799999999999955</v>
      </c>
      <c r="F194" s="29">
        <v>-5.2999999999999936</v>
      </c>
      <c r="G194" s="29">
        <v>0.29999999999998916</v>
      </c>
    </row>
    <row r="195" spans="1:7" x14ac:dyDescent="0.2">
      <c r="A195" t="s">
        <v>219</v>
      </c>
      <c r="B195" s="18">
        <v>0.1</v>
      </c>
      <c r="C195" s="18">
        <v>5.4155643692610417E-2</v>
      </c>
      <c r="D195" s="28">
        <v>0.52999999999998604</v>
      </c>
      <c r="E195" s="28">
        <v>4.8499999999999988</v>
      </c>
      <c r="F195" s="29">
        <v>1.4000000000000012</v>
      </c>
      <c r="G195" s="29">
        <v>3.7500000000000089</v>
      </c>
    </row>
    <row r="196" spans="1:7" x14ac:dyDescent="0.2">
      <c r="A196" t="s">
        <v>220</v>
      </c>
      <c r="B196" s="18">
        <v>0</v>
      </c>
      <c r="C196" s="18">
        <v>6.7032467641769788E-2</v>
      </c>
      <c r="D196" s="28">
        <v>-6.1800000000000077</v>
      </c>
      <c r="E196" s="28">
        <v>-10.909999999999997</v>
      </c>
      <c r="F196" s="29">
        <v>7.4999999999999956</v>
      </c>
      <c r="G196" s="29">
        <v>8.8999999999999968</v>
      </c>
    </row>
    <row r="197" spans="1:7" x14ac:dyDescent="0.2">
      <c r="A197" t="s">
        <v>221</v>
      </c>
      <c r="B197" s="18">
        <v>-0.1</v>
      </c>
      <c r="C197" s="18">
        <v>0.11347962382444193</v>
      </c>
      <c r="D197" s="28">
        <v>2.8000000000000025</v>
      </c>
      <c r="E197" s="28">
        <v>1.9900000000000029</v>
      </c>
      <c r="F197" s="29">
        <v>-2.3000000000000131</v>
      </c>
      <c r="G197" s="29">
        <v>-4.1099999999999914</v>
      </c>
    </row>
    <row r="198" spans="1:7" x14ac:dyDescent="0.2">
      <c r="A198" t="s">
        <v>222</v>
      </c>
      <c r="B198" s="18">
        <v>0.10000000000000003</v>
      </c>
      <c r="C198" s="18">
        <v>8.3064516129016941E-2</v>
      </c>
      <c r="D198" s="28">
        <v>1.8999999999999906</v>
      </c>
      <c r="E198" s="28">
        <v>4.4599999999999973</v>
      </c>
      <c r="F198" s="29">
        <v>0.70000000000001172</v>
      </c>
      <c r="G198" s="29">
        <v>5.4999999999999938</v>
      </c>
    </row>
    <row r="199" spans="1:7" x14ac:dyDescent="0.2">
      <c r="A199" t="s">
        <v>223</v>
      </c>
      <c r="B199" s="18">
        <v>-9.9999999999999978E-2</v>
      </c>
      <c r="C199" s="18">
        <v>-6.3590413068214946E-2</v>
      </c>
      <c r="D199" s="28">
        <v>0.67999999999999172</v>
      </c>
      <c r="E199" s="28">
        <v>1.5800000000000036</v>
      </c>
      <c r="F199" s="29">
        <v>-4.0999999999999925</v>
      </c>
      <c r="G199" s="29">
        <v>-1.5000000000000124</v>
      </c>
    </row>
    <row r="200" spans="1:7" x14ac:dyDescent="0.2">
      <c r="A200" t="s">
        <v>224</v>
      </c>
      <c r="B200" s="18">
        <v>-9.9999999999999978E-2</v>
      </c>
      <c r="C200" s="18">
        <v>-2.2404271217279781E-2</v>
      </c>
      <c r="D200" s="28">
        <v>1.5299999999999869</v>
      </c>
      <c r="E200" s="28">
        <v>-0.58000000000000274</v>
      </c>
      <c r="F200" s="29">
        <v>1.2999999999999901</v>
      </c>
      <c r="G200" s="29">
        <v>0.13000000000000789</v>
      </c>
    </row>
    <row r="201" spans="1:7" x14ac:dyDescent="0.2">
      <c r="A201" t="s">
        <v>225</v>
      </c>
      <c r="B201" s="18">
        <v>0</v>
      </c>
      <c r="C201" s="18">
        <v>-5.0370074347894089E-2</v>
      </c>
      <c r="D201" s="28">
        <v>1.6999999999999904</v>
      </c>
      <c r="E201" s="28">
        <v>2.0100000000000007</v>
      </c>
      <c r="F201" s="29">
        <v>-1.0999999999999899</v>
      </c>
      <c r="G201" s="29">
        <v>-3.63</v>
      </c>
    </row>
    <row r="202" spans="1:7" x14ac:dyDescent="0.2">
      <c r="A202" t="s">
        <v>226</v>
      </c>
      <c r="B202" s="18">
        <v>0.1</v>
      </c>
      <c r="C202" s="18">
        <v>8.4922178583168945E-2</v>
      </c>
      <c r="D202" s="28">
        <v>0.19000000000000128</v>
      </c>
      <c r="E202" s="28">
        <v>3.63</v>
      </c>
      <c r="F202" s="29">
        <v>1.8000000000000016</v>
      </c>
      <c r="G202" s="29">
        <v>3.5000000000000142</v>
      </c>
    </row>
    <row r="203" spans="1:7" x14ac:dyDescent="0.2">
      <c r="A203" t="s">
        <v>227</v>
      </c>
      <c r="B203" s="18">
        <v>0</v>
      </c>
      <c r="C203" s="18">
        <v>-3.7679020557479237E-2</v>
      </c>
      <c r="D203" s="28">
        <v>-2.8100000000000014</v>
      </c>
      <c r="E203" s="28">
        <v>-1.6100000000000003</v>
      </c>
      <c r="F203" s="29">
        <v>-0.8499999999999952</v>
      </c>
      <c r="G203" s="29">
        <v>-2.100000000000013</v>
      </c>
    </row>
    <row r="204" spans="1:7" x14ac:dyDescent="0.2">
      <c r="A204" t="s">
        <v>228</v>
      </c>
      <c r="B204" s="18">
        <v>0</v>
      </c>
      <c r="C204" s="18">
        <v>-0.16573125020731239</v>
      </c>
      <c r="D204" s="28">
        <v>8.0099999999999838</v>
      </c>
      <c r="E204" s="28">
        <v>4.0999999999999925</v>
      </c>
      <c r="F204" s="29">
        <v>5.2000000000000046</v>
      </c>
      <c r="G204" s="29">
        <v>2.2999999999999909</v>
      </c>
    </row>
    <row r="205" spans="1:7" x14ac:dyDescent="0.2">
      <c r="A205" t="s">
        <v>229</v>
      </c>
      <c r="B205" s="18">
        <v>0</v>
      </c>
      <c r="C205" s="18">
        <v>-8.210522832288164E-2</v>
      </c>
      <c r="D205" s="28">
        <v>2.5999999999999801</v>
      </c>
      <c r="E205" s="28">
        <v>0.64999999999999503</v>
      </c>
      <c r="F205" s="29">
        <v>-4.3500000000000316</v>
      </c>
      <c r="G205" s="29">
        <v>-1.5000000000000124</v>
      </c>
    </row>
    <row r="206" spans="1:7" x14ac:dyDescent="0.2">
      <c r="A206" t="s">
        <v>230</v>
      </c>
      <c r="B206" s="18">
        <v>0</v>
      </c>
      <c r="C206" s="18">
        <v>-4.7547784122381198E-2</v>
      </c>
      <c r="D206" s="28">
        <v>10.430000000000028</v>
      </c>
      <c r="E206" s="28">
        <v>6.899999999999995</v>
      </c>
      <c r="F206" s="29">
        <v>-9.9999999999988987E-2</v>
      </c>
      <c r="G206" s="29">
        <v>-0.49999999999998934</v>
      </c>
    </row>
    <row r="207" spans="1:7" x14ac:dyDescent="0.2">
      <c r="A207" t="s">
        <v>231</v>
      </c>
      <c r="B207" s="18">
        <v>0.3</v>
      </c>
      <c r="C207" s="18">
        <v>0.10430766948156284</v>
      </c>
      <c r="D207" s="28">
        <v>2.3399999999999643</v>
      </c>
      <c r="E207" s="28">
        <v>1.2299999999999978</v>
      </c>
      <c r="F207" s="29">
        <v>3.6999999999999922</v>
      </c>
      <c r="G207" s="29">
        <v>6.3500000000000334</v>
      </c>
    </row>
    <row r="208" spans="1:7" x14ac:dyDescent="0.2">
      <c r="A208" t="s">
        <v>232</v>
      </c>
      <c r="B208" s="18">
        <v>0.1</v>
      </c>
      <c r="C208" s="18">
        <v>0.15926573570097524</v>
      </c>
      <c r="D208" s="28">
        <v>-10.720000000000018</v>
      </c>
      <c r="E208" s="28">
        <v>-7.6899999999999968</v>
      </c>
      <c r="F208" s="29">
        <v>2.8000000000000025</v>
      </c>
      <c r="G208" s="29">
        <v>6.7499999999999893</v>
      </c>
    </row>
    <row r="209" spans="1:7" x14ac:dyDescent="0.2">
      <c r="A209" t="s">
        <v>233</v>
      </c>
      <c r="B209" s="18">
        <v>-0.3</v>
      </c>
      <c r="C209" s="18">
        <v>-4.6720162618951733E-2</v>
      </c>
      <c r="D209" s="28">
        <v>0</v>
      </c>
      <c r="E209" s="28">
        <v>0</v>
      </c>
      <c r="F209" s="29">
        <v>-0.15000000000000568</v>
      </c>
      <c r="G209" s="29">
        <v>-5.579999999999985</v>
      </c>
    </row>
    <row r="210" spans="1:7" x14ac:dyDescent="0.2">
      <c r="A210" t="s">
        <v>234</v>
      </c>
      <c r="B210" s="18">
        <v>0</v>
      </c>
      <c r="C210" s="18">
        <v>-7.6584717825922521E-2</v>
      </c>
      <c r="D210" s="28">
        <v>-6.1700000000000088</v>
      </c>
      <c r="E210" s="28">
        <v>-4.4300000000000006</v>
      </c>
      <c r="F210" s="29">
        <v>-4.0000000000000036</v>
      </c>
      <c r="G210" s="29">
        <v>-3.6000000000000032</v>
      </c>
    </row>
    <row r="211" spans="1:7" x14ac:dyDescent="0.2">
      <c r="A211" t="s">
        <v>235</v>
      </c>
      <c r="B211" s="18">
        <v>-0.1</v>
      </c>
      <c r="C211" s="18">
        <v>-7.7397796005629349E-2</v>
      </c>
      <c r="D211" s="28">
        <v>-8.5300000000000153</v>
      </c>
      <c r="E211" s="28">
        <v>-3.2299999999999995</v>
      </c>
      <c r="F211" s="29">
        <v>-5.8000000000000052</v>
      </c>
      <c r="G211" s="29">
        <v>-16.999999999999993</v>
      </c>
    </row>
    <row r="212" spans="1:7" x14ac:dyDescent="0.2">
      <c r="A212" t="s">
        <v>236</v>
      </c>
      <c r="B212" s="18">
        <v>-0.1</v>
      </c>
      <c r="C212" s="18">
        <v>-3.4837133817477911E-2</v>
      </c>
      <c r="D212" s="28">
        <v>-1.2499999999999734</v>
      </c>
      <c r="E212" s="28">
        <v>-0.77000000000000401</v>
      </c>
      <c r="F212" s="29">
        <v>9.9999999999988987E-2</v>
      </c>
      <c r="G212" s="29">
        <v>-3.6999999999999922</v>
      </c>
    </row>
    <row r="213" spans="1:7" x14ac:dyDescent="0.2">
      <c r="A213" t="s">
        <v>237</v>
      </c>
      <c r="B213" s="18">
        <v>-0.1</v>
      </c>
      <c r="C213" s="18">
        <v>-0.16723500284645515</v>
      </c>
      <c r="D213" s="28">
        <v>-0.8699999999999708</v>
      </c>
      <c r="E213" s="28">
        <v>-3.0599999999999961</v>
      </c>
      <c r="F213" s="29">
        <v>-2.3000000000000131</v>
      </c>
      <c r="G213" s="29">
        <v>-5.2999999999999936</v>
      </c>
    </row>
    <row r="214" spans="1:7" x14ac:dyDescent="0.2">
      <c r="A214" t="s">
        <v>238</v>
      </c>
      <c r="B214" s="18">
        <v>0.10000000000000003</v>
      </c>
      <c r="C214" s="18">
        <v>8.4862616328818252E-2</v>
      </c>
      <c r="D214" s="28">
        <v>-0.36000000000000476</v>
      </c>
      <c r="E214" s="28">
        <v>1.4399999999999968</v>
      </c>
      <c r="F214" s="29">
        <v>0.74999999999998401</v>
      </c>
      <c r="G214" s="29">
        <v>4.7499999999999876</v>
      </c>
    </row>
    <row r="215" spans="1:7" x14ac:dyDescent="0.2">
      <c r="A215" t="s">
        <v>239</v>
      </c>
      <c r="B215" s="18">
        <v>-9.9999999999999978E-2</v>
      </c>
      <c r="C215" s="18">
        <v>-8.9361007900223277E-2</v>
      </c>
      <c r="D215" s="28">
        <v>-4.469999999999974</v>
      </c>
      <c r="E215" s="28">
        <v>-1.980000000000004</v>
      </c>
      <c r="F215" s="29">
        <v>-3.1000000000000139</v>
      </c>
      <c r="G215" s="29">
        <v>-3.9299999999999891</v>
      </c>
    </row>
    <row r="216" spans="1:7" x14ac:dyDescent="0.2">
      <c r="A216" t="s">
        <v>240</v>
      </c>
      <c r="B216" s="18">
        <v>0</v>
      </c>
      <c r="C216" s="18">
        <v>-2.2494775498615921E-2</v>
      </c>
      <c r="D216" s="28">
        <v>-4.9500000000000099</v>
      </c>
      <c r="E216" s="28">
        <v>-0.38000000000000256</v>
      </c>
      <c r="F216" s="29">
        <v>-1.8000000000000238</v>
      </c>
      <c r="G216" s="29">
        <v>1.3799999999999812</v>
      </c>
    </row>
    <row r="217" spans="1:7" x14ac:dyDescent="0.2">
      <c r="A217" t="s">
        <v>241</v>
      </c>
      <c r="B217" s="18">
        <v>0</v>
      </c>
      <c r="C217" s="18">
        <v>-0.13319925717483161</v>
      </c>
      <c r="D217" s="28">
        <v>-5.8899999999999952</v>
      </c>
      <c r="E217" s="28">
        <v>-5.2799999999999958</v>
      </c>
      <c r="F217" s="29">
        <v>-4.0499999999999758</v>
      </c>
      <c r="G217" s="29">
        <v>-7.6500000000000012</v>
      </c>
    </row>
    <row r="218" spans="1:7" x14ac:dyDescent="0.2">
      <c r="A218" t="s">
        <v>242</v>
      </c>
      <c r="B218" s="18">
        <v>0</v>
      </c>
      <c r="C218" s="18">
        <v>0.11068892447551057</v>
      </c>
      <c r="D218" s="28">
        <v>0.94999999999996199</v>
      </c>
      <c r="E218" s="28">
        <v>1.9000000000000128</v>
      </c>
      <c r="F218" s="29">
        <v>-1.1000000000000121</v>
      </c>
      <c r="G218" s="29">
        <v>4.5000000000000373</v>
      </c>
    </row>
    <row r="219" spans="1:7" x14ac:dyDescent="0.2">
      <c r="A219" t="s">
        <v>243</v>
      </c>
      <c r="B219" s="18">
        <v>0.2</v>
      </c>
      <c r="C219" s="18">
        <v>0.12533443635115465</v>
      </c>
      <c r="D219" s="28">
        <v>7.2799999999999976</v>
      </c>
      <c r="E219" s="28">
        <v>5.9600000000000097</v>
      </c>
      <c r="F219" s="29">
        <v>3.2000000000000028</v>
      </c>
      <c r="G219" s="29">
        <v>9.1000000000000192</v>
      </c>
    </row>
    <row r="220" spans="1:7" x14ac:dyDescent="0.2">
      <c r="A220" t="s">
        <v>244</v>
      </c>
      <c r="B220" s="18">
        <v>0</v>
      </c>
      <c r="C220" s="18">
        <v>6.9228760060902228E-2</v>
      </c>
      <c r="D220" s="28">
        <v>-2.5500000000000078</v>
      </c>
      <c r="E220" s="28">
        <v>-0.81000000000002181</v>
      </c>
      <c r="F220" s="29">
        <v>-0.50000000000003375</v>
      </c>
      <c r="G220" s="29">
        <v>1.5499999999999847</v>
      </c>
    </row>
    <row r="221" spans="1:7" x14ac:dyDescent="0.2">
      <c r="A221" t="s">
        <v>245</v>
      </c>
      <c r="B221" s="18">
        <v>-0.1</v>
      </c>
      <c r="C221" s="18">
        <v>1.9236241078202099E-2</v>
      </c>
      <c r="D221" s="28">
        <v>-2.0099999999999785</v>
      </c>
      <c r="E221" s="28">
        <v>9.9999999999766942E-3</v>
      </c>
      <c r="F221" s="29">
        <v>2.8000000000000025</v>
      </c>
      <c r="G221" s="29">
        <v>2.330000000000032</v>
      </c>
    </row>
    <row r="222" spans="1:7" x14ac:dyDescent="0.2">
      <c r="A222" t="s">
        <v>246</v>
      </c>
      <c r="B222" s="18">
        <v>-9.9999999999999978E-2</v>
      </c>
      <c r="C222" s="18">
        <v>-3.9559334393801382E-2</v>
      </c>
      <c r="D222" s="28">
        <v>-4.1999999999999815</v>
      </c>
      <c r="E222" s="28">
        <v>1.9999999999997797E-2</v>
      </c>
      <c r="F222" s="29">
        <v>0</v>
      </c>
      <c r="G222" s="29">
        <v>0.38000000000000256</v>
      </c>
    </row>
    <row r="223" spans="1:7" x14ac:dyDescent="0.2">
      <c r="A223" t="s">
        <v>247</v>
      </c>
      <c r="B223" s="18">
        <v>0</v>
      </c>
      <c r="C223" s="18">
        <v>2.579497815982118E-2</v>
      </c>
      <c r="D223" s="28">
        <v>0.91999999999998749</v>
      </c>
      <c r="E223" s="28">
        <v>1.8499999999999961</v>
      </c>
      <c r="F223" s="29">
        <v>-0.29999999999996696</v>
      </c>
      <c r="G223" s="29">
        <v>0.44999999999997264</v>
      </c>
    </row>
    <row r="224" spans="1:7" x14ac:dyDescent="0.2">
      <c r="A224" t="s">
        <v>248</v>
      </c>
      <c r="B224" s="18">
        <v>-0.1</v>
      </c>
      <c r="C224" s="18">
        <v>-0.10988548279051696</v>
      </c>
      <c r="D224" s="28">
        <v>-0.36999999999998145</v>
      </c>
      <c r="E224" s="28">
        <v>0.83000000000001961</v>
      </c>
      <c r="F224" s="29">
        <v>-0.20000000000002238</v>
      </c>
      <c r="G224" s="29">
        <v>-5.4999999999999716</v>
      </c>
    </row>
    <row r="225" spans="1:7" x14ac:dyDescent="0.2">
      <c r="A225" t="s">
        <v>249</v>
      </c>
      <c r="B225" s="18">
        <v>0</v>
      </c>
      <c r="C225" s="18">
        <v>-0.12191795010716416</v>
      </c>
      <c r="D225" s="28">
        <v>-5.259999999999998</v>
      </c>
      <c r="E225" s="28">
        <v>-4.0999999999999925</v>
      </c>
      <c r="F225" s="29">
        <v>-2.0000000000000018</v>
      </c>
      <c r="G225" s="29">
        <v>2.0000000000000018</v>
      </c>
    </row>
    <row r="226" spans="1:7" x14ac:dyDescent="0.2">
      <c r="A226" t="s">
        <v>250</v>
      </c>
      <c r="B226" s="18">
        <v>-9.9999999999999978E-2</v>
      </c>
      <c r="C226" s="18">
        <v>-0.12126792296606154</v>
      </c>
      <c r="D226" s="28">
        <v>0.74000000000000732</v>
      </c>
      <c r="E226" s="28">
        <v>0.83999999999999631</v>
      </c>
      <c r="F226" s="29">
        <v>-1.7999999999999794</v>
      </c>
      <c r="G226" s="29">
        <v>-6.6300000000000026</v>
      </c>
    </row>
    <row r="227" spans="1:7" x14ac:dyDescent="0.2">
      <c r="A227" t="s">
        <v>251</v>
      </c>
      <c r="B227" s="18">
        <v>-0.1</v>
      </c>
      <c r="C227" s="18">
        <v>6.2281702117418791E-3</v>
      </c>
      <c r="D227" s="28">
        <v>-1.3100000000000112</v>
      </c>
      <c r="E227" s="28">
        <v>0.62999999999999723</v>
      </c>
      <c r="F227" s="29">
        <v>-3.3500000000000085</v>
      </c>
      <c r="G227" s="29">
        <v>-11.000000000000032</v>
      </c>
    </row>
    <row r="228" spans="1:7" x14ac:dyDescent="0.2">
      <c r="A228" t="s">
        <v>252</v>
      </c>
      <c r="B228" s="18">
        <v>0</v>
      </c>
      <c r="C228" s="18">
        <v>-6.6041985550124582E-2</v>
      </c>
      <c r="D228" s="28">
        <v>-1.4699999999999935</v>
      </c>
      <c r="E228" s="28">
        <v>-2.4799999999999933</v>
      </c>
      <c r="F228" s="29">
        <v>-3.2999999999999918</v>
      </c>
      <c r="G228" s="29">
        <v>-0.72000000000000952</v>
      </c>
    </row>
    <row r="229" spans="1:7" x14ac:dyDescent="0.2">
      <c r="A229" t="s">
        <v>253</v>
      </c>
      <c r="B229" s="18">
        <v>0</v>
      </c>
      <c r="C229" s="18">
        <v>-7.0419191999115949E-2</v>
      </c>
      <c r="D229" s="28">
        <v>3.0600000000000183</v>
      </c>
      <c r="E229" s="28">
        <v>0.81999999999999851</v>
      </c>
      <c r="F229" s="29">
        <v>-9.9999999999988987E-2</v>
      </c>
      <c r="G229" s="29">
        <v>-2.2499999999999964</v>
      </c>
    </row>
    <row r="230" spans="1:7" x14ac:dyDescent="0.2">
      <c r="A230" t="s">
        <v>254</v>
      </c>
      <c r="B230" s="18">
        <v>0</v>
      </c>
      <c r="C230" s="18">
        <v>0.16848935445813443</v>
      </c>
      <c r="D230" s="28">
        <v>-4.1400000000000325</v>
      </c>
      <c r="E230" s="28">
        <v>-3.4699999999999953</v>
      </c>
      <c r="F230" s="29">
        <v>0.90000000000003411</v>
      </c>
      <c r="G230" s="29">
        <v>1.2999999999999901</v>
      </c>
    </row>
    <row r="231" spans="1:7" x14ac:dyDescent="0.2">
      <c r="A231" t="s">
        <v>255</v>
      </c>
      <c r="B231" s="18">
        <v>-0.1</v>
      </c>
      <c r="C231" s="18">
        <v>-0.18149798035343992</v>
      </c>
      <c r="D231" s="28">
        <v>1.440000000000019</v>
      </c>
      <c r="E231" s="28">
        <v>2.4599999999999955</v>
      </c>
      <c r="F231" s="29">
        <v>2.1000000000000352</v>
      </c>
      <c r="G231" s="29">
        <v>6.05</v>
      </c>
    </row>
    <row r="232" spans="1:7" x14ac:dyDescent="0.2">
      <c r="A232" t="s">
        <v>256</v>
      </c>
      <c r="B232" s="18">
        <v>0</v>
      </c>
      <c r="C232" s="18">
        <v>0.10012551423219679</v>
      </c>
      <c r="D232" s="28">
        <v>-3.7799999999999834</v>
      </c>
      <c r="E232" s="28">
        <v>-2.4599999999999955</v>
      </c>
      <c r="F232" s="29">
        <v>-1.399999999999979</v>
      </c>
      <c r="G232" s="29">
        <v>-2.0000000000000018</v>
      </c>
    </row>
    <row r="233" spans="1:7" x14ac:dyDescent="0.2">
      <c r="A233" t="s">
        <v>257</v>
      </c>
      <c r="B233" s="18">
        <v>0</v>
      </c>
      <c r="C233" s="18">
        <v>-2.1820708276920286E-2</v>
      </c>
      <c r="D233" s="28">
        <v>-3.5699999999999843</v>
      </c>
      <c r="E233" s="28">
        <v>-2.8499999999999748</v>
      </c>
      <c r="F233" s="29">
        <v>1.9999999999999574</v>
      </c>
      <c r="G233" s="29">
        <v>4.610000000000003</v>
      </c>
    </row>
    <row r="234" spans="1:7" x14ac:dyDescent="0.2">
      <c r="A234" t="s">
        <v>258</v>
      </c>
      <c r="B234" s="18">
        <v>-0.10000000000000003</v>
      </c>
      <c r="C234" s="18">
        <v>-2.4032059525635696E-2</v>
      </c>
      <c r="D234" s="28">
        <v>2.4900000000000144</v>
      </c>
      <c r="E234" s="28">
        <v>0.8099999999999774</v>
      </c>
      <c r="F234" s="29">
        <v>3.2999999999999918</v>
      </c>
      <c r="G234" s="29">
        <v>4.1800000000000059</v>
      </c>
    </row>
    <row r="235" spans="1:7" x14ac:dyDescent="0.2">
      <c r="A235" t="s">
        <v>259</v>
      </c>
      <c r="B235" s="18">
        <v>0</v>
      </c>
      <c r="C235" s="18">
        <v>-7.5316671433556165E-2</v>
      </c>
      <c r="D235" s="28">
        <v>-2.2600000000000176</v>
      </c>
      <c r="E235" s="28">
        <v>-5.1099999999999923</v>
      </c>
      <c r="F235" s="29">
        <v>-2.0999999999999908</v>
      </c>
      <c r="G235" s="29">
        <v>-4.0099999999999802</v>
      </c>
    </row>
    <row r="236" spans="1:7" x14ac:dyDescent="0.2">
      <c r="A236" t="s">
        <v>260</v>
      </c>
      <c r="B236" s="18">
        <v>0.1</v>
      </c>
      <c r="C236" s="18">
        <v>-3.2511281022806759E-2</v>
      </c>
      <c r="D236" s="28">
        <v>7.649999999999979</v>
      </c>
      <c r="E236" s="28">
        <v>3.4799999999999942</v>
      </c>
      <c r="F236" s="29">
        <v>2.0999999999999908</v>
      </c>
      <c r="G236" s="29">
        <v>6.4000000000000057</v>
      </c>
    </row>
    <row r="237" spans="1:7" x14ac:dyDescent="0.2">
      <c r="A237" t="s">
        <v>261</v>
      </c>
      <c r="B237" s="18">
        <v>0</v>
      </c>
      <c r="C237" s="18">
        <v>-6.9212383381722364E-2</v>
      </c>
      <c r="D237" s="28">
        <v>5.8100000000000041</v>
      </c>
      <c r="E237" s="28">
        <v>8.2899999999999974</v>
      </c>
      <c r="F237" s="29">
        <v>1.5000000000000124</v>
      </c>
      <c r="G237" s="29">
        <v>4.3700000000000072</v>
      </c>
    </row>
    <row r="238" spans="1:7" x14ac:dyDescent="0.2">
      <c r="A238" t="s">
        <v>262</v>
      </c>
      <c r="B238" s="18">
        <v>0</v>
      </c>
      <c r="C238" s="18">
        <v>-8.522998256454889E-3</v>
      </c>
      <c r="D238" s="28">
        <v>3.300000000000014</v>
      </c>
      <c r="E238" s="28">
        <v>4.5000000000000151</v>
      </c>
      <c r="F238" s="29">
        <v>2.2499999999999964</v>
      </c>
      <c r="G238" s="29">
        <v>-0.76000000000000512</v>
      </c>
    </row>
    <row r="239" spans="1:7" x14ac:dyDescent="0.2">
      <c r="A239" t="s">
        <v>263</v>
      </c>
      <c r="B239" s="18">
        <v>-0.1</v>
      </c>
      <c r="C239" s="18">
        <v>5.3884609976717707E-2</v>
      </c>
      <c r="D239" s="28">
        <v>8.4500000000000028</v>
      </c>
      <c r="E239" s="28">
        <v>7.669999999999999</v>
      </c>
      <c r="F239" s="29">
        <v>4.0000000000000036</v>
      </c>
      <c r="G239" s="29">
        <v>3.9000000000000146</v>
      </c>
    </row>
    <row r="240" spans="1:7" x14ac:dyDescent="0.2">
      <c r="A240" t="s">
        <v>264</v>
      </c>
      <c r="B240" s="18">
        <v>0.10000000000000003</v>
      </c>
      <c r="C240" s="18">
        <v>-1.7271770073723214E-2</v>
      </c>
      <c r="D240" s="28">
        <v>-4.8700000000000188</v>
      </c>
      <c r="E240" s="28">
        <v>-2.6300000000000212</v>
      </c>
      <c r="F240" s="29">
        <v>-2.7499999999999858</v>
      </c>
      <c r="G240" s="29">
        <v>-0.19000000000000128</v>
      </c>
    </row>
    <row r="241" spans="1:7" x14ac:dyDescent="0.2">
      <c r="A241" t="s">
        <v>265</v>
      </c>
      <c r="B241" s="18">
        <v>9.9999999999999978E-2</v>
      </c>
      <c r="C241" s="18">
        <v>8.154226050438601E-2</v>
      </c>
      <c r="D241" s="28">
        <v>-5.01999999999998</v>
      </c>
      <c r="E241" s="28">
        <v>-3.839999999999999</v>
      </c>
      <c r="F241" s="29">
        <v>0.10999999999998789</v>
      </c>
      <c r="G241" s="29">
        <v>0.29999999999998916</v>
      </c>
    </row>
    <row r="242" spans="1:7" x14ac:dyDescent="0.2">
      <c r="A242" t="s">
        <v>266</v>
      </c>
      <c r="B242" s="18">
        <v>-9.9999999999999978E-2</v>
      </c>
      <c r="C242" s="18">
        <v>-8.778147891075061E-3</v>
      </c>
      <c r="D242" s="28">
        <v>-3.5000000000000142</v>
      </c>
      <c r="E242" s="28">
        <v>-1.4299999999999979</v>
      </c>
      <c r="F242" s="29">
        <v>0</v>
      </c>
      <c r="G242" s="29">
        <v>-2.5199999999999889</v>
      </c>
    </row>
    <row r="243" spans="1:7" x14ac:dyDescent="0.2">
      <c r="A243" t="s">
        <v>267</v>
      </c>
      <c r="B243" s="18">
        <v>-0.1</v>
      </c>
      <c r="C243" s="18">
        <v>-9.3283841781688193E-2</v>
      </c>
      <c r="D243" s="28">
        <v>-1.6000000000000014</v>
      </c>
      <c r="E243" s="28">
        <v>9.9999999999988987E-3</v>
      </c>
      <c r="F243" s="29">
        <v>-0.10000000000001119</v>
      </c>
      <c r="G243" s="29">
        <v>1.4000000000000012</v>
      </c>
    </row>
    <row r="244" spans="1:7" x14ac:dyDescent="0.2">
      <c r="A244" t="s">
        <v>268</v>
      </c>
      <c r="B244" s="18">
        <v>0.1</v>
      </c>
      <c r="C244" s="18">
        <v>0.13132179246519993</v>
      </c>
      <c r="D244" s="28">
        <v>6.65</v>
      </c>
      <c r="E244" s="28">
        <v>-1.4700000000000046</v>
      </c>
      <c r="F244" s="29">
        <v>1.3000000000000123</v>
      </c>
      <c r="G244" s="29">
        <v>3.1999999999999975</v>
      </c>
    </row>
    <row r="245" spans="1:7" x14ac:dyDescent="0.2">
      <c r="A245" t="s">
        <v>269</v>
      </c>
      <c r="B245" s="18">
        <v>-0.10000000000000003</v>
      </c>
      <c r="C245" s="18">
        <v>-0.12276447852619415</v>
      </c>
      <c r="D245" s="28">
        <v>0</v>
      </c>
      <c r="E245" s="28">
        <v>0</v>
      </c>
      <c r="F245" s="29">
        <v>-2.6000000000000023</v>
      </c>
      <c r="G245" s="29">
        <v>-0.30000000000000027</v>
      </c>
    </row>
    <row r="246" spans="1:7" x14ac:dyDescent="0.2">
      <c r="A246" t="s">
        <v>270</v>
      </c>
      <c r="B246" s="18">
        <v>0</v>
      </c>
      <c r="C246" s="18">
        <v>1.5959713344958937E-2</v>
      </c>
      <c r="D246" s="28">
        <v>-4.4799999999999951</v>
      </c>
      <c r="E246" s="28">
        <v>-1.5799999999999981</v>
      </c>
      <c r="F246" s="29">
        <v>-3.5000000000000142</v>
      </c>
      <c r="G246" s="29">
        <v>0.60000000000000053</v>
      </c>
    </row>
    <row r="247" spans="1:7" x14ac:dyDescent="0.2">
      <c r="A247" t="s">
        <v>271</v>
      </c>
      <c r="B247" s="18">
        <v>-0.1</v>
      </c>
      <c r="C247" s="18">
        <v>-0.10854032780739375</v>
      </c>
      <c r="D247" s="28">
        <v>-9.9000000000000092</v>
      </c>
      <c r="E247" s="28">
        <v>-3.5700000000000012</v>
      </c>
      <c r="F247" s="29">
        <v>0.50000000000001155</v>
      </c>
      <c r="G247" s="29">
        <v>5.4000000000000048</v>
      </c>
    </row>
    <row r="248" spans="1:7" x14ac:dyDescent="0.2">
      <c r="A248" t="s">
        <v>272</v>
      </c>
      <c r="B248" s="18">
        <v>9.9999999999999978E-2</v>
      </c>
      <c r="C248" s="18">
        <v>-4.8169225477622923E-2</v>
      </c>
      <c r="D248" s="28">
        <v>0.49000000000000155</v>
      </c>
      <c r="E248" s="28">
        <v>0.60999999999999943</v>
      </c>
      <c r="F248" s="29">
        <v>-0.49999999999998934</v>
      </c>
      <c r="G248" s="29">
        <v>4.4000000000000039</v>
      </c>
    </row>
    <row r="249" spans="1:7" x14ac:dyDescent="0.2">
      <c r="A249" t="s">
        <v>273</v>
      </c>
      <c r="B249" s="18">
        <v>0.3</v>
      </c>
      <c r="C249" s="18">
        <v>0.24629499929961246</v>
      </c>
      <c r="D249" s="28">
        <v>3.3200000000000007</v>
      </c>
      <c r="E249" s="28">
        <v>1.1999999999999984</v>
      </c>
      <c r="F249" s="29">
        <v>3.6999999999999922</v>
      </c>
      <c r="G249" s="29">
        <v>14.049999999999985</v>
      </c>
    </row>
    <row r="250" spans="1:7" x14ac:dyDescent="0.2">
      <c r="A250" t="s">
        <v>274</v>
      </c>
      <c r="B250" s="18">
        <v>0.10000000000000003</v>
      </c>
      <c r="C250" s="18">
        <v>7.0731556298564702E-2</v>
      </c>
      <c r="D250" s="28">
        <v>-1.1400000000000077</v>
      </c>
      <c r="E250" s="28">
        <v>-1.1899999999999995</v>
      </c>
      <c r="F250" s="29">
        <v>-3.0000000000000027</v>
      </c>
      <c r="G250" s="29">
        <v>-2.3999999999999799</v>
      </c>
    </row>
    <row r="251" spans="1:7" x14ac:dyDescent="0.2">
      <c r="A251" t="s">
        <v>275</v>
      </c>
      <c r="B251" s="18">
        <v>0</v>
      </c>
      <c r="C251" s="18">
        <v>2.5549994987783708E-2</v>
      </c>
      <c r="D251" s="28">
        <v>-4.6500000000000092</v>
      </c>
      <c r="E251" s="28">
        <v>-1.3899999999999997</v>
      </c>
      <c r="F251" s="29">
        <v>-3.5000000000000142</v>
      </c>
      <c r="G251" s="29">
        <v>-6.3500000000000112</v>
      </c>
    </row>
    <row r="252" spans="1:7" x14ac:dyDescent="0.2">
      <c r="A252" t="s">
        <v>276</v>
      </c>
      <c r="B252" s="18">
        <v>-0.1</v>
      </c>
      <c r="C252" s="18">
        <v>1.4636989278760199E-2</v>
      </c>
      <c r="D252" s="28">
        <v>-9.379999999999999</v>
      </c>
      <c r="E252" s="28">
        <v>-0.38999999999999868</v>
      </c>
      <c r="F252" s="29">
        <v>-3.2999999999999918</v>
      </c>
      <c r="G252" s="29">
        <v>-5.2699999999999969</v>
      </c>
    </row>
    <row r="253" spans="1:7" x14ac:dyDescent="0.2">
      <c r="A253" t="s">
        <v>277</v>
      </c>
      <c r="B253" s="18">
        <v>0.1</v>
      </c>
      <c r="C253" s="18">
        <v>0.14822381642195523</v>
      </c>
      <c r="D253" s="28">
        <v>-2.9800000000000049</v>
      </c>
      <c r="E253" s="28">
        <v>-1.1899999999999995</v>
      </c>
      <c r="F253" s="29">
        <v>-2.4500000000000188</v>
      </c>
      <c r="G253" s="29">
        <v>9.7199999999999953</v>
      </c>
    </row>
    <row r="254" spans="1:7" x14ac:dyDescent="0.2">
      <c r="A254" t="s">
        <v>278</v>
      </c>
      <c r="B254" s="18">
        <v>0</v>
      </c>
      <c r="C254" s="18">
        <v>2.5458517794519131E-2</v>
      </c>
      <c r="D254" s="28">
        <v>-4.5900000000000052</v>
      </c>
      <c r="E254" s="28">
        <v>-0.19000000000000128</v>
      </c>
      <c r="F254" s="29">
        <v>-0.80000000000000071</v>
      </c>
      <c r="G254" s="29">
        <v>-1.6999999999999904</v>
      </c>
    </row>
    <row r="255" spans="1:7" x14ac:dyDescent="0.2">
      <c r="A255" t="s">
        <v>279</v>
      </c>
      <c r="B255" s="18">
        <v>0</v>
      </c>
      <c r="C255" s="18">
        <v>-0.10420220988150958</v>
      </c>
      <c r="D255" s="28">
        <v>-3.4299999999999997</v>
      </c>
      <c r="E255" s="28">
        <v>-0.79999999999999938</v>
      </c>
      <c r="F255" s="29">
        <v>-1.6999999999999904</v>
      </c>
      <c r="G255" s="29">
        <v>-1.5000000000000124</v>
      </c>
    </row>
    <row r="256" spans="1:7" x14ac:dyDescent="0.2">
      <c r="A256" t="s">
        <v>280</v>
      </c>
      <c r="B256" s="18">
        <v>0</v>
      </c>
      <c r="C256" s="18">
        <v>5.6864672137061367E-3</v>
      </c>
      <c r="D256" s="28">
        <v>-0.8499999999999952</v>
      </c>
      <c r="E256" s="28">
        <v>-0.79000000000000181</v>
      </c>
      <c r="F256" s="29">
        <v>6.0000000000000053</v>
      </c>
      <c r="G256" s="29">
        <v>6.8699999999999761</v>
      </c>
    </row>
    <row r="257" spans="1:7" x14ac:dyDescent="0.2">
      <c r="A257" t="s">
        <v>281</v>
      </c>
      <c r="B257" s="18">
        <v>9.9999999999999978E-2</v>
      </c>
      <c r="C257" s="18">
        <v>3.4467321488822478E-3</v>
      </c>
      <c r="D257" s="28">
        <v>-5.1199999999999912</v>
      </c>
      <c r="E257" s="28">
        <v>-0.78999999999999904</v>
      </c>
      <c r="F257" s="29">
        <v>0</v>
      </c>
      <c r="G257" s="29">
        <v>4.3700000000000294</v>
      </c>
    </row>
    <row r="258" spans="1:7" x14ac:dyDescent="0.2">
      <c r="A258" t="s">
        <v>282</v>
      </c>
      <c r="B258" s="18">
        <v>0.60000000000000009</v>
      </c>
      <c r="C258" s="18">
        <v>0.49533048960024323</v>
      </c>
      <c r="D258" s="28">
        <v>6.9900000000000073</v>
      </c>
      <c r="E258" s="28">
        <v>0.40999999999999925</v>
      </c>
      <c r="F258" s="29">
        <v>0.64999999999999503</v>
      </c>
      <c r="G258" s="29">
        <v>11.319999999999997</v>
      </c>
    </row>
    <row r="259" spans="1:7" x14ac:dyDescent="0.2">
      <c r="A259" t="s">
        <v>283</v>
      </c>
      <c r="B259" s="18">
        <v>9.9999999999999978E-2</v>
      </c>
      <c r="C259" s="18">
        <v>0.13729606525910754</v>
      </c>
      <c r="D259" s="28">
        <v>-5.8999999999999941</v>
      </c>
      <c r="E259" s="28">
        <v>-1.1899999999999995</v>
      </c>
      <c r="F259" s="29">
        <v>2.8000000000000025</v>
      </c>
      <c r="G259" s="29">
        <v>4.1199999999999903</v>
      </c>
    </row>
    <row r="260" spans="1:7" x14ac:dyDescent="0.2">
      <c r="A260" t="s">
        <v>284</v>
      </c>
      <c r="B260" s="18">
        <v>0.4</v>
      </c>
      <c r="C260" s="18">
        <v>0.32398343092993098</v>
      </c>
      <c r="D260" s="28">
        <v>5.2100000000000035</v>
      </c>
      <c r="E260" s="28">
        <v>2.6100000000000012</v>
      </c>
      <c r="F260" s="29">
        <v>3.6999999999999922</v>
      </c>
      <c r="G260" s="29">
        <v>19.249999999999989</v>
      </c>
    </row>
    <row r="261" spans="1:7" x14ac:dyDescent="0.2">
      <c r="A261" t="s">
        <v>285</v>
      </c>
      <c r="B261" s="18">
        <v>0</v>
      </c>
      <c r="C261" s="18">
        <v>-8.6158484319804884E-3</v>
      </c>
      <c r="D261" s="28">
        <v>-1.8699999999999939</v>
      </c>
      <c r="E261" s="28">
        <v>-1.9700000000000024</v>
      </c>
      <c r="F261" s="29">
        <v>1.4000000000000234</v>
      </c>
      <c r="G261" s="29">
        <v>2.2499999999999964</v>
      </c>
    </row>
    <row r="262" spans="1:7" x14ac:dyDescent="0.2">
      <c r="A262" t="s">
        <v>286</v>
      </c>
      <c r="B262" s="18">
        <v>-0.10000000000000003</v>
      </c>
      <c r="C262" s="18">
        <v>-0.10771414075312313</v>
      </c>
      <c r="D262" s="28">
        <v>-4.2300000000000004</v>
      </c>
      <c r="E262" s="28">
        <v>-0.59000000000000163</v>
      </c>
      <c r="F262" s="29">
        <v>-4.2000000000000259</v>
      </c>
      <c r="G262" s="29">
        <v>-6.1199999999999921</v>
      </c>
    </row>
    <row r="263" spans="1:7" x14ac:dyDescent="0.2">
      <c r="A263" t="s">
        <v>287</v>
      </c>
      <c r="B263" s="18">
        <v>0.10000000000000003</v>
      </c>
      <c r="C263" s="18">
        <v>0.10250889881923159</v>
      </c>
      <c r="D263" s="28">
        <v>-4.0100000000000025</v>
      </c>
      <c r="E263" s="28">
        <v>2.0100000000000007</v>
      </c>
      <c r="F263" s="29">
        <v>3.6300000000000221</v>
      </c>
      <c r="G263" s="29">
        <v>6.8799999999999972</v>
      </c>
    </row>
    <row r="264" spans="1:7" x14ac:dyDescent="0.2">
      <c r="A264" t="s">
        <v>288</v>
      </c>
      <c r="B264" s="18">
        <v>0.30000000000000004</v>
      </c>
      <c r="C264" s="18">
        <v>0.32994556149068599</v>
      </c>
      <c r="D264" s="28">
        <v>11.349999999999994</v>
      </c>
      <c r="E264" s="28">
        <v>9.2100000000000009</v>
      </c>
      <c r="F264" s="29">
        <v>6.7499999999999893</v>
      </c>
      <c r="G264" s="29">
        <v>17.620000000000012</v>
      </c>
    </row>
    <row r="265" spans="1:7" x14ac:dyDescent="0.2">
      <c r="A265" t="s">
        <v>289</v>
      </c>
      <c r="B265" s="18">
        <v>0.10000000000000009</v>
      </c>
      <c r="C265" s="18">
        <v>0.15553875427768493</v>
      </c>
      <c r="D265" s="28">
        <v>-1.5300000000000091</v>
      </c>
      <c r="E265" s="28">
        <v>-3.3399999999999985</v>
      </c>
      <c r="F265" s="29">
        <v>-0.8999999999999897</v>
      </c>
      <c r="G265" s="29">
        <v>-6.7499999999999893</v>
      </c>
    </row>
    <row r="266" spans="1:7" x14ac:dyDescent="0.2">
      <c r="A266" t="s">
        <v>290</v>
      </c>
      <c r="B266" s="18">
        <v>9.9999999999999978E-2</v>
      </c>
      <c r="C266" s="18">
        <v>0.3205908199096944</v>
      </c>
      <c r="D266" s="28">
        <v>0.70999999999998842</v>
      </c>
      <c r="E266" s="28">
        <v>3.6400000000000099</v>
      </c>
      <c r="F266" s="29">
        <v>-7.2000000000000064</v>
      </c>
      <c r="G266" s="29">
        <v>6.1399999999999899</v>
      </c>
    </row>
    <row r="267" spans="1:7" x14ac:dyDescent="0.2">
      <c r="A267" t="s">
        <v>291</v>
      </c>
      <c r="B267" s="18">
        <v>0.19999999999999996</v>
      </c>
      <c r="C267" s="18">
        <v>0.16337426284152057</v>
      </c>
      <c r="D267" s="28">
        <v>8.7899999999999867</v>
      </c>
      <c r="E267" s="28">
        <v>21.419999999999995</v>
      </c>
      <c r="F267" s="29">
        <v>1.2000000000000011</v>
      </c>
      <c r="G267" s="29">
        <v>24.509999999999987</v>
      </c>
    </row>
    <row r="268" spans="1:7" x14ac:dyDescent="0.2">
      <c r="A268" t="s">
        <v>292</v>
      </c>
      <c r="B268" s="18">
        <v>0</v>
      </c>
      <c r="C268" s="18">
        <v>-4.0412195899274694E-2</v>
      </c>
      <c r="D268" s="28">
        <v>3.3299999999999885</v>
      </c>
      <c r="E268" s="28">
        <v>1.6499999999999959</v>
      </c>
      <c r="F268" s="29">
        <v>2.8999999999999915</v>
      </c>
      <c r="G268" s="29">
        <v>12.170000000000059</v>
      </c>
    </row>
    <row r="269" spans="1:7" x14ac:dyDescent="0.2">
      <c r="A269" t="s">
        <v>293</v>
      </c>
      <c r="B269" s="18">
        <v>0</v>
      </c>
      <c r="C269" s="18">
        <v>-0.1393220517686744</v>
      </c>
      <c r="D269" s="28">
        <v>-5.8800000000000185</v>
      </c>
      <c r="E269" s="28">
        <v>-9.2099999999999849</v>
      </c>
      <c r="F269" s="29">
        <v>-5.8999999999999719</v>
      </c>
      <c r="G269" s="29">
        <v>-4.3999999999999595</v>
      </c>
    </row>
    <row r="270" spans="1:7" x14ac:dyDescent="0.2">
      <c r="A270" t="s">
        <v>294</v>
      </c>
      <c r="B270" s="18">
        <v>9.9999999999999978E-2</v>
      </c>
      <c r="C270" s="18">
        <v>0.22113975510602585</v>
      </c>
      <c r="D270" s="28">
        <v>-7.0100000000000051</v>
      </c>
      <c r="E270" s="28">
        <v>2.4700000000000166</v>
      </c>
      <c r="F270" s="29">
        <v>7.1000000000000174</v>
      </c>
      <c r="G270" s="29">
        <v>6.1200000000000365</v>
      </c>
    </row>
    <row r="271" spans="1:7" x14ac:dyDescent="0.2">
      <c r="A271" t="s">
        <v>295</v>
      </c>
      <c r="B271" s="18">
        <v>0.30000000000000004</v>
      </c>
      <c r="C271" s="18">
        <v>0.19865772741752896</v>
      </c>
      <c r="D271" s="28">
        <v>11.370000000000013</v>
      </c>
      <c r="E271" s="28">
        <v>25.19</v>
      </c>
      <c r="F271" s="29">
        <v>1.7500000000000071</v>
      </c>
      <c r="G271" s="29">
        <v>20.479999999999965</v>
      </c>
    </row>
    <row r="272" spans="1:7" x14ac:dyDescent="0.2">
      <c r="A272" t="s">
        <v>296</v>
      </c>
      <c r="B272" s="18">
        <v>0.19999999999999996</v>
      </c>
      <c r="C272" s="18">
        <v>0.14828819428952622</v>
      </c>
      <c r="D272" s="28">
        <v>-3.5099999999999909</v>
      </c>
      <c r="E272" s="28">
        <v>10.559999999999992</v>
      </c>
      <c r="F272" s="29">
        <v>1.5000000000000124</v>
      </c>
      <c r="G272" s="29">
        <v>2.9900000000000038</v>
      </c>
    </row>
    <row r="273" spans="1:7" x14ac:dyDescent="0.2">
      <c r="A273" t="s">
        <v>297</v>
      </c>
      <c r="B273" s="18">
        <v>-0.2</v>
      </c>
      <c r="C273" s="18">
        <v>-0.20644076529850991</v>
      </c>
      <c r="D273" s="28">
        <v>0.36000000000000476</v>
      </c>
      <c r="E273" s="28">
        <v>-5.5499999999999883</v>
      </c>
      <c r="F273" s="29">
        <v>-1.7999999999999794</v>
      </c>
      <c r="G273" s="29">
        <v>-10.060000000000002</v>
      </c>
    </row>
    <row r="274" spans="1:7" x14ac:dyDescent="0.2">
      <c r="A274" t="s">
        <v>298</v>
      </c>
      <c r="B274" s="18">
        <v>0.2</v>
      </c>
      <c r="C274" s="18">
        <v>0.17865019984609756</v>
      </c>
      <c r="D274" s="28">
        <v>5.01999999999998</v>
      </c>
      <c r="E274" s="28">
        <v>18.459999999999965</v>
      </c>
      <c r="F274" s="29">
        <v>2.3200000000000109</v>
      </c>
      <c r="G274" s="29">
        <v>11.119999999999974</v>
      </c>
    </row>
    <row r="275" spans="1:7" x14ac:dyDescent="0.2">
      <c r="A275" t="s">
        <v>299</v>
      </c>
      <c r="B275" s="18">
        <v>0.2</v>
      </c>
      <c r="C275" s="18">
        <v>0.18345714392176155</v>
      </c>
      <c r="D275" s="28">
        <v>4.7299999999999898</v>
      </c>
      <c r="E275" s="28">
        <v>17.239999999999966</v>
      </c>
      <c r="F275" s="29">
        <v>5.2499999999999769</v>
      </c>
      <c r="G275" s="29">
        <v>16.249999999999964</v>
      </c>
    </row>
    <row r="276" spans="1:7" x14ac:dyDescent="0.2">
      <c r="A276" t="s">
        <v>300</v>
      </c>
      <c r="B276" s="18">
        <v>-0.19999999999999996</v>
      </c>
      <c r="C276" s="18">
        <v>-8.6402489024472451E-2</v>
      </c>
      <c r="D276" s="28">
        <v>-27.979999999999983</v>
      </c>
      <c r="E276" s="28">
        <v>-24.740000000000073</v>
      </c>
      <c r="F276" s="29">
        <v>-3.1000000000000139</v>
      </c>
      <c r="G276" s="29">
        <v>-18.000000000000014</v>
      </c>
    </row>
    <row r="277" spans="1:7" x14ac:dyDescent="0.2">
      <c r="A277" t="s">
        <v>301</v>
      </c>
      <c r="B277" s="18">
        <v>-0.19999999999999998</v>
      </c>
      <c r="C277" s="18">
        <v>-3.6456021728092647E-2</v>
      </c>
      <c r="D277" s="28">
        <v>-11.010000000000009</v>
      </c>
      <c r="E277" s="28">
        <v>-15.70999999999998</v>
      </c>
      <c r="F277" s="29">
        <v>-3.620000000000001</v>
      </c>
      <c r="G277" s="29">
        <v>-7.5099999999999945</v>
      </c>
    </row>
    <row r="278" spans="1:7" x14ac:dyDescent="0.2">
      <c r="A278" t="s">
        <v>302</v>
      </c>
      <c r="B278" s="18">
        <v>0</v>
      </c>
      <c r="C278" s="18">
        <v>0.15491414641987103</v>
      </c>
      <c r="D278" s="28">
        <v>-9.9200000000000177</v>
      </c>
      <c r="E278" s="28">
        <v>-7.3199999999999932</v>
      </c>
      <c r="F278" s="29">
        <v>-0.40000000000000036</v>
      </c>
      <c r="G278" s="29">
        <v>3.7000000000000366</v>
      </c>
    </row>
    <row r="279" spans="1:7" x14ac:dyDescent="0.2">
      <c r="A279" t="s">
        <v>303</v>
      </c>
      <c r="B279" s="18">
        <v>0</v>
      </c>
      <c r="C279" s="18">
        <v>1.6712849550882147E-2</v>
      </c>
      <c r="D279" s="28">
        <v>4.1900000000000048</v>
      </c>
      <c r="E279" s="28">
        <v>9.7900000000000098</v>
      </c>
      <c r="F279" s="29">
        <v>-0.36999999999998145</v>
      </c>
      <c r="G279" s="29">
        <v>8.6500000000000021</v>
      </c>
    </row>
    <row r="280" spans="1:7" x14ac:dyDescent="0.2">
      <c r="A280" t="s">
        <v>304</v>
      </c>
      <c r="B280" s="18">
        <v>0</v>
      </c>
      <c r="C280" s="18">
        <v>-1.6122201654033774E-2</v>
      </c>
      <c r="D280" s="28">
        <v>11.60000000000001</v>
      </c>
      <c r="E280" s="28">
        <v>27.400000000000002</v>
      </c>
      <c r="F280" s="29">
        <v>4.7800000000000065</v>
      </c>
      <c r="G280" s="29">
        <v>11.749999999999972</v>
      </c>
    </row>
    <row r="281" spans="1:7" x14ac:dyDescent="0.2">
      <c r="A281" t="s">
        <v>305</v>
      </c>
      <c r="B281" s="18">
        <v>-0.1</v>
      </c>
      <c r="C281" s="18">
        <v>-0.12205871134858254</v>
      </c>
      <c r="D281" s="28">
        <v>-3.5600000000000076</v>
      </c>
      <c r="E281" s="28">
        <v>-6.4599999999999991</v>
      </c>
      <c r="F281" s="29">
        <v>-1.23000000000002</v>
      </c>
      <c r="G281" s="29">
        <v>-10.950000000000015</v>
      </c>
    </row>
    <row r="282" spans="1:7" x14ac:dyDescent="0.2">
      <c r="A282" t="s">
        <v>306</v>
      </c>
      <c r="B282" s="18">
        <v>0</v>
      </c>
      <c r="C282" s="18">
        <v>2.6851900949132257E-2</v>
      </c>
      <c r="D282" s="28">
        <v>-7.6000000000000068</v>
      </c>
      <c r="E282" s="28">
        <v>-11.229999999999984</v>
      </c>
      <c r="F282" s="29">
        <v>-4.8300000000000232</v>
      </c>
      <c r="G282" s="29">
        <v>-12.299999999999978</v>
      </c>
    </row>
    <row r="283" spans="1:7" x14ac:dyDescent="0.2">
      <c r="A283" t="s">
        <v>307</v>
      </c>
      <c r="B283" s="18">
        <v>0</v>
      </c>
      <c r="C283" s="18">
        <v>9.8893846194659518E-3</v>
      </c>
      <c r="D283" s="28">
        <v>7.7700000000000102</v>
      </c>
      <c r="E283" s="28">
        <v>8.9199999999999946</v>
      </c>
      <c r="F283" s="29">
        <v>2.079999999999993</v>
      </c>
      <c r="G283" s="29">
        <v>0.80000000000000071</v>
      </c>
    </row>
    <row r="284" spans="1:7" x14ac:dyDescent="0.2">
      <c r="A284" t="s">
        <v>308</v>
      </c>
      <c r="B284" s="18">
        <v>-9.9999999999999978E-2</v>
      </c>
      <c r="C284" s="18">
        <v>-8.9692284871356331E-2</v>
      </c>
      <c r="D284" s="28">
        <v>-11.270000000000024</v>
      </c>
      <c r="E284" s="28">
        <v>-12.640000000000029</v>
      </c>
      <c r="F284" s="29">
        <v>2.9500000000000082</v>
      </c>
      <c r="G284" s="29">
        <v>-0.60999999999999943</v>
      </c>
    </row>
    <row r="285" spans="1:7" x14ac:dyDescent="0.2">
      <c r="A285" t="s">
        <v>309</v>
      </c>
      <c r="B285" s="18">
        <v>0</v>
      </c>
      <c r="C285" s="18">
        <v>5.5900764137197245E-3</v>
      </c>
      <c r="D285" s="28">
        <v>9.7400000000000375</v>
      </c>
      <c r="E285" s="28">
        <v>3.3700000000000507</v>
      </c>
      <c r="F285" s="29">
        <v>0.75000000000002842</v>
      </c>
      <c r="G285" s="29">
        <v>-0.69999999999996732</v>
      </c>
    </row>
    <row r="286" spans="1:7" x14ac:dyDescent="0.2">
      <c r="A286" t="s">
        <v>310</v>
      </c>
      <c r="B286" s="18">
        <v>0</v>
      </c>
      <c r="C286" s="18">
        <v>-8.8228265294065245E-2</v>
      </c>
      <c r="D286" s="28">
        <v>-3.1600000000000072</v>
      </c>
      <c r="E286" s="28">
        <v>-5.0799999999999734</v>
      </c>
      <c r="F286" s="29">
        <v>-0.74999999999998401</v>
      </c>
      <c r="G286" s="29">
        <v>1.6999999999999904</v>
      </c>
    </row>
    <row r="287" spans="1:7" x14ac:dyDescent="0.2">
      <c r="A287" t="s">
        <v>311</v>
      </c>
      <c r="B287" s="18">
        <v>0.10000000000000003</v>
      </c>
      <c r="C287" s="18">
        <v>5.9584175683491669E-2</v>
      </c>
      <c r="D287" s="28">
        <v>13.870000000000005</v>
      </c>
      <c r="E287" s="28">
        <v>8.6599999999999788</v>
      </c>
      <c r="F287" s="29">
        <v>3.2200000000000006</v>
      </c>
      <c r="G287" s="29">
        <v>8.7299999999999933</v>
      </c>
    </row>
    <row r="288" spans="1:7" x14ac:dyDescent="0.2">
      <c r="A288" t="s">
        <v>312</v>
      </c>
      <c r="B288" s="18">
        <v>-0.1</v>
      </c>
      <c r="C288" s="18">
        <v>-2.0921090312675444E-2</v>
      </c>
      <c r="D288" s="28">
        <v>-19.259999999999966</v>
      </c>
      <c r="E288" s="28">
        <v>-19.879999999999942</v>
      </c>
      <c r="F288" s="29">
        <v>-3.379999999999983</v>
      </c>
      <c r="G288" s="29">
        <v>-5.909999999999993</v>
      </c>
    </row>
    <row r="289" spans="1:7" x14ac:dyDescent="0.2">
      <c r="A289" t="s">
        <v>313</v>
      </c>
      <c r="B289" s="18">
        <v>0.1</v>
      </c>
      <c r="C289" s="18">
        <v>0.16030904201527196</v>
      </c>
      <c r="D289" s="28">
        <v>-3.2700000000000173</v>
      </c>
      <c r="E289" s="28">
        <v>2.2800000000000153</v>
      </c>
      <c r="F289" s="29">
        <v>-3.3999999999999808</v>
      </c>
      <c r="G289" s="29">
        <v>-3.1000000000000139</v>
      </c>
    </row>
    <row r="290" spans="1:7" x14ac:dyDescent="0.2">
      <c r="A290" t="s">
        <v>314</v>
      </c>
      <c r="B290" s="18">
        <v>9.9999999999999978E-2</v>
      </c>
      <c r="C290" s="18">
        <v>3.3098719580304692E-2</v>
      </c>
      <c r="D290" s="28">
        <v>-6.2499999999999556</v>
      </c>
      <c r="E290" s="28">
        <v>-11.289999999999978</v>
      </c>
      <c r="F290" s="29">
        <v>0.91999999999998749</v>
      </c>
      <c r="G290" s="29">
        <v>3.4600000000000186</v>
      </c>
    </row>
    <row r="291" spans="1:7" x14ac:dyDescent="0.2">
      <c r="A291" t="s">
        <v>315</v>
      </c>
      <c r="B291" s="18">
        <v>9.9999999999999978E-2</v>
      </c>
      <c r="C291" s="18">
        <v>0.10543301526839705</v>
      </c>
      <c r="D291" s="28">
        <v>13.500000000000068</v>
      </c>
      <c r="E291" s="28">
        <v>18.400000000000016</v>
      </c>
      <c r="F291" s="29">
        <v>4.6699999999999964</v>
      </c>
      <c r="G291" s="29">
        <v>12.130000000000019</v>
      </c>
    </row>
    <row r="292" spans="1:7" x14ac:dyDescent="0.2">
      <c r="A292" t="s">
        <v>316</v>
      </c>
      <c r="B292" s="18">
        <v>0</v>
      </c>
      <c r="C292" s="18">
        <v>4.2062095354955864E-2</v>
      </c>
      <c r="D292" s="28">
        <v>5.2499999999999325</v>
      </c>
      <c r="E292" s="28">
        <v>5.0200000000000244</v>
      </c>
      <c r="F292" s="29">
        <v>2.2800000000000153</v>
      </c>
      <c r="G292" s="29">
        <v>3.7000000000000366</v>
      </c>
    </row>
    <row r="293" spans="1:7" x14ac:dyDescent="0.2">
      <c r="A293" t="s">
        <v>317</v>
      </c>
      <c r="B293" s="18">
        <v>0.10000000000000003</v>
      </c>
      <c r="C293" s="18">
        <v>7.8069402740366389E-2</v>
      </c>
      <c r="D293" s="28">
        <v>18.189999999999973</v>
      </c>
      <c r="E293" s="28">
        <v>23.049999999999926</v>
      </c>
      <c r="F293" s="29">
        <v>3.2999999999999918</v>
      </c>
      <c r="G293" s="29">
        <v>9.4799999999999773</v>
      </c>
    </row>
    <row r="294" spans="1:7" x14ac:dyDescent="0.2">
      <c r="A294" t="s">
        <v>318</v>
      </c>
      <c r="B294" s="18">
        <v>-0.10000000000000003</v>
      </c>
      <c r="C294" s="18">
        <v>-8.7089645453674813E-2</v>
      </c>
      <c r="D294" s="28">
        <v>-9.9400000000000155</v>
      </c>
      <c r="E294" s="28">
        <v>-9.1000000000000192</v>
      </c>
      <c r="F294" s="29">
        <v>-2.0000000000000018</v>
      </c>
      <c r="G294" s="29">
        <v>-3.2999999999999918</v>
      </c>
    </row>
    <row r="295" spans="1:7" x14ac:dyDescent="0.2">
      <c r="A295" t="s">
        <v>319</v>
      </c>
      <c r="B295" s="18">
        <v>-0.1</v>
      </c>
      <c r="C295" s="18">
        <v>-9.4253002008237635E-2</v>
      </c>
      <c r="D295" s="28">
        <v>-8.8000000000000078</v>
      </c>
      <c r="E295" s="28">
        <v>-8.2199999999999385</v>
      </c>
      <c r="F295" s="29">
        <v>-4.7899999999999832</v>
      </c>
      <c r="G295" s="29">
        <v>-9.5000000000000195</v>
      </c>
    </row>
    <row r="296" spans="1:7" x14ac:dyDescent="0.2">
      <c r="A296" t="s">
        <v>320</v>
      </c>
      <c r="B296" s="18">
        <v>-0.2</v>
      </c>
      <c r="C296" s="18">
        <v>-0.15618964003513139</v>
      </c>
      <c r="D296" s="28">
        <v>-7.3999999999999844</v>
      </c>
      <c r="E296" s="28">
        <v>-10.700000000000021</v>
      </c>
      <c r="F296" s="29">
        <v>-2.9999999999999805</v>
      </c>
      <c r="G296" s="29">
        <v>-10.250000000000004</v>
      </c>
    </row>
    <row r="297" spans="1:7" x14ac:dyDescent="0.2">
      <c r="A297" t="s">
        <v>321</v>
      </c>
      <c r="B297" s="18">
        <v>0</v>
      </c>
      <c r="C297" s="18">
        <v>-4.5072177199090124E-2</v>
      </c>
      <c r="D297" s="28">
        <v>-0.76000000000000512</v>
      </c>
      <c r="E297" s="28">
        <v>2.6400000000000201</v>
      </c>
      <c r="F297" s="29">
        <v>-2.2000000000000242</v>
      </c>
      <c r="G297" s="29">
        <v>-3.180000000000005</v>
      </c>
    </row>
    <row r="298" spans="1:7" x14ac:dyDescent="0.2">
      <c r="A298" t="s">
        <v>322</v>
      </c>
      <c r="B298" s="18">
        <v>0</v>
      </c>
      <c r="C298" s="18">
        <v>-1.2779475272228613E-2</v>
      </c>
      <c r="D298" s="28">
        <v>1.1099999999999888</v>
      </c>
      <c r="E298" s="28">
        <v>4.7400000000000109</v>
      </c>
      <c r="F298" s="29">
        <v>1.2000000000000011</v>
      </c>
      <c r="G298" s="29">
        <v>6.0100000000000042</v>
      </c>
    </row>
    <row r="299" spans="1:7" x14ac:dyDescent="0.2">
      <c r="A299" t="s">
        <v>323</v>
      </c>
      <c r="B299" s="18">
        <v>0.1</v>
      </c>
      <c r="C299" s="18">
        <v>7.9866993929089775E-2</v>
      </c>
      <c r="D299" s="28">
        <v>-1.1800000000000033</v>
      </c>
      <c r="E299" s="28">
        <v>-6.4199999999999591</v>
      </c>
      <c r="F299" s="29">
        <v>3.1200000000000117</v>
      </c>
      <c r="G299" s="29">
        <v>8.4500000000000242</v>
      </c>
    </row>
    <row r="300" spans="1:7" x14ac:dyDescent="0.2">
      <c r="A300" t="s">
        <v>324</v>
      </c>
      <c r="B300" s="18">
        <v>0</v>
      </c>
      <c r="C300" s="18">
        <v>4.4052801840566314E-2</v>
      </c>
      <c r="D300" s="28">
        <v>2.3699999999999832</v>
      </c>
      <c r="E300" s="28">
        <v>-5.4399999999999338</v>
      </c>
      <c r="F300" s="29">
        <v>-9.9999999999988987E-2</v>
      </c>
      <c r="G300" s="29">
        <v>0.62999999999999723</v>
      </c>
    </row>
    <row r="301" spans="1:7" x14ac:dyDescent="0.2">
      <c r="A301" t="s">
        <v>325</v>
      </c>
      <c r="B301" s="18">
        <v>0</v>
      </c>
      <c r="C301" s="18">
        <v>1.2882385387402995E-2</v>
      </c>
      <c r="D301" s="28">
        <v>4.4799999999999507</v>
      </c>
      <c r="E301" s="28">
        <v>1.0200000000000209</v>
      </c>
      <c r="F301" s="29">
        <v>1.8299999999999983</v>
      </c>
      <c r="G301" s="29">
        <v>4.129999999999967</v>
      </c>
    </row>
    <row r="302" spans="1:7" x14ac:dyDescent="0.2">
      <c r="A302" t="s">
        <v>326</v>
      </c>
      <c r="B302" s="18">
        <v>0</v>
      </c>
      <c r="C302" s="18">
        <v>-6.8777434023999939E-3</v>
      </c>
      <c r="D302" s="28">
        <v>-13.929999999999954</v>
      </c>
      <c r="E302" s="28">
        <v>-10.299999999999976</v>
      </c>
      <c r="F302" s="29">
        <v>-2.8000000000000025</v>
      </c>
      <c r="G302" s="29">
        <v>0.55000000000000604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7DAC2B170E746863C4E45908EEB99" ma:contentTypeVersion="11" ma:contentTypeDescription="Create a new document." ma:contentTypeScope="" ma:versionID="4f6c11d1a5944afc72be0802b4492452">
  <xsd:schema xmlns:xsd="http://www.w3.org/2001/XMLSchema" xmlns:xs="http://www.w3.org/2001/XMLSchema" xmlns:p="http://schemas.microsoft.com/office/2006/metadata/properties" xmlns:ns3="161044b4-a74f-4aa8-bb10-2b1dd73971fc" xmlns:ns4="c42daed2-b696-4d4d-bf7b-38742997fa9d" targetNamespace="http://schemas.microsoft.com/office/2006/metadata/properties" ma:root="true" ma:fieldsID="3948bf07475390ca248dcc4eb8fe90fd" ns3:_="" ns4:_="">
    <xsd:import namespace="161044b4-a74f-4aa8-bb10-2b1dd73971fc"/>
    <xsd:import namespace="c42daed2-b696-4d4d-bf7b-38742997fa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044b4-a74f-4aa8-bb10-2b1dd7397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daed2-b696-4d4d-bf7b-38742997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1044b4-a74f-4aa8-bb10-2b1dd73971fc" xsi:nil="true"/>
  </documentManagement>
</p:properties>
</file>

<file path=customXml/itemProps1.xml><?xml version="1.0" encoding="utf-8"?>
<ds:datastoreItem xmlns:ds="http://schemas.openxmlformats.org/officeDocument/2006/customXml" ds:itemID="{F6BB6DEE-4023-4CA3-A620-25BB96F5D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044b4-a74f-4aa8-bb10-2b1dd73971fc"/>
    <ds:schemaRef ds:uri="c42daed2-b696-4d4d-bf7b-38742997f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2B0A-E5A0-406A-A51E-B9AE7EEE1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89EE4D-AB37-4FD1-9009-93898B1011E1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c42daed2-b696-4d4d-bf7b-38742997fa9d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61044b4-a74f-4aa8-bb10-2b1dd73971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Pulls</vt:lpstr>
      <vt:lpstr>Release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Cosentino</dc:creator>
  <cp:lastModifiedBy>Henry Cosentino</cp:lastModifiedBy>
  <dcterms:created xsi:type="dcterms:W3CDTF">2025-01-25T19:01:54Z</dcterms:created>
  <dcterms:modified xsi:type="dcterms:W3CDTF">2025-07-12T01:33:03Z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0x01010091C7DAC2B170E746863C4E45908EEB99</vt:lpwstr>
  </property>
</Properties>
</file>