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filterPrivacy="1" codeName="ThisWorkbook" checkCompatibility="1"/>
  <xr:revisionPtr revIDLastSave="0" documentId="13_ncr:40019_{BBBE126D-97E3-4D59-91AC-0AA271702B5C}" xr6:coauthVersionLast="45" xr6:coauthVersionMax="45" xr10:uidLastSave="{00000000-0000-0000-0000-000000000000}"/>
  <bookViews>
    <workbookView xWindow="-110" yWindow="-110" windowWidth="19420" windowHeight="10420" tabRatio="278"/>
  </bookViews>
  <sheets>
    <sheet name="Bracket" sheetId="2" r:id="rId1"/>
    <sheet name="Actual" sheetId="5" r:id="rId2"/>
    <sheet name="Tracker" sheetId="4" r:id="rId3"/>
    <sheet name="Validation" sheetId="3" state="hidden" r:id="rId4"/>
  </sheets>
  <definedNames>
    <definedName name="_xlnm.Print_Area" localSheetId="1">Actual!$B$2:$S$71</definedName>
    <definedName name="_xlnm.Print_Area" localSheetId="0">Bracket!$B$2:$S$71</definedName>
    <definedName name="_xlnm.Print_Area" localSheetId="2">Tracker!$B$2:$N$81</definedName>
    <definedName name="Round1">"A4:C4"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" i="3" l="1"/>
  <c r="AE3" i="3"/>
  <c r="AD3" i="3"/>
  <c r="AC3" i="3"/>
  <c r="AB3" i="3"/>
  <c r="AA3" i="3"/>
  <c r="Z3" i="3"/>
  <c r="Y3" i="3"/>
  <c r="AF2" i="3"/>
  <c r="AE2" i="3"/>
  <c r="AD2" i="3"/>
  <c r="AC2" i="3"/>
  <c r="AB2" i="3"/>
  <c r="AA2" i="3"/>
  <c r="Z2" i="3"/>
  <c r="Y2" i="3"/>
  <c r="C35" i="4"/>
  <c r="C34" i="4"/>
  <c r="C33" i="4"/>
  <c r="C32" i="4"/>
  <c r="C31" i="4"/>
  <c r="C30" i="4"/>
  <c r="C29" i="4"/>
  <c r="C28" i="4"/>
  <c r="N78" i="4"/>
  <c r="N79" i="4" s="1"/>
  <c r="L78" i="4"/>
  <c r="L79" i="4" s="1"/>
  <c r="J78" i="4"/>
  <c r="J79" i="4" s="1"/>
  <c r="H78" i="4"/>
  <c r="H79" i="4" s="1"/>
  <c r="F78" i="4"/>
  <c r="F79" i="4" s="1"/>
  <c r="M38" i="4"/>
  <c r="K38" i="4"/>
  <c r="I38" i="4"/>
  <c r="G38" i="4"/>
  <c r="E38" i="4"/>
  <c r="N74" i="4"/>
  <c r="L74" i="4"/>
  <c r="J74" i="4"/>
  <c r="H74" i="4"/>
  <c r="F74" i="4"/>
  <c r="BI3" i="3"/>
  <c r="BK2" i="3"/>
  <c r="BI2" i="3"/>
  <c r="N69" i="4"/>
  <c r="N68" i="4"/>
  <c r="L69" i="4"/>
  <c r="L68" i="4"/>
  <c r="J69" i="4"/>
  <c r="J68" i="4"/>
  <c r="J72" i="4" s="1"/>
  <c r="H69" i="4"/>
  <c r="H68" i="4"/>
  <c r="F69" i="4"/>
  <c r="F68" i="4"/>
  <c r="C78" i="4"/>
  <c r="C74" i="4"/>
  <c r="D78" i="4"/>
  <c r="D74" i="4"/>
  <c r="D69" i="4"/>
  <c r="D68" i="4"/>
  <c r="D58" i="4"/>
  <c r="N75" i="4"/>
  <c r="L75" i="4"/>
  <c r="J75" i="4"/>
  <c r="H75" i="4"/>
  <c r="F75" i="4"/>
  <c r="D75" i="4"/>
  <c r="C75" i="4"/>
  <c r="N71" i="4"/>
  <c r="L71" i="4"/>
  <c r="J71" i="4"/>
  <c r="H71" i="4"/>
  <c r="F71" i="4"/>
  <c r="D71" i="4"/>
  <c r="C71" i="4"/>
  <c r="N70" i="4"/>
  <c r="L70" i="4"/>
  <c r="J70" i="4"/>
  <c r="H70" i="4"/>
  <c r="F70" i="4"/>
  <c r="D70" i="4"/>
  <c r="C70" i="4"/>
  <c r="C69" i="4"/>
  <c r="C68" i="4"/>
  <c r="N65" i="4"/>
  <c r="L65" i="4"/>
  <c r="J65" i="4"/>
  <c r="H65" i="4"/>
  <c r="F65" i="4"/>
  <c r="D65" i="4"/>
  <c r="C65" i="4"/>
  <c r="N64" i="4"/>
  <c r="L64" i="4"/>
  <c r="J64" i="4"/>
  <c r="H64" i="4"/>
  <c r="F64" i="4"/>
  <c r="D64" i="4"/>
  <c r="C64" i="4"/>
  <c r="N63" i="4"/>
  <c r="L63" i="4"/>
  <c r="J63" i="4"/>
  <c r="H63" i="4"/>
  <c r="F63" i="4"/>
  <c r="D63" i="4"/>
  <c r="C63" i="4"/>
  <c r="N62" i="4"/>
  <c r="L62" i="4"/>
  <c r="J62" i="4"/>
  <c r="H62" i="4"/>
  <c r="F62" i="4"/>
  <c r="D62" i="4"/>
  <c r="C62" i="4"/>
  <c r="N61" i="4"/>
  <c r="L61" i="4"/>
  <c r="J61" i="4"/>
  <c r="H61" i="4"/>
  <c r="F61" i="4"/>
  <c r="D61" i="4"/>
  <c r="C61" i="4"/>
  <c r="N60" i="4"/>
  <c r="L60" i="4"/>
  <c r="J60" i="4"/>
  <c r="H60" i="4"/>
  <c r="F60" i="4"/>
  <c r="D60" i="4"/>
  <c r="C60" i="4"/>
  <c r="N59" i="4"/>
  <c r="L59" i="4"/>
  <c r="J59" i="4"/>
  <c r="H59" i="4"/>
  <c r="F59" i="4"/>
  <c r="D59" i="4"/>
  <c r="C59" i="4"/>
  <c r="N58" i="4"/>
  <c r="L58" i="4"/>
  <c r="J58" i="4"/>
  <c r="H58" i="4"/>
  <c r="F58" i="4"/>
  <c r="C58" i="4"/>
  <c r="N55" i="4"/>
  <c r="L55" i="4"/>
  <c r="J55" i="4"/>
  <c r="H55" i="4"/>
  <c r="F55" i="4"/>
  <c r="D55" i="4"/>
  <c r="C55" i="4"/>
  <c r="N54" i="4"/>
  <c r="L54" i="4"/>
  <c r="J54" i="4"/>
  <c r="H54" i="4"/>
  <c r="F54" i="4"/>
  <c r="D54" i="4"/>
  <c r="C54" i="4"/>
  <c r="N53" i="4"/>
  <c r="L53" i="4"/>
  <c r="J53" i="4"/>
  <c r="H53" i="4"/>
  <c r="F53" i="4"/>
  <c r="D53" i="4"/>
  <c r="C53" i="4"/>
  <c r="N52" i="4"/>
  <c r="L52" i="4"/>
  <c r="J52" i="4"/>
  <c r="H52" i="4"/>
  <c r="F52" i="4"/>
  <c r="D52" i="4"/>
  <c r="C52" i="4"/>
  <c r="N51" i="4"/>
  <c r="L51" i="4"/>
  <c r="J51" i="4"/>
  <c r="H51" i="4"/>
  <c r="F51" i="4"/>
  <c r="D51" i="4"/>
  <c r="C51" i="4"/>
  <c r="N50" i="4"/>
  <c r="L50" i="4"/>
  <c r="J50" i="4"/>
  <c r="H50" i="4"/>
  <c r="F50" i="4"/>
  <c r="D50" i="4"/>
  <c r="C50" i="4"/>
  <c r="N49" i="4"/>
  <c r="L49" i="4"/>
  <c r="J49" i="4"/>
  <c r="H49" i="4"/>
  <c r="F49" i="4"/>
  <c r="D49" i="4"/>
  <c r="C49" i="4"/>
  <c r="N48" i="4"/>
  <c r="L48" i="4"/>
  <c r="J48" i="4"/>
  <c r="H48" i="4"/>
  <c r="F48" i="4"/>
  <c r="D48" i="4"/>
  <c r="C48" i="4"/>
  <c r="N47" i="4"/>
  <c r="L47" i="4"/>
  <c r="J47" i="4"/>
  <c r="H47" i="4"/>
  <c r="F47" i="4"/>
  <c r="D47" i="4"/>
  <c r="C47" i="4"/>
  <c r="N46" i="4"/>
  <c r="L46" i="4"/>
  <c r="J46" i="4"/>
  <c r="H46" i="4"/>
  <c r="F46" i="4"/>
  <c r="D46" i="4"/>
  <c r="C46" i="4"/>
  <c r="N45" i="4"/>
  <c r="L45" i="4"/>
  <c r="J45" i="4"/>
  <c r="H45" i="4"/>
  <c r="F45" i="4"/>
  <c r="D45" i="4"/>
  <c r="C45" i="4"/>
  <c r="N44" i="4"/>
  <c r="L44" i="4"/>
  <c r="J44" i="4"/>
  <c r="H44" i="4"/>
  <c r="F44" i="4"/>
  <c r="D44" i="4"/>
  <c r="C44" i="4"/>
  <c r="N43" i="4"/>
  <c r="L43" i="4"/>
  <c r="J43" i="4"/>
  <c r="H43" i="4"/>
  <c r="F43" i="4"/>
  <c r="D43" i="4"/>
  <c r="C43" i="4"/>
  <c r="N42" i="4"/>
  <c r="L42" i="4"/>
  <c r="J42" i="4"/>
  <c r="H42" i="4"/>
  <c r="F42" i="4"/>
  <c r="D42" i="4"/>
  <c r="C42" i="4"/>
  <c r="N41" i="4"/>
  <c r="L41" i="4"/>
  <c r="J41" i="4"/>
  <c r="H41" i="4"/>
  <c r="F41" i="4"/>
  <c r="D41" i="4"/>
  <c r="C41" i="4"/>
  <c r="N40" i="4"/>
  <c r="L40" i="4"/>
  <c r="J40" i="4"/>
  <c r="H40" i="4"/>
  <c r="F40" i="4"/>
  <c r="D40" i="4"/>
  <c r="C40" i="4"/>
  <c r="N35" i="4"/>
  <c r="L35" i="4"/>
  <c r="J35" i="4"/>
  <c r="H35" i="4"/>
  <c r="F35" i="4"/>
  <c r="D35" i="4"/>
  <c r="N34" i="4"/>
  <c r="L34" i="4"/>
  <c r="J34" i="4"/>
  <c r="H34" i="4"/>
  <c r="F34" i="4"/>
  <c r="D34" i="4"/>
  <c r="N33" i="4"/>
  <c r="L33" i="4"/>
  <c r="J33" i="4"/>
  <c r="H33" i="4"/>
  <c r="F33" i="4"/>
  <c r="D33" i="4"/>
  <c r="N32" i="4"/>
  <c r="L32" i="4"/>
  <c r="J32" i="4"/>
  <c r="H32" i="4"/>
  <c r="F32" i="4"/>
  <c r="D32" i="4"/>
  <c r="N31" i="4"/>
  <c r="L31" i="4"/>
  <c r="J31" i="4"/>
  <c r="H31" i="4"/>
  <c r="F31" i="4"/>
  <c r="D31" i="4"/>
  <c r="N30" i="4"/>
  <c r="L30" i="4"/>
  <c r="J30" i="4"/>
  <c r="H30" i="4"/>
  <c r="F30" i="4"/>
  <c r="D30" i="4"/>
  <c r="N29" i="4"/>
  <c r="L29" i="4"/>
  <c r="J29" i="4"/>
  <c r="H29" i="4"/>
  <c r="F29" i="4"/>
  <c r="D29" i="4"/>
  <c r="N28" i="4"/>
  <c r="L28" i="4"/>
  <c r="J28" i="4"/>
  <c r="H28" i="4"/>
  <c r="F28" i="4"/>
  <c r="D28" i="4"/>
  <c r="N27" i="4"/>
  <c r="L27" i="4"/>
  <c r="J27" i="4"/>
  <c r="H27" i="4"/>
  <c r="F27" i="4"/>
  <c r="D27" i="4"/>
  <c r="C27" i="4"/>
  <c r="N26" i="4"/>
  <c r="L26" i="4"/>
  <c r="J26" i="4"/>
  <c r="H26" i="4"/>
  <c r="F26" i="4"/>
  <c r="D26" i="4"/>
  <c r="C26" i="4"/>
  <c r="N25" i="4"/>
  <c r="L25" i="4"/>
  <c r="J25" i="4"/>
  <c r="H25" i="4"/>
  <c r="F25" i="4"/>
  <c r="D25" i="4"/>
  <c r="C25" i="4"/>
  <c r="N24" i="4"/>
  <c r="L24" i="4"/>
  <c r="J24" i="4"/>
  <c r="H24" i="4"/>
  <c r="F24" i="4"/>
  <c r="D24" i="4"/>
  <c r="C24" i="4"/>
  <c r="N23" i="4"/>
  <c r="L23" i="4"/>
  <c r="J23" i="4"/>
  <c r="H23" i="4"/>
  <c r="F23" i="4"/>
  <c r="D23" i="4"/>
  <c r="C23" i="4"/>
  <c r="N22" i="4"/>
  <c r="L22" i="4"/>
  <c r="J22" i="4"/>
  <c r="H22" i="4"/>
  <c r="F22" i="4"/>
  <c r="D22" i="4"/>
  <c r="C22" i="4"/>
  <c r="N21" i="4"/>
  <c r="L21" i="4"/>
  <c r="J21" i="4"/>
  <c r="H21" i="4"/>
  <c r="F21" i="4"/>
  <c r="D21" i="4"/>
  <c r="C21" i="4"/>
  <c r="N20" i="4"/>
  <c r="L20" i="4"/>
  <c r="J20" i="4"/>
  <c r="H20" i="4"/>
  <c r="F20" i="4"/>
  <c r="D20" i="4"/>
  <c r="C20" i="4"/>
  <c r="N19" i="4"/>
  <c r="L19" i="4"/>
  <c r="J19" i="4"/>
  <c r="H19" i="4"/>
  <c r="F19" i="4"/>
  <c r="D19" i="4"/>
  <c r="C19" i="4"/>
  <c r="N18" i="4"/>
  <c r="L18" i="4"/>
  <c r="J18" i="4"/>
  <c r="H18" i="4"/>
  <c r="F18" i="4"/>
  <c r="D18" i="4"/>
  <c r="C18" i="4"/>
  <c r="N17" i="4"/>
  <c r="L17" i="4"/>
  <c r="J17" i="4"/>
  <c r="H17" i="4"/>
  <c r="F17" i="4"/>
  <c r="D17" i="4"/>
  <c r="C17" i="4"/>
  <c r="N16" i="4"/>
  <c r="L16" i="4"/>
  <c r="J16" i="4"/>
  <c r="H16" i="4"/>
  <c r="F16" i="4"/>
  <c r="D16" i="4"/>
  <c r="C16" i="4"/>
  <c r="N15" i="4"/>
  <c r="L15" i="4"/>
  <c r="J15" i="4"/>
  <c r="H15" i="4"/>
  <c r="F15" i="4"/>
  <c r="D15" i="4"/>
  <c r="C15" i="4"/>
  <c r="N14" i="4"/>
  <c r="L14" i="4"/>
  <c r="J14" i="4"/>
  <c r="H14" i="4"/>
  <c r="F14" i="4"/>
  <c r="D14" i="4"/>
  <c r="C14" i="4"/>
  <c r="N13" i="4"/>
  <c r="L13" i="4"/>
  <c r="J13" i="4"/>
  <c r="H13" i="4"/>
  <c r="F13" i="4"/>
  <c r="D13" i="4"/>
  <c r="C13" i="4"/>
  <c r="N12" i="4"/>
  <c r="L12" i="4"/>
  <c r="J12" i="4"/>
  <c r="H12" i="4"/>
  <c r="F12" i="4"/>
  <c r="D12" i="4"/>
  <c r="C12" i="4"/>
  <c r="N11" i="4"/>
  <c r="L11" i="4"/>
  <c r="J11" i="4"/>
  <c r="H11" i="4"/>
  <c r="F11" i="4"/>
  <c r="D11" i="4"/>
  <c r="C11" i="4"/>
  <c r="N10" i="4"/>
  <c r="L10" i="4"/>
  <c r="J10" i="4"/>
  <c r="H10" i="4"/>
  <c r="F10" i="4"/>
  <c r="D10" i="4"/>
  <c r="C10" i="4"/>
  <c r="N9" i="4"/>
  <c r="L9" i="4"/>
  <c r="J9" i="4"/>
  <c r="H9" i="4"/>
  <c r="F9" i="4"/>
  <c r="D9" i="4"/>
  <c r="C9" i="4"/>
  <c r="N8" i="4"/>
  <c r="L8" i="4"/>
  <c r="J8" i="4"/>
  <c r="H8" i="4"/>
  <c r="F8" i="4"/>
  <c r="D8" i="4"/>
  <c r="C8" i="4"/>
  <c r="N7" i="4"/>
  <c r="L7" i="4"/>
  <c r="J7" i="4"/>
  <c r="H7" i="4"/>
  <c r="F7" i="4"/>
  <c r="D7" i="4"/>
  <c r="C7" i="4"/>
  <c r="N6" i="4"/>
  <c r="L6" i="4"/>
  <c r="J6" i="4"/>
  <c r="H6" i="4"/>
  <c r="F6" i="4"/>
  <c r="D6" i="4"/>
  <c r="C6" i="4"/>
  <c r="N5" i="4"/>
  <c r="L5" i="4"/>
  <c r="J5" i="4"/>
  <c r="H5" i="4"/>
  <c r="F5" i="4"/>
  <c r="D5" i="4"/>
  <c r="C5" i="4"/>
  <c r="N4" i="4"/>
  <c r="L4" i="4"/>
  <c r="J4" i="4"/>
  <c r="H4" i="4"/>
  <c r="F4" i="4"/>
  <c r="D4" i="4"/>
  <c r="C4" i="4"/>
  <c r="BK3" i="3"/>
  <c r="BJ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J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F72" i="4"/>
  <c r="H76" i="4"/>
  <c r="L76" i="4"/>
  <c r="L56" i="4" l="1"/>
  <c r="H36" i="4"/>
  <c r="F56" i="4"/>
  <c r="H56" i="4"/>
  <c r="L72" i="4"/>
  <c r="L66" i="4"/>
  <c r="F36" i="4"/>
  <c r="N36" i="4"/>
  <c r="N56" i="4"/>
  <c r="J66" i="4"/>
  <c r="J56" i="4"/>
  <c r="F66" i="4"/>
  <c r="N66" i="4"/>
  <c r="H66" i="4"/>
  <c r="F76" i="4"/>
  <c r="N76" i="4"/>
  <c r="J76" i="4"/>
  <c r="N72" i="4"/>
  <c r="H72" i="4"/>
  <c r="L36" i="4"/>
  <c r="L81" i="4" s="1"/>
  <c r="J36" i="4"/>
  <c r="H81" i="4" l="1"/>
  <c r="F81" i="4"/>
  <c r="J81" i="4"/>
  <c r="N81" i="4"/>
</calcChain>
</file>

<file path=xl/sharedStrings.xml><?xml version="1.0" encoding="utf-8"?>
<sst xmlns="http://schemas.openxmlformats.org/spreadsheetml/2006/main" count="730" uniqueCount="102">
  <si>
    <t>1st Round</t>
  </si>
  <si>
    <t>2nd Round</t>
  </si>
  <si>
    <t>6th Round</t>
  </si>
  <si>
    <t>3rd Round</t>
  </si>
  <si>
    <t>4th Round</t>
  </si>
  <si>
    <t>5th Round</t>
  </si>
  <si>
    <t>NATIONAL CHAMPION</t>
  </si>
  <si>
    <t>[Pick a team]</t>
  </si>
  <si>
    <t>Rounds</t>
  </si>
  <si>
    <t>Player 1</t>
  </si>
  <si>
    <t>Player 2</t>
  </si>
  <si>
    <t>Player 3</t>
  </si>
  <si>
    <t>Player 4</t>
  </si>
  <si>
    <t>Player 5</t>
  </si>
  <si>
    <t>Match-ups</t>
  </si>
  <si>
    <t>Winner</t>
  </si>
  <si>
    <t>Pick</t>
  </si>
  <si>
    <t>Results</t>
  </si>
  <si>
    <t>First Round Totals:</t>
  </si>
  <si>
    <t xml:space="preserve"> Second Round Totals:</t>
  </si>
  <si>
    <t>Third Round Totals:</t>
  </si>
  <si>
    <t>Fourth Round Totals:</t>
  </si>
  <si>
    <t>Fifth Round Totals:</t>
  </si>
  <si>
    <t>Sixth Round Totals:</t>
  </si>
  <si>
    <t>1st</t>
  </si>
  <si>
    <t>2nd</t>
  </si>
  <si>
    <t>3rd</t>
  </si>
  <si>
    <t>4th</t>
  </si>
  <si>
    <t>5th</t>
  </si>
  <si>
    <t>6th</t>
  </si>
  <si>
    <t>[Dates]</t>
  </si>
  <si>
    <t>[Date]</t>
  </si>
  <si>
    <t xml:space="preserve"> </t>
  </si>
  <si>
    <t>NCAA DIVISION I BASKETBALL TOURNAMENT BRACKET</t>
  </si>
  <si>
    <t>Duke</t>
  </si>
  <si>
    <t>Virginia</t>
  </si>
  <si>
    <t>Gonzaga</t>
  </si>
  <si>
    <t>Gonazaga</t>
  </si>
  <si>
    <t>Texas Tech</t>
  </si>
  <si>
    <t>Auburn</t>
  </si>
  <si>
    <t>North Carolina</t>
  </si>
  <si>
    <t>Michigan</t>
  </si>
  <si>
    <t>Tennessee</t>
  </si>
  <si>
    <t>Purdue</t>
  </si>
  <si>
    <t>Kentucky</t>
  </si>
  <si>
    <t>Michigan State</t>
  </si>
  <si>
    <t>LSU</t>
  </si>
  <si>
    <t>Wofford</t>
  </si>
  <si>
    <t>Houston</t>
  </si>
  <si>
    <t>Mississippi State</t>
  </si>
  <si>
    <t>Virginia Tech</t>
  </si>
  <si>
    <t>VCU</t>
  </si>
  <si>
    <t>UCF</t>
  </si>
  <si>
    <t>Buffalo</t>
  </si>
  <si>
    <t>Kansas State</t>
  </si>
  <si>
    <t>Oregon</t>
  </si>
  <si>
    <t>Iowa State</t>
  </si>
  <si>
    <t>Ohio State</t>
  </si>
  <si>
    <t>Florida State</t>
  </si>
  <si>
    <t>Florida</t>
  </si>
  <si>
    <t>Nevada</t>
  </si>
  <si>
    <t>Syracuse</t>
  </si>
  <si>
    <t>Baylor</t>
  </si>
  <si>
    <t>Cincinnati</t>
  </si>
  <si>
    <t>Iowa</t>
  </si>
  <si>
    <t>Wisconsin</t>
  </si>
  <si>
    <t>Kansas</t>
  </si>
  <si>
    <t>Northeastern</t>
  </si>
  <si>
    <t>North Dakota St</t>
  </si>
  <si>
    <t>Gardner Webb</t>
  </si>
  <si>
    <t>Iona</t>
  </si>
  <si>
    <t>Fairleigh Dickinson</t>
  </si>
  <si>
    <t>Montana</t>
  </si>
  <si>
    <t>Abiline Christian</t>
  </si>
  <si>
    <t>Colgate</t>
  </si>
  <si>
    <t>Bradley</t>
  </si>
  <si>
    <t>Seton Hall</t>
  </si>
  <si>
    <t>Georgia State</t>
  </si>
  <si>
    <t>Marquette</t>
  </si>
  <si>
    <t>Murray St</t>
  </si>
  <si>
    <t>N. Kentucky</t>
  </si>
  <si>
    <t>Arizona St</t>
  </si>
  <si>
    <t>Vermont</t>
  </si>
  <si>
    <t>New Mexico State</t>
  </si>
  <si>
    <t>Washington</t>
  </si>
  <si>
    <t>Utah State</t>
  </si>
  <si>
    <t>Villanova</t>
  </si>
  <si>
    <t>Saint Mary's</t>
  </si>
  <si>
    <t>Liberty</t>
  </si>
  <si>
    <t>Saint Louis</t>
  </si>
  <si>
    <t>Maryland</t>
  </si>
  <si>
    <t>Yale</t>
  </si>
  <si>
    <t>Louisville</t>
  </si>
  <si>
    <t>Minnesota</t>
  </si>
  <si>
    <t>Ole Miss</t>
  </si>
  <si>
    <t>Oklahoma</t>
  </si>
  <si>
    <t>UC Irvine</t>
  </si>
  <si>
    <t>Old Dominion</t>
  </si>
  <si>
    <t>Belmont</t>
  </si>
  <si>
    <r>
      <rPr>
        <b/>
        <sz val="8"/>
        <color indexed="8"/>
        <rFont val="Century Gothic"/>
        <family val="2"/>
      </rPr>
      <t>FINAL FOUR</t>
    </r>
    <r>
      <rPr>
        <b/>
        <sz val="8"/>
        <color indexed="63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</si>
  <si>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8"/>
        <color indexed="8"/>
        <rFont val="Century Gothic"/>
        <family val="2"/>
      </rPr>
      <t>FINAL FOUR</t>
    </r>
    <r>
      <rPr>
        <b/>
        <sz val="8"/>
        <color indexed="63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</t>
    </r>
  </si>
  <si>
    <r>
      <rPr>
        <b/>
        <sz val="10"/>
        <color indexed="8"/>
        <rFont val="Century Gothic"/>
        <family val="2"/>
      </rPr>
      <t>FINAL</t>
    </r>
    <r>
      <rPr>
        <b/>
        <sz val="10"/>
        <color indexed="63"/>
        <rFont val="Century Gothic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</si>
</sst>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9"/>
      <color indexed="42"/>
      <name val="Arial Narrow"/>
      <family val="2"/>
    </font>
    <font>
      <sz val="9"/>
      <color indexed="42"/>
      <name val="Arial Narrow"/>
      <family val="2"/>
    </font>
    <font>
      <sz val="10"/>
      <color indexed="42"/>
      <name val="Arial Narrow"/>
      <family val="2"/>
    </font>
    <font>
      <sz val="8"/>
      <color indexed="63"/>
      <name val="Tw Cen MT Condensed"/>
      <family val="2"/>
    </font>
    <font>
      <sz val="10"/>
      <color indexed="63"/>
      <name val="Tw Cen MT Condensed"/>
      <family val="2"/>
    </font>
    <font>
      <sz val="9"/>
      <color indexed="63"/>
      <name val="Tw Cen MT Condensed"/>
      <family val="2"/>
    </font>
    <font>
      <b/>
      <sz val="9"/>
      <color indexed="63"/>
      <name val="Tw Cen MT Condensed"/>
      <family val="2"/>
    </font>
    <font>
      <sz val="8"/>
      <color indexed="63"/>
      <name val="Tw Cen MT Condensed"/>
      <family val="2"/>
    </font>
    <font>
      <sz val="7"/>
      <color indexed="63"/>
      <name val="Tw Cen MT Condensed"/>
      <family val="2"/>
    </font>
    <font>
      <sz val="18"/>
      <color indexed="63"/>
      <name val="Tw Cen MT Condensed"/>
      <family val="2"/>
    </font>
    <font>
      <sz val="10"/>
      <color indexed="63"/>
      <name val="Tw Cen MT Condensed"/>
      <family val="2"/>
    </font>
    <font>
      <sz val="12"/>
      <color indexed="9"/>
      <name val="Tw Cen MT Condensed"/>
      <family val="2"/>
    </font>
    <font>
      <sz val="10"/>
      <color indexed="30"/>
      <name val="Tw Cen MT Condensed"/>
      <family val="2"/>
    </font>
    <font>
      <sz val="8"/>
      <color indexed="49"/>
      <name val="Century Gothic"/>
      <family val="2"/>
    </font>
    <font>
      <sz val="13"/>
      <color indexed="9"/>
      <name val="Century Gothic"/>
      <family val="1"/>
    </font>
    <font>
      <sz val="8.5"/>
      <color indexed="9"/>
      <name val="Century Gothic"/>
      <family val="1"/>
    </font>
    <font>
      <sz val="10"/>
      <color indexed="9"/>
      <name val="Tw Cen MT Condensed"/>
      <family val="2"/>
    </font>
    <font>
      <b/>
      <sz val="8"/>
      <color indexed="8"/>
      <name val="Century Gothic"/>
      <family val="2"/>
    </font>
    <font>
      <sz val="8"/>
      <color indexed="46"/>
      <name val="Century Gothic"/>
      <family val="2"/>
    </font>
    <font>
      <sz val="13"/>
      <color indexed="9"/>
      <name val="Century Gothic"/>
      <family val="2"/>
    </font>
    <font>
      <sz val="9"/>
      <color indexed="9"/>
      <name val="Century Gothic"/>
      <family val="2"/>
    </font>
    <font>
      <sz val="10.5"/>
      <color indexed="63"/>
      <name val="Tw Cen MT Condensed"/>
      <family val="2"/>
    </font>
    <font>
      <sz val="12"/>
      <color indexed="9"/>
      <name val="Tw Cen MT Condensed"/>
      <family val="2"/>
    </font>
    <font>
      <sz val="9"/>
      <color indexed="42"/>
      <name val="Tw Cen MT Condensed"/>
      <family val="2"/>
    </font>
    <font>
      <sz val="12"/>
      <color indexed="9"/>
      <name val="Century Gothic"/>
      <family val="2"/>
    </font>
    <font>
      <sz val="11"/>
      <color indexed="9"/>
      <name val="Century Gothic"/>
      <family val="2"/>
    </font>
    <font>
      <b/>
      <sz val="18"/>
      <color indexed="63"/>
      <name val="Tw Cen MT Condensed"/>
      <family val="2"/>
    </font>
    <font>
      <b/>
      <sz val="8"/>
      <color indexed="63"/>
      <name val="Tw Cen MT Condensed"/>
      <family val="2"/>
    </font>
    <font>
      <b/>
      <sz val="10"/>
      <color indexed="63"/>
      <name val="Tw Cen MT Condensed"/>
      <family val="2"/>
    </font>
    <font>
      <b/>
      <sz val="8"/>
      <color indexed="63"/>
      <name val="Century Gothic"/>
      <family val="2"/>
    </font>
    <font>
      <b/>
      <sz val="10"/>
      <color indexed="63"/>
      <name val="Century Gothic"/>
      <family val="2"/>
    </font>
    <font>
      <b/>
      <sz val="7"/>
      <color indexed="63"/>
      <name val="Tw Cen MT Condensed"/>
      <family val="2"/>
    </font>
    <font>
      <b/>
      <sz val="13"/>
      <color indexed="63"/>
      <name val="Century Gothic"/>
      <family val="2"/>
    </font>
    <font>
      <b/>
      <sz val="7.5"/>
      <color indexed="63"/>
      <name val="Tw Cen MT Condensed"/>
      <family val="2"/>
    </font>
    <font>
      <b/>
      <sz val="10"/>
      <color indexed="8"/>
      <name val="Century Gothic"/>
      <family val="2"/>
    </font>
    <font>
      <b/>
      <sz val="10"/>
      <color indexed="63"/>
      <name val="Tw Cen MT Condensed"/>
      <family val="1"/>
    </font>
    <font>
      <b/>
      <sz val="12"/>
      <color indexed="63"/>
      <name val="Tw Cen MT Condensed"/>
      <family val="2"/>
    </font>
    <font>
      <b/>
      <sz val="12"/>
      <color indexed="63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/>
      <right style="thin">
        <color indexed="46"/>
      </right>
      <top style="thin">
        <color indexed="46"/>
      </top>
      <bottom/>
      <diagonal/>
    </border>
    <border>
      <left/>
      <right style="thin">
        <color indexed="46"/>
      </right>
      <top/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/>
      <diagonal/>
    </border>
    <border>
      <left/>
      <right style="thin">
        <color indexed="46"/>
      </right>
      <top/>
      <bottom/>
      <diagonal/>
    </border>
    <border>
      <left style="thin">
        <color indexed="46"/>
      </left>
      <right style="thin">
        <color indexed="46"/>
      </right>
      <top/>
      <bottom style="thin">
        <color indexed="46"/>
      </bottom>
      <diagonal/>
    </border>
    <border>
      <left style="thin">
        <color indexed="46"/>
      </left>
      <right/>
      <top/>
      <bottom style="thin">
        <color indexed="46"/>
      </bottom>
      <diagonal/>
    </border>
    <border>
      <left/>
      <right/>
      <top/>
      <bottom style="thin">
        <color indexed="46"/>
      </bottom>
      <diagonal/>
    </border>
    <border>
      <left style="thin">
        <color indexed="46"/>
      </left>
      <right/>
      <top style="thin">
        <color indexed="46"/>
      </top>
      <bottom/>
      <diagonal/>
    </border>
    <border>
      <left style="thin">
        <color indexed="46"/>
      </left>
      <right/>
      <top/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/>
      <top/>
      <bottom/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thin">
        <color indexed="46"/>
      </right>
      <top style="medium">
        <color indexed="9"/>
      </top>
      <bottom style="thin">
        <color indexed="46"/>
      </bottom>
      <diagonal/>
    </border>
    <border>
      <left style="thin">
        <color indexed="46"/>
      </left>
      <right style="medium">
        <color indexed="9"/>
      </right>
      <top style="medium">
        <color indexed="9"/>
      </top>
      <bottom style="thin">
        <color indexed="46"/>
      </bottom>
      <diagonal/>
    </border>
    <border>
      <left style="medium">
        <color indexed="9"/>
      </left>
      <right/>
      <top style="thin">
        <color indexed="46"/>
      </top>
      <bottom style="thin">
        <color indexed="46"/>
      </bottom>
      <diagonal/>
    </border>
    <border>
      <left/>
      <right style="medium">
        <color indexed="9"/>
      </right>
      <top style="thin">
        <color indexed="46"/>
      </top>
      <bottom style="thin">
        <color indexed="46"/>
      </bottom>
      <diagonal/>
    </border>
    <border>
      <left/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46"/>
      </left>
      <right/>
      <top style="thin">
        <color indexed="46"/>
      </top>
      <bottom style="thin">
        <color indexed="46"/>
      </bottom>
      <diagonal/>
    </border>
    <border>
      <left/>
      <right/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9"/>
      </right>
      <top style="thin">
        <color indexed="46"/>
      </top>
      <bottom style="thin">
        <color indexed="46"/>
      </bottom>
      <diagonal/>
    </border>
    <border>
      <left style="thin">
        <color indexed="9"/>
      </left>
      <right style="thin">
        <color indexed="9"/>
      </right>
      <top style="thin">
        <color indexed="46"/>
      </top>
      <bottom style="thin">
        <color indexed="46"/>
      </bottom>
      <diagonal/>
    </border>
    <border>
      <left style="thin">
        <color indexed="9"/>
      </left>
      <right style="medium">
        <color indexed="9"/>
      </right>
      <top style="thin">
        <color indexed="46"/>
      </top>
      <bottom style="thin">
        <color indexed="46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51"/>
      </bottom>
      <diagonal/>
    </border>
    <border>
      <left style="thin">
        <color indexed="46"/>
      </left>
      <right style="thin">
        <color indexed="46"/>
      </right>
      <top style="thin">
        <color indexed="51"/>
      </top>
      <bottom style="thin">
        <color indexed="51"/>
      </bottom>
      <diagonal/>
    </border>
    <border>
      <left style="thin">
        <color indexed="46"/>
      </left>
      <right style="thin">
        <color indexed="46"/>
      </right>
      <top style="thin">
        <color indexed="51"/>
      </top>
      <bottom style="thin">
        <color indexed="46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0" borderId="0" xfId="0" applyFont="1"/>
    <xf numFmtId="0" fontId="5" fillId="2" borderId="0" xfId="0" applyFont="1" applyFill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top"/>
    </xf>
    <xf numFmtId="0" fontId="6" fillId="0" borderId="0" xfId="0" applyFont="1" applyFill="1"/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21" fillId="0" borderId="0" xfId="0" applyFont="1" applyFill="1" applyBorder="1" applyAlignment="1">
      <alignment horizontal="center" vertical="center"/>
    </xf>
    <xf numFmtId="49" fontId="19" fillId="3" borderId="0" xfId="0" applyNumberFormat="1" applyFont="1" applyFill="1" applyBorder="1" applyAlignment="1">
      <alignment horizontal="center" vertical="top"/>
    </xf>
    <xf numFmtId="0" fontId="19" fillId="3" borderId="0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 wrapText="1"/>
    </xf>
    <xf numFmtId="0" fontId="18" fillId="4" borderId="0" xfId="0" applyFont="1" applyFill="1" applyBorder="1" applyAlignment="1" applyProtection="1">
      <alignment horizontal="center" vertical="center"/>
    </xf>
    <xf numFmtId="0" fontId="18" fillId="4" borderId="0" xfId="0" applyFont="1" applyFill="1" applyBorder="1" applyAlignment="1" applyProtection="1">
      <alignment horizontal="center" vertical="center" wrapText="1"/>
    </xf>
    <xf numFmtId="0" fontId="22" fillId="5" borderId="12" xfId="0" applyFont="1" applyFill="1" applyBorder="1" applyAlignment="1">
      <alignment vertical="center"/>
    </xf>
    <xf numFmtId="0" fontId="23" fillId="4" borderId="0" xfId="0" applyFont="1" applyFill="1" applyBorder="1" applyAlignment="1" applyProtection="1">
      <alignment horizontal="center" vertical="center" wrapText="1"/>
    </xf>
    <xf numFmtId="0" fontId="23" fillId="4" borderId="13" xfId="0" applyFont="1" applyFill="1" applyBorder="1" applyAlignment="1" applyProtection="1">
      <alignment horizontal="center" vertical="center" wrapText="1"/>
    </xf>
    <xf numFmtId="0" fontId="23" fillId="4" borderId="14" xfId="0" applyFont="1" applyFill="1" applyBorder="1" applyAlignment="1" applyProtection="1">
      <alignment horizontal="center" vertical="center" wrapText="1"/>
    </xf>
    <xf numFmtId="0" fontId="24" fillId="2" borderId="15" xfId="0" applyNumberFormat="1" applyFont="1" applyFill="1" applyBorder="1" applyAlignment="1">
      <alignment horizontal="center" vertical="center"/>
    </xf>
    <xf numFmtId="0" fontId="24" fillId="2" borderId="15" xfId="0" applyNumberFormat="1" applyFont="1" applyFill="1" applyBorder="1" applyAlignment="1" applyProtection="1">
      <alignment horizontal="center" vertical="center"/>
      <protection locked="0"/>
    </xf>
    <xf numFmtId="0" fontId="23" fillId="4" borderId="16" xfId="0" applyFont="1" applyFill="1" applyBorder="1" applyAlignment="1" applyProtection="1">
      <alignment horizontal="center" vertical="center" wrapText="1"/>
    </xf>
    <xf numFmtId="0" fontId="23" fillId="4" borderId="17" xfId="0" applyFont="1" applyFill="1" applyBorder="1" applyAlignment="1" applyProtection="1">
      <alignment horizontal="center" vertical="center" wrapText="1"/>
    </xf>
    <xf numFmtId="0" fontId="23" fillId="4" borderId="18" xfId="0" applyFont="1" applyFill="1" applyBorder="1" applyAlignment="1" applyProtection="1">
      <alignment horizontal="center" vertical="center" wrapText="1"/>
    </xf>
    <xf numFmtId="0" fontId="25" fillId="4" borderId="19" xfId="0" applyNumberFormat="1" applyFont="1" applyFill="1" applyBorder="1" applyAlignment="1">
      <alignment vertical="center" wrapText="1"/>
    </xf>
    <xf numFmtId="0" fontId="25" fillId="4" borderId="20" xfId="0" applyNumberFormat="1" applyFont="1" applyFill="1" applyBorder="1" applyAlignment="1">
      <alignment horizontal="center" vertical="center"/>
    </xf>
    <xf numFmtId="0" fontId="25" fillId="4" borderId="21" xfId="0" applyNumberFormat="1" applyFont="1" applyFill="1" applyBorder="1" applyAlignment="1">
      <alignment horizontal="center" vertical="center"/>
    </xf>
    <xf numFmtId="0" fontId="25" fillId="4" borderId="19" xfId="0" applyNumberFormat="1" applyFont="1" applyFill="1" applyBorder="1" applyAlignment="1">
      <alignment horizontal="center" vertical="center"/>
    </xf>
    <xf numFmtId="0" fontId="28" fillId="3" borderId="15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19" fillId="3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 vertical="center"/>
    </xf>
    <xf numFmtId="0" fontId="18" fillId="4" borderId="0" xfId="0" applyFont="1" applyFill="1" applyBorder="1" applyAlignment="1" applyProtection="1">
      <alignment horizontal="center" vertical="center"/>
    </xf>
    <xf numFmtId="0" fontId="22" fillId="5" borderId="12" xfId="0" applyFont="1" applyFill="1" applyBorder="1" applyAlignment="1">
      <alignment horizontal="center" vertical="center"/>
    </xf>
    <xf numFmtId="0" fontId="25" fillId="4" borderId="25" xfId="0" applyNumberFormat="1" applyFont="1" applyFill="1" applyBorder="1" applyAlignment="1">
      <alignment horizontal="right" vertical="center" wrapText="1"/>
    </xf>
    <xf numFmtId="0" fontId="25" fillId="4" borderId="26" xfId="0" applyNumberFormat="1" applyFont="1" applyFill="1" applyBorder="1" applyAlignment="1">
      <alignment horizontal="right" vertical="center" wrapText="1"/>
    </xf>
    <xf numFmtId="0" fontId="25" fillId="4" borderId="20" xfId="0" applyNumberFormat="1" applyFont="1" applyFill="1" applyBorder="1" applyAlignment="1">
      <alignment horizontal="right" vertical="center" wrapText="1"/>
    </xf>
    <xf numFmtId="0" fontId="3" fillId="2" borderId="22" xfId="0" applyNumberFormat="1" applyFont="1" applyFill="1" applyBorder="1" applyAlignment="1">
      <alignment horizontal="center" vertical="center" wrapText="1"/>
    </xf>
    <xf numFmtId="0" fontId="3" fillId="2" borderId="23" xfId="0" applyNumberFormat="1" applyFont="1" applyFill="1" applyBorder="1" applyAlignment="1">
      <alignment horizontal="center" vertical="center" wrapText="1"/>
    </xf>
    <xf numFmtId="0" fontId="3" fillId="2" borderId="24" xfId="0" applyNumberFormat="1" applyFont="1" applyFill="1" applyBorder="1" applyAlignment="1">
      <alignment horizontal="center" vertical="center" wrapText="1"/>
    </xf>
    <xf numFmtId="0" fontId="27" fillId="3" borderId="30" xfId="0" applyNumberFormat="1" applyFont="1" applyFill="1" applyBorder="1" applyAlignment="1">
      <alignment horizontal="center" vertical="center" wrapText="1"/>
    </xf>
    <xf numFmtId="0" fontId="27" fillId="3" borderId="31" xfId="0" applyNumberFormat="1" applyFont="1" applyFill="1" applyBorder="1" applyAlignment="1">
      <alignment horizontal="center" vertical="center" wrapText="1"/>
    </xf>
    <xf numFmtId="0" fontId="27" fillId="3" borderId="32" xfId="0" applyNumberFormat="1" applyFont="1" applyFill="1" applyBorder="1" applyAlignment="1">
      <alignment horizontal="center" vertical="center" wrapText="1"/>
    </xf>
    <xf numFmtId="0" fontId="25" fillId="4" borderId="27" xfId="0" applyNumberFormat="1" applyFont="1" applyFill="1" applyBorder="1" applyAlignment="1">
      <alignment horizontal="right" vertical="center" wrapText="1"/>
    </xf>
    <xf numFmtId="0" fontId="25" fillId="4" borderId="28" xfId="0" applyNumberFormat="1" applyFont="1" applyFill="1" applyBorder="1" applyAlignment="1">
      <alignment horizontal="right" vertical="center" wrapText="1"/>
    </xf>
    <xf numFmtId="0" fontId="25" fillId="4" borderId="29" xfId="0" applyNumberFormat="1" applyFont="1" applyFill="1" applyBorder="1" applyAlignment="1">
      <alignment horizontal="right" vertical="center" wrapText="1"/>
    </xf>
    <xf numFmtId="0" fontId="27" fillId="3" borderId="15" xfId="0" applyNumberFormat="1" applyFont="1" applyFill="1" applyBorder="1" applyAlignment="1">
      <alignment horizontal="center" vertical="center" wrapText="1"/>
    </xf>
    <xf numFmtId="0" fontId="28" fillId="3" borderId="15" xfId="0" applyNumberFormat="1" applyFont="1" applyFill="1" applyBorder="1" applyAlignment="1">
      <alignment horizontal="center" vertical="center" wrapText="1"/>
    </xf>
    <xf numFmtId="0" fontId="4" fillId="2" borderId="22" xfId="0" applyNumberFormat="1" applyFont="1" applyFill="1" applyBorder="1" applyAlignment="1">
      <alignment horizontal="center" vertical="top"/>
    </xf>
    <xf numFmtId="0" fontId="4" fillId="2" borderId="23" xfId="0" applyNumberFormat="1" applyFont="1" applyFill="1" applyBorder="1" applyAlignment="1">
      <alignment horizontal="center" vertical="top"/>
    </xf>
    <xf numFmtId="0" fontId="4" fillId="2" borderId="24" xfId="0" applyNumberFormat="1" applyFont="1" applyFill="1" applyBorder="1" applyAlignment="1">
      <alignment horizontal="center" vertical="top"/>
    </xf>
    <xf numFmtId="0" fontId="26" fillId="2" borderId="22" xfId="0" applyNumberFormat="1" applyFont="1" applyFill="1" applyBorder="1" applyAlignment="1">
      <alignment horizontal="center" vertical="center"/>
    </xf>
    <xf numFmtId="0" fontId="26" fillId="2" borderId="23" xfId="0" applyNumberFormat="1" applyFont="1" applyFill="1" applyBorder="1" applyAlignment="1">
      <alignment horizontal="center" vertical="center"/>
    </xf>
    <xf numFmtId="0" fontId="26" fillId="2" borderId="2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 applyProtection="1">
      <alignment horizontal="center" vertical="center"/>
      <protection locked="0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>
      <alignment horizontal="center" vertical="center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 wrapText="1"/>
    </xf>
    <xf numFmtId="0" fontId="31" fillId="0" borderId="9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30" fillId="0" borderId="11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2" fillId="0" borderId="6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/>
    </xf>
    <xf numFmtId="0" fontId="32" fillId="0" borderId="11" xfId="0" applyFont="1" applyFill="1" applyBorder="1" applyAlignment="1">
      <alignment horizontal="center" vertical="center" wrapText="1"/>
    </xf>
    <xf numFmtId="0" fontId="32" fillId="0" borderId="11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9" fillId="6" borderId="8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Border="1" applyAlignment="1" applyProtection="1">
      <alignment horizontal="center" vertical="center"/>
      <protection locked="0"/>
    </xf>
    <xf numFmtId="0" fontId="35" fillId="6" borderId="11" xfId="0" applyFont="1" applyFill="1" applyBorder="1" applyAlignment="1" applyProtection="1">
      <alignment horizontal="center" vertical="center" wrapText="1"/>
      <protection locked="0"/>
    </xf>
    <xf numFmtId="0" fontId="35" fillId="6" borderId="6" xfId="0" applyFont="1" applyFill="1" applyBorder="1" applyAlignment="1" applyProtection="1">
      <alignment horizontal="center" vertical="center" wrapText="1"/>
      <protection locked="0"/>
    </xf>
    <xf numFmtId="0" fontId="35" fillId="6" borderId="8" xfId="0" applyFont="1" applyFill="1" applyBorder="1" applyAlignment="1" applyProtection="1">
      <alignment horizontal="center" vertical="center" wrapText="1"/>
      <protection locked="0"/>
    </xf>
    <xf numFmtId="0" fontId="35" fillId="6" borderId="4" xfId="0" applyFont="1" applyFill="1" applyBorder="1" applyAlignment="1" applyProtection="1">
      <alignment horizontal="center" vertical="center" wrapText="1"/>
      <protection locked="0"/>
    </xf>
    <xf numFmtId="0" fontId="9" fillId="6" borderId="7" xfId="0" applyFont="1" applyFill="1" applyBorder="1" applyAlignment="1" applyProtection="1">
      <alignment horizontal="center" vertical="center"/>
      <protection locked="0"/>
    </xf>
    <xf numFmtId="0" fontId="9" fillId="6" borderId="6" xfId="0" applyFont="1" applyFill="1" applyBorder="1" applyAlignment="1" applyProtection="1">
      <alignment horizontal="center" vertical="center"/>
      <protection locked="0"/>
    </xf>
    <xf numFmtId="0" fontId="9" fillId="7" borderId="0" xfId="0" applyFont="1" applyFill="1" applyBorder="1" applyAlignment="1" applyProtection="1">
      <alignment horizontal="center" vertical="center"/>
      <protection locked="0"/>
    </xf>
    <xf numFmtId="0" fontId="9" fillId="7" borderId="8" xfId="0" applyFont="1" applyFill="1" applyBorder="1" applyAlignment="1" applyProtection="1">
      <alignment horizontal="center" vertical="center"/>
      <protection locked="0"/>
    </xf>
    <xf numFmtId="0" fontId="9" fillId="7" borderId="7" xfId="0" applyFont="1" applyFill="1" applyBorder="1" applyAlignment="1" applyProtection="1">
      <alignment horizontal="center" vertical="center"/>
      <protection locked="0"/>
    </xf>
    <xf numFmtId="0" fontId="31" fillId="7" borderId="9" xfId="0" applyFont="1" applyFill="1" applyBorder="1" applyAlignment="1" applyProtection="1">
      <alignment horizontal="center" vertical="center"/>
      <protection locked="0"/>
    </xf>
    <xf numFmtId="0" fontId="9" fillId="7" borderId="6" xfId="0" applyFont="1" applyFill="1" applyBorder="1" applyAlignment="1" applyProtection="1">
      <alignment horizontal="center" vertical="center"/>
      <protection locked="0"/>
    </xf>
    <xf numFmtId="0" fontId="31" fillId="7" borderId="7" xfId="0" applyFont="1" applyFill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 applyProtection="1">
      <alignment horizontal="center" vertical="center"/>
      <protection locked="0"/>
    </xf>
    <xf numFmtId="0" fontId="31" fillId="7" borderId="9" xfId="0" applyFont="1" applyFill="1" applyBorder="1" applyAlignment="1" applyProtection="1">
      <alignment horizontal="center" vertical="center"/>
      <protection locked="0"/>
    </xf>
    <xf numFmtId="0" fontId="31" fillId="0" borderId="1" xfId="0" applyFont="1" applyFill="1" applyBorder="1" applyAlignment="1">
      <alignment horizontal="center" vertical="center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31" fillId="6" borderId="7" xfId="0" applyFont="1" applyFill="1" applyBorder="1" applyAlignment="1" applyProtection="1">
      <alignment horizontal="center" vertical="center"/>
      <protection locked="0"/>
    </xf>
    <xf numFmtId="0" fontId="31" fillId="7" borderId="8" xfId="0" applyFont="1" applyFill="1" applyBorder="1" applyAlignment="1" applyProtection="1">
      <alignment horizontal="center" vertical="center"/>
      <protection locked="0"/>
    </xf>
    <xf numFmtId="0" fontId="31" fillId="0" borderId="3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3" fillId="0" borderId="6" xfId="0" applyFont="1" applyFill="1" applyBorder="1" applyAlignment="1">
      <alignment horizontal="center" vertical="center" wrapText="1"/>
    </xf>
    <xf numFmtId="0" fontId="31" fillId="6" borderId="9" xfId="0" applyFont="1" applyFill="1" applyBorder="1" applyAlignment="1" applyProtection="1">
      <alignment horizontal="center" vertical="center"/>
      <protection locked="0"/>
    </xf>
    <xf numFmtId="0" fontId="31" fillId="6" borderId="8" xfId="0" applyFont="1" applyFill="1" applyBorder="1" applyAlignment="1" applyProtection="1">
      <alignment horizontal="center" vertical="center"/>
      <protection locked="0"/>
    </xf>
    <xf numFmtId="0" fontId="31" fillId="0" borderId="2" xfId="0" applyFont="1" applyFill="1" applyBorder="1" applyAlignment="1">
      <alignment horizontal="center" vertical="center"/>
    </xf>
    <xf numFmtId="0" fontId="31" fillId="6" borderId="4" xfId="0" applyFont="1" applyFill="1" applyBorder="1" applyAlignment="1" applyProtection="1">
      <alignment horizontal="center" vertical="center"/>
      <protection locked="0"/>
    </xf>
    <xf numFmtId="0" fontId="38" fillId="7" borderId="7" xfId="0" applyFont="1" applyFill="1" applyBorder="1" applyAlignment="1" applyProtection="1">
      <alignment horizontal="center" vertical="center"/>
      <protection locked="0"/>
    </xf>
    <xf numFmtId="0" fontId="39" fillId="0" borderId="0" xfId="0" applyFont="1" applyFill="1" applyBorder="1" applyAlignment="1">
      <alignment horizontal="center" vertical="center"/>
    </xf>
    <xf numFmtId="0" fontId="39" fillId="0" borderId="11" xfId="0" applyFont="1" applyFill="1" applyBorder="1" applyAlignment="1">
      <alignment horizontal="center" vertical="center"/>
    </xf>
    <xf numFmtId="0" fontId="39" fillId="7" borderId="9" xfId="0" applyFont="1" applyFill="1" applyBorder="1" applyAlignment="1" applyProtection="1">
      <alignment horizontal="center" vertical="center"/>
      <protection locked="0"/>
    </xf>
    <xf numFmtId="0" fontId="39" fillId="0" borderId="10" xfId="0" applyFont="1" applyFill="1" applyBorder="1" applyAlignment="1">
      <alignment horizontal="center" vertical="center"/>
    </xf>
    <xf numFmtId="0" fontId="39" fillId="7" borderId="4" xfId="0" applyFont="1" applyFill="1" applyBorder="1" applyAlignment="1" applyProtection="1">
      <alignment horizontal="center" vertical="center"/>
      <protection locked="0"/>
    </xf>
    <xf numFmtId="0" fontId="39" fillId="7" borderId="9" xfId="0" applyFont="1" applyFill="1" applyBorder="1" applyAlignment="1" applyProtection="1">
      <alignment horizontal="center" vertical="center"/>
      <protection locked="0"/>
    </xf>
    <xf numFmtId="0" fontId="39" fillId="0" borderId="0" xfId="0" applyFont="1" applyFill="1" applyBorder="1" applyAlignment="1">
      <alignment horizontal="center"/>
    </xf>
    <xf numFmtId="0" fontId="39" fillId="7" borderId="7" xfId="0" applyFont="1" applyFill="1" applyBorder="1" applyAlignment="1" applyProtection="1">
      <alignment horizontal="center" vertical="center"/>
      <protection locked="0"/>
    </xf>
    <xf numFmtId="0" fontId="39" fillId="0" borderId="0" xfId="0" applyFont="1" applyFill="1" applyBorder="1" applyAlignment="1">
      <alignment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 wrapText="1"/>
    </xf>
    <xf numFmtId="0" fontId="39" fillId="7" borderId="8" xfId="0" applyFont="1" applyFill="1" applyBorder="1" applyAlignment="1" applyProtection="1">
      <alignment horizontal="center" vertical="center"/>
      <protection locked="0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31" fillId="0" borderId="9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35" fillId="0" borderId="11" xfId="0" applyFont="1" applyFill="1" applyBorder="1" applyAlignment="1" applyProtection="1">
      <alignment horizontal="center" vertical="center" wrapText="1"/>
      <protection locked="0"/>
    </xf>
    <xf numFmtId="0" fontId="35" fillId="0" borderId="6" xfId="0" applyFont="1" applyFill="1" applyBorder="1" applyAlignment="1" applyProtection="1">
      <alignment horizontal="center" vertical="center" wrapText="1"/>
      <protection locked="0"/>
    </xf>
    <xf numFmtId="0" fontId="35" fillId="0" borderId="8" xfId="0" applyFont="1" applyFill="1" applyBorder="1" applyAlignment="1" applyProtection="1">
      <alignment horizontal="center" vertical="center" wrapText="1"/>
      <protection locked="0"/>
    </xf>
    <xf numFmtId="0" fontId="35" fillId="0" borderId="4" xfId="0" applyFont="1" applyFill="1" applyBorder="1" applyAlignment="1" applyProtection="1">
      <alignment horizontal="center" vertical="center" wrapText="1"/>
      <protection locked="0"/>
    </xf>
    <xf numFmtId="0" fontId="39" fillId="0" borderId="9" xfId="0" applyFont="1" applyFill="1" applyBorder="1" applyAlignment="1" applyProtection="1">
      <alignment horizontal="center" vertical="center"/>
      <protection locked="0"/>
    </xf>
    <xf numFmtId="0" fontId="39" fillId="0" borderId="4" xfId="0" applyFont="1" applyFill="1" applyBorder="1" applyAlignment="1" applyProtection="1">
      <alignment horizontal="center" vertical="center"/>
      <protection locked="0"/>
    </xf>
    <xf numFmtId="0" fontId="39" fillId="0" borderId="9" xfId="0" applyFont="1" applyFill="1" applyBorder="1" applyAlignment="1" applyProtection="1">
      <alignment horizontal="center" vertical="center"/>
      <protection locked="0"/>
    </xf>
    <xf numFmtId="0" fontId="39" fillId="0" borderId="7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0" fontId="39" fillId="0" borderId="8" xfId="0" applyFont="1" applyFill="1" applyBorder="1" applyAlignment="1" applyProtection="1">
      <alignment horizontal="center" vertical="center"/>
      <protection locked="0"/>
    </xf>
    <xf numFmtId="0" fontId="38" fillId="0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6E7F1"/>
      <rgbColor rgb="005F2412"/>
      <rgbColor rgb="00945D4A"/>
      <rgbColor rgb="00ACC8DD"/>
      <rgbColor rgb="00FF99CC"/>
      <rgbColor rgb="00B27A69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171"/>
      <color rgb="FFFF8265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Custom 3">
      <a:majorFont>
        <a:latin typeface="Century Gothic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showGridLines="0" tabSelected="1" topLeftCell="A7" zoomScale="79" zoomScaleNormal="79" workbookViewId="0">
      <selection activeCell="F15" sqref="F15"/>
    </sheetView>
  </sheetViews>
  <sheetFormatPr defaultColWidth="9.1796875" defaultRowHeight="13" x14ac:dyDescent="0.3"/>
  <cols>
    <col min="1" max="1" width="0.81640625" style="4" customWidth="1"/>
    <col min="2" max="2" width="2.81640625" style="3" customWidth="1"/>
    <col min="3" max="6" width="10" style="4" customWidth="1"/>
    <col min="7" max="7" width="0.81640625" style="4" customWidth="1"/>
    <col min="8" max="8" width="10" style="4" customWidth="1"/>
    <col min="9" max="9" width="0.81640625" style="4" customWidth="1"/>
    <col min="10" max="11" width="10" style="4" customWidth="1"/>
    <col min="12" max="12" width="0.81640625" style="4" customWidth="1"/>
    <col min="13" max="13" width="10" style="5" customWidth="1"/>
    <col min="14" max="14" width="0.81640625" style="5" customWidth="1"/>
    <col min="15" max="18" width="10" style="5" customWidth="1"/>
    <col min="19" max="19" width="2.81640625" style="3" customWidth="1"/>
    <col min="20" max="16384" width="9.1796875" style="4"/>
  </cols>
  <sheetData>
    <row r="1" spans="1:19" ht="5.15" customHeight="1" x14ac:dyDescent="0.3"/>
    <row r="2" spans="1:19" ht="26.15" customHeight="1" x14ac:dyDescent="0.3">
      <c r="B2" s="47" t="s">
        <v>33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 s="6" customFormat="1" ht="2.15" customHeight="1" x14ac:dyDescent="0.3">
      <c r="B3" s="10"/>
      <c r="C3" s="11"/>
      <c r="D3" s="11"/>
      <c r="E3" s="46"/>
      <c r="F3" s="46"/>
      <c r="G3" s="12"/>
      <c r="H3" s="13"/>
      <c r="I3" s="12"/>
      <c r="J3" s="46"/>
      <c r="K3" s="46"/>
      <c r="L3" s="12"/>
      <c r="M3" s="13"/>
      <c r="N3" s="12"/>
      <c r="O3" s="46"/>
      <c r="P3" s="46"/>
      <c r="Q3" s="11"/>
      <c r="R3" s="11"/>
      <c r="S3" s="10"/>
    </row>
    <row r="4" spans="1:19" s="7" customFormat="1" ht="16" customHeight="1" x14ac:dyDescent="0.25">
      <c r="B4" s="27"/>
      <c r="C4" s="28" t="s">
        <v>0</v>
      </c>
      <c r="D4" s="28" t="s">
        <v>1</v>
      </c>
      <c r="E4" s="28" t="s">
        <v>3</v>
      </c>
      <c r="F4" s="28" t="s">
        <v>4</v>
      </c>
      <c r="G4" s="28"/>
      <c r="H4" s="28" t="s">
        <v>5</v>
      </c>
      <c r="I4" s="28"/>
      <c r="J4" s="48" t="s">
        <v>2</v>
      </c>
      <c r="K4" s="48"/>
      <c r="L4" s="28"/>
      <c r="M4" s="28" t="s">
        <v>5</v>
      </c>
      <c r="N4" s="28"/>
      <c r="O4" s="28" t="s">
        <v>4</v>
      </c>
      <c r="P4" s="28" t="s">
        <v>3</v>
      </c>
      <c r="Q4" s="28" t="s">
        <v>1</v>
      </c>
      <c r="R4" s="28" t="s">
        <v>0</v>
      </c>
      <c r="S4" s="29"/>
    </row>
    <row r="5" spans="1:19" s="7" customFormat="1" ht="2.15" customHeight="1" x14ac:dyDescent="0.25"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4"/>
    </row>
    <row r="6" spans="1:19" s="8" customFormat="1" ht="15.75" customHeight="1" x14ac:dyDescent="0.25">
      <c r="B6" s="25"/>
      <c r="C6" s="26" t="s">
        <v>30</v>
      </c>
      <c r="D6" s="26" t="s">
        <v>30</v>
      </c>
      <c r="E6" s="26" t="s">
        <v>30</v>
      </c>
      <c r="F6" s="26" t="s">
        <v>30</v>
      </c>
      <c r="G6" s="26"/>
      <c r="H6" s="26" t="s">
        <v>31</v>
      </c>
      <c r="I6" s="26"/>
      <c r="J6" s="45" t="s">
        <v>31</v>
      </c>
      <c r="K6" s="45"/>
      <c r="L6" s="26"/>
      <c r="M6" s="26" t="s">
        <v>31</v>
      </c>
      <c r="N6" s="26"/>
      <c r="O6" s="26" t="s">
        <v>30</v>
      </c>
      <c r="P6" s="26" t="s">
        <v>30</v>
      </c>
      <c r="Q6" s="26" t="s">
        <v>30</v>
      </c>
      <c r="R6" s="26" t="s">
        <v>30</v>
      </c>
      <c r="S6" s="25"/>
    </row>
    <row r="7" spans="1:19" s="9" customFormat="1" ht="7.9" customHeight="1" x14ac:dyDescent="0.25">
      <c r="B7" s="15"/>
      <c r="C7" s="17"/>
      <c r="D7" s="18"/>
      <c r="E7" s="16"/>
      <c r="F7" s="19"/>
      <c r="G7" s="19"/>
      <c r="H7" s="19"/>
      <c r="I7" s="19"/>
      <c r="J7" s="19"/>
      <c r="K7" s="19"/>
      <c r="L7" s="19"/>
      <c r="M7" s="19"/>
      <c r="N7" s="19"/>
      <c r="O7" s="19"/>
      <c r="P7" s="16"/>
      <c r="Q7" s="18"/>
      <c r="R7" s="17"/>
      <c r="S7" s="15"/>
    </row>
    <row r="8" spans="1:19" s="9" customFormat="1" ht="7.9" customHeight="1" x14ac:dyDescent="0.3">
      <c r="A8" s="21"/>
      <c r="B8" s="24">
        <v>1</v>
      </c>
      <c r="C8" s="70" t="s">
        <v>34</v>
      </c>
      <c r="D8" s="12"/>
      <c r="E8" s="12"/>
      <c r="F8" s="71"/>
      <c r="G8" s="71"/>
      <c r="H8" s="71"/>
      <c r="I8" s="72"/>
      <c r="J8" s="72"/>
      <c r="K8" s="72"/>
      <c r="L8" s="72"/>
      <c r="M8" s="72"/>
      <c r="N8" s="72"/>
      <c r="O8" s="72"/>
      <c r="P8" s="73"/>
      <c r="Q8" s="12"/>
      <c r="R8" s="74" t="s">
        <v>35</v>
      </c>
      <c r="S8" s="24">
        <v>1</v>
      </c>
    </row>
    <row r="9" spans="1:19" s="9" customFormat="1" ht="7.9" customHeight="1" x14ac:dyDescent="0.3">
      <c r="A9" s="21"/>
      <c r="B9" s="24"/>
      <c r="C9" s="75"/>
      <c r="D9" s="111" t="s">
        <v>34</v>
      </c>
      <c r="E9" s="12"/>
      <c r="F9" s="71"/>
      <c r="G9" s="71"/>
      <c r="H9" s="71"/>
      <c r="I9" s="72"/>
      <c r="J9" s="72"/>
      <c r="K9" s="72"/>
      <c r="L9" s="72"/>
      <c r="M9" s="72"/>
      <c r="N9" s="72"/>
      <c r="O9" s="72"/>
      <c r="P9" s="73"/>
      <c r="Q9" s="115" t="s">
        <v>35</v>
      </c>
      <c r="R9" s="77"/>
      <c r="S9" s="24"/>
    </row>
    <row r="10" spans="1:19" s="9" customFormat="1" ht="7.9" customHeight="1" x14ac:dyDescent="0.3">
      <c r="A10" s="21"/>
      <c r="B10" s="24">
        <v>16</v>
      </c>
      <c r="C10" s="78" t="s">
        <v>68</v>
      </c>
      <c r="D10" s="79"/>
      <c r="E10" s="12"/>
      <c r="F10" s="71"/>
      <c r="G10" s="71"/>
      <c r="H10" s="71"/>
      <c r="I10" s="72"/>
      <c r="J10" s="72"/>
      <c r="K10" s="72"/>
      <c r="L10" s="72"/>
      <c r="M10" s="72"/>
      <c r="N10" s="72"/>
      <c r="O10" s="72"/>
      <c r="P10" s="73"/>
      <c r="Q10" s="77"/>
      <c r="R10" s="80" t="s">
        <v>69</v>
      </c>
      <c r="S10" s="24">
        <v>16</v>
      </c>
    </row>
    <row r="11" spans="1:19" s="9" customFormat="1" ht="7.9" customHeight="1" x14ac:dyDescent="0.3">
      <c r="A11" s="21"/>
      <c r="B11" s="24"/>
      <c r="C11" s="12"/>
      <c r="D11" s="81"/>
      <c r="E11" s="122" t="s">
        <v>34</v>
      </c>
      <c r="F11" s="82"/>
      <c r="G11" s="82"/>
      <c r="H11" s="82"/>
      <c r="I11" s="82"/>
      <c r="J11" s="82"/>
      <c r="K11" s="82"/>
      <c r="L11" s="72"/>
      <c r="M11" s="82"/>
      <c r="N11" s="82"/>
      <c r="O11" s="82"/>
      <c r="P11" s="114" t="s">
        <v>35</v>
      </c>
      <c r="Q11" s="84"/>
      <c r="R11" s="12"/>
      <c r="S11" s="24"/>
    </row>
    <row r="12" spans="1:19" s="9" customFormat="1" ht="7.9" customHeight="1" x14ac:dyDescent="0.3">
      <c r="A12" s="21"/>
      <c r="B12" s="24">
        <v>8</v>
      </c>
      <c r="C12" s="70" t="s">
        <v>51</v>
      </c>
      <c r="D12" s="81"/>
      <c r="E12" s="123"/>
      <c r="F12" s="82"/>
      <c r="G12" s="82"/>
      <c r="H12" s="82"/>
      <c r="I12" s="82"/>
      <c r="J12" s="82"/>
      <c r="K12" s="82"/>
      <c r="L12" s="72"/>
      <c r="M12" s="82"/>
      <c r="N12" s="82"/>
      <c r="O12" s="82"/>
      <c r="P12" s="85"/>
      <c r="Q12" s="84"/>
      <c r="R12" s="74" t="s">
        <v>94</v>
      </c>
      <c r="S12" s="24">
        <v>8</v>
      </c>
    </row>
    <row r="13" spans="1:19" s="9" customFormat="1" ht="7.9" customHeight="1" x14ac:dyDescent="0.3">
      <c r="A13" s="21"/>
      <c r="B13" s="24"/>
      <c r="C13" s="75"/>
      <c r="D13" s="109" t="s">
        <v>51</v>
      </c>
      <c r="E13" s="124"/>
      <c r="F13" s="82"/>
      <c r="G13" s="82"/>
      <c r="H13" s="82"/>
      <c r="I13" s="82"/>
      <c r="J13" s="82"/>
      <c r="K13" s="82"/>
      <c r="L13" s="72"/>
      <c r="M13" s="82"/>
      <c r="N13" s="82"/>
      <c r="O13" s="82"/>
      <c r="P13" s="86"/>
      <c r="Q13" s="109" t="s">
        <v>94</v>
      </c>
      <c r="R13" s="77"/>
      <c r="S13" s="24"/>
    </row>
    <row r="14" spans="1:19" s="9" customFormat="1" ht="7.9" customHeight="1" x14ac:dyDescent="0.3">
      <c r="A14" s="21"/>
      <c r="B14" s="24">
        <v>9</v>
      </c>
      <c r="C14" s="78" t="s">
        <v>52</v>
      </c>
      <c r="D14" s="12"/>
      <c r="E14" s="124"/>
      <c r="F14" s="87"/>
      <c r="G14" s="87"/>
      <c r="H14" s="87"/>
      <c r="I14" s="87"/>
      <c r="J14" s="87"/>
      <c r="K14" s="87"/>
      <c r="L14" s="73"/>
      <c r="M14" s="87"/>
      <c r="N14" s="87"/>
      <c r="O14" s="87"/>
      <c r="P14" s="86"/>
      <c r="Q14" s="12"/>
      <c r="R14" s="80" t="s">
        <v>95</v>
      </c>
      <c r="S14" s="24">
        <v>9</v>
      </c>
    </row>
    <row r="15" spans="1:19" s="9" customFormat="1" ht="7.9" customHeight="1" x14ac:dyDescent="0.3">
      <c r="A15" s="21"/>
      <c r="B15" s="24"/>
      <c r="C15" s="12"/>
      <c r="D15" s="12"/>
      <c r="E15" s="124"/>
      <c r="F15" s="122" t="s">
        <v>34</v>
      </c>
      <c r="G15" s="87"/>
      <c r="H15" s="87"/>
      <c r="I15" s="87"/>
      <c r="J15" s="87"/>
      <c r="K15" s="87"/>
      <c r="L15" s="73"/>
      <c r="M15" s="87"/>
      <c r="N15" s="87"/>
      <c r="O15" s="114" t="s">
        <v>35</v>
      </c>
      <c r="P15" s="86"/>
      <c r="Q15" s="12"/>
      <c r="R15" s="12"/>
      <c r="S15" s="24"/>
    </row>
    <row r="16" spans="1:19" s="9" customFormat="1" ht="7.9" customHeight="1" x14ac:dyDescent="0.3">
      <c r="A16" s="21"/>
      <c r="B16" s="24">
        <v>5</v>
      </c>
      <c r="C16" s="70" t="s">
        <v>49</v>
      </c>
      <c r="D16" s="12"/>
      <c r="E16" s="124"/>
      <c r="F16" s="125"/>
      <c r="G16" s="87"/>
      <c r="H16" s="87"/>
      <c r="I16" s="87"/>
      <c r="J16" s="87"/>
      <c r="K16" s="87"/>
      <c r="L16" s="73"/>
      <c r="M16" s="87"/>
      <c r="N16" s="87"/>
      <c r="O16" s="85"/>
      <c r="P16" s="86"/>
      <c r="Q16" s="12"/>
      <c r="R16" s="74" t="s">
        <v>65</v>
      </c>
      <c r="S16" s="24">
        <v>5</v>
      </c>
    </row>
    <row r="17" spans="1:19" s="9" customFormat="1" ht="7.9" customHeight="1" x14ac:dyDescent="0.3">
      <c r="A17" s="21"/>
      <c r="B17" s="24"/>
      <c r="C17" s="75"/>
      <c r="D17" s="104" t="s">
        <v>49</v>
      </c>
      <c r="E17" s="124"/>
      <c r="F17" s="124"/>
      <c r="G17" s="87"/>
      <c r="H17" s="87"/>
      <c r="I17" s="87"/>
      <c r="J17" s="87"/>
      <c r="K17" s="87"/>
      <c r="L17" s="73"/>
      <c r="M17" s="87"/>
      <c r="N17" s="87"/>
      <c r="O17" s="86"/>
      <c r="P17" s="86"/>
      <c r="Q17" s="115" t="s">
        <v>55</v>
      </c>
      <c r="R17" s="77"/>
      <c r="S17" s="24"/>
    </row>
    <row r="18" spans="1:19" s="9" customFormat="1" ht="7.9" customHeight="1" x14ac:dyDescent="0.3">
      <c r="A18" s="21"/>
      <c r="B18" s="24">
        <v>12</v>
      </c>
      <c r="C18" s="78" t="s">
        <v>88</v>
      </c>
      <c r="D18" s="79"/>
      <c r="E18" s="124"/>
      <c r="F18" s="124"/>
      <c r="G18" s="87"/>
      <c r="H18" s="87"/>
      <c r="I18" s="87"/>
      <c r="J18" s="87"/>
      <c r="K18" s="87"/>
      <c r="L18" s="73"/>
      <c r="M18" s="87"/>
      <c r="N18" s="87"/>
      <c r="O18" s="86"/>
      <c r="P18" s="86"/>
      <c r="Q18" s="77"/>
      <c r="R18" s="80" t="s">
        <v>55</v>
      </c>
      <c r="S18" s="24">
        <v>12</v>
      </c>
    </row>
    <row r="19" spans="1:19" s="9" customFormat="1" ht="7.9" customHeight="1" x14ac:dyDescent="0.3">
      <c r="A19" s="21"/>
      <c r="B19" s="24"/>
      <c r="C19" s="12"/>
      <c r="D19" s="81"/>
      <c r="E19" s="116" t="s">
        <v>50</v>
      </c>
      <c r="F19" s="124"/>
      <c r="G19" s="87"/>
      <c r="H19" s="87"/>
      <c r="I19" s="87"/>
      <c r="J19" s="92" t="s">
        <v>101</v>
      </c>
      <c r="K19" s="92"/>
      <c r="L19" s="73"/>
      <c r="M19" s="87"/>
      <c r="N19" s="87"/>
      <c r="O19" s="86"/>
      <c r="P19" s="116" t="s">
        <v>55</v>
      </c>
      <c r="Q19" s="84"/>
      <c r="R19" s="12"/>
      <c r="S19" s="24"/>
    </row>
    <row r="20" spans="1:19" s="9" customFormat="1" ht="7.9" customHeight="1" x14ac:dyDescent="0.3">
      <c r="A20" s="21"/>
      <c r="B20" s="24">
        <v>4</v>
      </c>
      <c r="C20" s="70" t="s">
        <v>50</v>
      </c>
      <c r="D20" s="81"/>
      <c r="E20" s="87"/>
      <c r="F20" s="124"/>
      <c r="G20" s="87"/>
      <c r="H20" s="87"/>
      <c r="I20" s="87"/>
      <c r="J20" s="92"/>
      <c r="K20" s="92"/>
      <c r="L20" s="73"/>
      <c r="M20" s="87"/>
      <c r="N20" s="87"/>
      <c r="O20" s="86"/>
      <c r="P20" s="87"/>
      <c r="Q20" s="84"/>
      <c r="R20" s="74" t="s">
        <v>54</v>
      </c>
      <c r="S20" s="24">
        <v>4</v>
      </c>
    </row>
    <row r="21" spans="1:19" s="9" customFormat="1" ht="7.9" customHeight="1" x14ac:dyDescent="0.3">
      <c r="A21" s="21"/>
      <c r="B21" s="24"/>
      <c r="C21" s="75"/>
      <c r="D21" s="113" t="s">
        <v>50</v>
      </c>
      <c r="E21" s="87"/>
      <c r="F21" s="124"/>
      <c r="G21" s="87"/>
      <c r="H21" s="87"/>
      <c r="I21" s="87"/>
      <c r="J21" s="92"/>
      <c r="K21" s="92"/>
      <c r="L21" s="73"/>
      <c r="M21" s="87"/>
      <c r="N21" s="87"/>
      <c r="O21" s="86"/>
      <c r="P21" s="87"/>
      <c r="Q21" s="109" t="s">
        <v>54</v>
      </c>
      <c r="R21" s="77"/>
      <c r="S21" s="24"/>
    </row>
    <row r="22" spans="1:19" s="9" customFormat="1" ht="7.9" customHeight="1" x14ac:dyDescent="0.3">
      <c r="A22" s="21"/>
      <c r="B22" s="24">
        <v>13</v>
      </c>
      <c r="C22" s="78" t="s">
        <v>89</v>
      </c>
      <c r="D22" s="12"/>
      <c r="E22" s="92"/>
      <c r="F22" s="126"/>
      <c r="G22" s="87"/>
      <c r="H22" s="87"/>
      <c r="I22" s="87"/>
      <c r="J22" s="92"/>
      <c r="K22" s="92"/>
      <c r="L22" s="73"/>
      <c r="M22" s="87"/>
      <c r="N22" s="87"/>
      <c r="O22" s="91"/>
      <c r="P22" s="92"/>
      <c r="Q22" s="12"/>
      <c r="R22" s="80" t="s">
        <v>96</v>
      </c>
      <c r="S22" s="24">
        <v>13</v>
      </c>
    </row>
    <row r="23" spans="1:19" s="9" customFormat="1" ht="7.9" customHeight="1" x14ac:dyDescent="0.3">
      <c r="A23" s="21"/>
      <c r="B23" s="24"/>
      <c r="C23" s="12"/>
      <c r="D23" s="12"/>
      <c r="E23" s="92"/>
      <c r="F23" s="126"/>
      <c r="G23" s="127" t="s">
        <v>34</v>
      </c>
      <c r="H23" s="127"/>
      <c r="I23" s="87"/>
      <c r="J23" s="87"/>
      <c r="K23" s="87"/>
      <c r="L23" s="73"/>
      <c r="M23" s="118" t="s">
        <v>35</v>
      </c>
      <c r="N23" s="118"/>
      <c r="O23" s="91"/>
      <c r="P23" s="92"/>
      <c r="Q23" s="12"/>
      <c r="R23" s="12"/>
      <c r="S23" s="24"/>
    </row>
    <row r="24" spans="1:19" s="9" customFormat="1" ht="7.9" customHeight="1" x14ac:dyDescent="0.3">
      <c r="A24" s="21"/>
      <c r="B24" s="24">
        <v>6</v>
      </c>
      <c r="C24" s="70" t="s">
        <v>90</v>
      </c>
      <c r="D24" s="12"/>
      <c r="E24" s="92"/>
      <c r="F24" s="126"/>
      <c r="G24" s="87"/>
      <c r="H24" s="123"/>
      <c r="I24" s="87"/>
      <c r="J24" s="87"/>
      <c r="K24" s="87"/>
      <c r="L24" s="93"/>
      <c r="M24" s="85"/>
      <c r="N24" s="87"/>
      <c r="O24" s="91"/>
      <c r="P24" s="92"/>
      <c r="Q24" s="12"/>
      <c r="R24" s="74" t="s">
        <v>86</v>
      </c>
      <c r="S24" s="24">
        <v>6</v>
      </c>
    </row>
    <row r="25" spans="1:19" s="9" customFormat="1" ht="7.9" customHeight="1" x14ac:dyDescent="0.3">
      <c r="A25" s="21"/>
      <c r="B25" s="24"/>
      <c r="C25" s="75"/>
      <c r="D25" s="103" t="s">
        <v>98</v>
      </c>
      <c r="E25" s="92"/>
      <c r="F25" s="126"/>
      <c r="G25" s="87"/>
      <c r="H25" s="124"/>
      <c r="I25" s="87"/>
      <c r="J25" s="87"/>
      <c r="K25" s="87"/>
      <c r="L25" s="93"/>
      <c r="M25" s="86"/>
      <c r="N25" s="87"/>
      <c r="O25" s="91"/>
      <c r="P25" s="92"/>
      <c r="Q25" s="115" t="s">
        <v>86</v>
      </c>
      <c r="R25" s="77"/>
      <c r="S25" s="24"/>
    </row>
    <row r="26" spans="1:19" s="9" customFormat="1" ht="7.9" customHeight="1" x14ac:dyDescent="0.3">
      <c r="A26" s="21"/>
      <c r="B26" s="24">
        <v>11</v>
      </c>
      <c r="C26" s="78" t="s">
        <v>98</v>
      </c>
      <c r="D26" s="79"/>
      <c r="E26" s="87"/>
      <c r="F26" s="124"/>
      <c r="G26" s="87"/>
      <c r="H26" s="124"/>
      <c r="I26" s="87"/>
      <c r="J26" s="87"/>
      <c r="K26" s="87"/>
      <c r="L26" s="93"/>
      <c r="M26" s="86"/>
      <c r="N26" s="87"/>
      <c r="O26" s="119"/>
      <c r="P26" s="87"/>
      <c r="Q26" s="77"/>
      <c r="R26" s="80" t="s">
        <v>87</v>
      </c>
      <c r="S26" s="24">
        <v>11</v>
      </c>
    </row>
    <row r="27" spans="1:19" s="9" customFormat="1" ht="7.9" customHeight="1" x14ac:dyDescent="0.3">
      <c r="A27" s="21"/>
      <c r="B27" s="24"/>
      <c r="C27" s="12"/>
      <c r="D27" s="81"/>
      <c r="E27" s="122" t="s">
        <v>46</v>
      </c>
      <c r="F27" s="124"/>
      <c r="G27" s="87"/>
      <c r="H27" s="124"/>
      <c r="I27" s="87"/>
      <c r="J27" s="87"/>
      <c r="K27" s="87"/>
      <c r="L27" s="93"/>
      <c r="M27" s="86"/>
      <c r="N27" s="87"/>
      <c r="O27" s="86"/>
      <c r="P27" s="120" t="s">
        <v>43</v>
      </c>
      <c r="Q27" s="84"/>
      <c r="R27" s="12"/>
      <c r="S27" s="24"/>
    </row>
    <row r="28" spans="1:19" s="9" customFormat="1" ht="7.9" customHeight="1" x14ac:dyDescent="0.3">
      <c r="A28" s="21"/>
      <c r="B28" s="24">
        <v>3</v>
      </c>
      <c r="C28" s="70" t="s">
        <v>46</v>
      </c>
      <c r="D28" s="81"/>
      <c r="E28" s="123"/>
      <c r="F28" s="124"/>
      <c r="G28" s="87"/>
      <c r="H28" s="124"/>
      <c r="I28" s="87"/>
      <c r="J28" s="87"/>
      <c r="K28" s="87"/>
      <c r="L28" s="93"/>
      <c r="M28" s="86"/>
      <c r="N28" s="87"/>
      <c r="O28" s="86"/>
      <c r="P28" s="85"/>
      <c r="Q28" s="84"/>
      <c r="R28" s="74" t="s">
        <v>43</v>
      </c>
      <c r="S28" s="24">
        <v>3</v>
      </c>
    </row>
    <row r="29" spans="1:19" s="9" customFormat="1" ht="7.9" customHeight="1" x14ac:dyDescent="0.3">
      <c r="A29" s="21"/>
      <c r="B29" s="24"/>
      <c r="C29" s="75"/>
      <c r="D29" s="113" t="s">
        <v>46</v>
      </c>
      <c r="E29" s="124"/>
      <c r="F29" s="124"/>
      <c r="G29" s="87"/>
      <c r="H29" s="124"/>
      <c r="I29" s="87"/>
      <c r="J29" s="87"/>
      <c r="K29" s="87"/>
      <c r="L29" s="93"/>
      <c r="M29" s="86"/>
      <c r="N29" s="87"/>
      <c r="O29" s="86"/>
      <c r="P29" s="86"/>
      <c r="Q29" s="113" t="s">
        <v>43</v>
      </c>
      <c r="R29" s="77"/>
      <c r="S29" s="24"/>
    </row>
    <row r="30" spans="1:19" s="9" customFormat="1" ht="7.9" customHeight="1" x14ac:dyDescent="0.3">
      <c r="A30" s="21"/>
      <c r="B30" s="24">
        <v>14</v>
      </c>
      <c r="C30" s="78" t="s">
        <v>91</v>
      </c>
      <c r="D30" s="12"/>
      <c r="E30" s="124"/>
      <c r="F30" s="124"/>
      <c r="G30" s="87"/>
      <c r="H30" s="124"/>
      <c r="I30" s="128" t="s">
        <v>36</v>
      </c>
      <c r="J30" s="127"/>
      <c r="K30" s="87"/>
      <c r="L30" s="93"/>
      <c r="M30" s="86"/>
      <c r="N30" s="87"/>
      <c r="O30" s="86"/>
      <c r="P30" s="86"/>
      <c r="Q30" s="12"/>
      <c r="R30" s="80" t="s">
        <v>97</v>
      </c>
      <c r="S30" s="24">
        <v>14</v>
      </c>
    </row>
    <row r="31" spans="1:19" s="9" customFormat="1" ht="7.9" customHeight="1" x14ac:dyDescent="0.3">
      <c r="A31" s="21"/>
      <c r="B31" s="24"/>
      <c r="C31" s="12"/>
      <c r="D31" s="12"/>
      <c r="E31" s="124"/>
      <c r="F31" s="116" t="s">
        <v>45</v>
      </c>
      <c r="G31" s="87"/>
      <c r="H31" s="124"/>
      <c r="I31" s="87"/>
      <c r="J31" s="87"/>
      <c r="K31" s="87"/>
      <c r="L31" s="93"/>
      <c r="M31" s="86"/>
      <c r="N31" s="87"/>
      <c r="O31" s="121" t="s">
        <v>42</v>
      </c>
      <c r="P31" s="86"/>
      <c r="Q31" s="12"/>
      <c r="R31" s="12"/>
      <c r="S31" s="24"/>
    </row>
    <row r="32" spans="1:19" s="9" customFormat="1" ht="7.9" customHeight="1" x14ac:dyDescent="0.3">
      <c r="A32" s="21"/>
      <c r="B32" s="24">
        <v>7</v>
      </c>
      <c r="C32" s="70" t="s">
        <v>92</v>
      </c>
      <c r="D32" s="12"/>
      <c r="E32" s="124"/>
      <c r="F32" s="87"/>
      <c r="G32" s="87"/>
      <c r="H32" s="124"/>
      <c r="I32" s="87"/>
      <c r="J32" s="87"/>
      <c r="K32" s="87"/>
      <c r="L32" s="93"/>
      <c r="M32" s="86"/>
      <c r="N32" s="87"/>
      <c r="O32" s="87"/>
      <c r="P32" s="86"/>
      <c r="Q32" s="12"/>
      <c r="R32" s="74" t="s">
        <v>63</v>
      </c>
      <c r="S32" s="24">
        <v>7</v>
      </c>
    </row>
    <row r="33" spans="1:19" s="9" customFormat="1" ht="7.9" customHeight="1" x14ac:dyDescent="0.3">
      <c r="A33" s="21"/>
      <c r="B33" s="24"/>
      <c r="C33" s="75"/>
      <c r="D33" s="112" t="s">
        <v>93</v>
      </c>
      <c r="E33" s="124"/>
      <c r="F33" s="87"/>
      <c r="G33" s="87"/>
      <c r="H33" s="124"/>
      <c r="I33" s="87"/>
      <c r="J33" s="87"/>
      <c r="K33" s="87"/>
      <c r="L33" s="93"/>
      <c r="M33" s="86"/>
      <c r="N33" s="87"/>
      <c r="O33" s="87"/>
      <c r="P33" s="86"/>
      <c r="Q33" s="115" t="s">
        <v>63</v>
      </c>
      <c r="R33" s="77"/>
      <c r="S33" s="24"/>
    </row>
    <row r="34" spans="1:19" s="9" customFormat="1" ht="7.9" customHeight="1" x14ac:dyDescent="0.3">
      <c r="A34" s="21"/>
      <c r="B34" s="24">
        <v>10</v>
      </c>
      <c r="C34" s="78" t="s">
        <v>93</v>
      </c>
      <c r="D34" s="79"/>
      <c r="E34" s="124"/>
      <c r="F34" s="87"/>
      <c r="G34" s="87"/>
      <c r="H34" s="124"/>
      <c r="I34" s="87"/>
      <c r="J34" s="87"/>
      <c r="K34" s="87"/>
      <c r="L34" s="93"/>
      <c r="M34" s="86"/>
      <c r="N34" s="87"/>
      <c r="O34" s="87"/>
      <c r="P34" s="86"/>
      <c r="Q34" s="77"/>
      <c r="R34" s="80" t="s">
        <v>64</v>
      </c>
      <c r="S34" s="24">
        <v>10</v>
      </c>
    </row>
    <row r="35" spans="1:19" s="9" customFormat="1" ht="7.9" customHeight="1" x14ac:dyDescent="0.3">
      <c r="A35" s="21"/>
      <c r="B35" s="24"/>
      <c r="C35" s="12"/>
      <c r="D35" s="81"/>
      <c r="E35" s="116" t="s">
        <v>45</v>
      </c>
      <c r="F35" s="87"/>
      <c r="G35" s="87"/>
      <c r="H35" s="124"/>
      <c r="I35" s="87"/>
      <c r="J35" s="87"/>
      <c r="K35" s="87"/>
      <c r="L35" s="93"/>
      <c r="M35" s="86"/>
      <c r="N35" s="87"/>
      <c r="O35" s="87"/>
      <c r="P35" s="116" t="s">
        <v>42</v>
      </c>
      <c r="Q35" s="84"/>
      <c r="R35" s="12"/>
      <c r="S35" s="24"/>
    </row>
    <row r="36" spans="1:19" s="9" customFormat="1" ht="7.9" customHeight="1" x14ac:dyDescent="0.3">
      <c r="A36" s="21"/>
      <c r="B36" s="24">
        <v>2</v>
      </c>
      <c r="C36" s="70" t="s">
        <v>45</v>
      </c>
      <c r="D36" s="81"/>
      <c r="E36" s="12"/>
      <c r="F36" s="12"/>
      <c r="G36" s="12"/>
      <c r="H36" s="81"/>
      <c r="I36" s="73"/>
      <c r="J36" s="73"/>
      <c r="K36" s="73"/>
      <c r="L36" s="73"/>
      <c r="M36" s="94"/>
      <c r="N36" s="73"/>
      <c r="O36" s="73"/>
      <c r="P36" s="73"/>
      <c r="Q36" s="84"/>
      <c r="R36" s="74" t="s">
        <v>42</v>
      </c>
      <c r="S36" s="24">
        <v>2</v>
      </c>
    </row>
    <row r="37" spans="1:19" s="9" customFormat="1" ht="7.9" customHeight="1" x14ac:dyDescent="0.3">
      <c r="A37" s="21"/>
      <c r="B37" s="24"/>
      <c r="C37" s="95"/>
      <c r="D37" s="113" t="s">
        <v>45</v>
      </c>
      <c r="E37" s="73"/>
      <c r="F37" s="89" t="s">
        <v>99</v>
      </c>
      <c r="G37" s="89"/>
      <c r="H37" s="96"/>
      <c r="I37" s="73"/>
      <c r="J37" s="44" t="s">
        <v>6</v>
      </c>
      <c r="K37" s="97"/>
      <c r="L37" s="73"/>
      <c r="M37" s="98" t="s">
        <v>100</v>
      </c>
      <c r="N37" s="89"/>
      <c r="O37" s="89"/>
      <c r="P37" s="73"/>
      <c r="Q37" s="113" t="s">
        <v>42</v>
      </c>
      <c r="R37" s="77"/>
      <c r="S37" s="24"/>
    </row>
    <row r="38" spans="1:19" s="9" customFormat="1" ht="7.9" customHeight="1" x14ac:dyDescent="0.3">
      <c r="A38" s="21"/>
      <c r="B38" s="24">
        <v>15</v>
      </c>
      <c r="C38" s="78" t="s">
        <v>75</v>
      </c>
      <c r="D38" s="12"/>
      <c r="E38" s="12"/>
      <c r="F38" s="89"/>
      <c r="G38" s="89"/>
      <c r="H38" s="96"/>
      <c r="I38" s="73"/>
      <c r="J38" s="99"/>
      <c r="K38" s="100"/>
      <c r="L38" s="73"/>
      <c r="M38" s="98"/>
      <c r="N38" s="89"/>
      <c r="O38" s="89"/>
      <c r="P38" s="73"/>
      <c r="Q38" s="12"/>
      <c r="R38" s="80" t="s">
        <v>74</v>
      </c>
      <c r="S38" s="24">
        <v>15</v>
      </c>
    </row>
    <row r="39" spans="1:19" s="9" customFormat="1" ht="7.9" customHeight="1" x14ac:dyDescent="0.3">
      <c r="A39" s="21"/>
      <c r="B39" s="24"/>
      <c r="C39" s="12"/>
      <c r="D39" s="12"/>
      <c r="E39" s="12"/>
      <c r="F39" s="89"/>
      <c r="G39" s="89"/>
      <c r="H39" s="96"/>
      <c r="I39" s="73"/>
      <c r="J39" s="99"/>
      <c r="K39" s="100"/>
      <c r="L39" s="73"/>
      <c r="M39" s="98"/>
      <c r="N39" s="89"/>
      <c r="O39" s="89"/>
      <c r="P39" s="73"/>
      <c r="Q39" s="93"/>
      <c r="R39" s="93"/>
      <c r="S39" s="24"/>
    </row>
    <row r="40" spans="1:19" s="9" customFormat="1" ht="7.9" customHeight="1" x14ac:dyDescent="0.3">
      <c r="A40" s="21"/>
      <c r="B40" s="24">
        <v>1</v>
      </c>
      <c r="C40" s="70" t="s">
        <v>36</v>
      </c>
      <c r="D40" s="12"/>
      <c r="E40" s="12"/>
      <c r="F40" s="89"/>
      <c r="G40" s="89"/>
      <c r="H40" s="96"/>
      <c r="I40" s="73"/>
      <c r="J40" s="105" t="s">
        <v>36</v>
      </c>
      <c r="K40" s="106"/>
      <c r="L40" s="73"/>
      <c r="M40" s="98"/>
      <c r="N40" s="89"/>
      <c r="O40" s="89"/>
      <c r="P40" s="73"/>
      <c r="Q40" s="12"/>
      <c r="R40" s="74" t="s">
        <v>40</v>
      </c>
      <c r="S40" s="24">
        <v>1</v>
      </c>
    </row>
    <row r="41" spans="1:19" s="9" customFormat="1" ht="7.9" customHeight="1" x14ac:dyDescent="0.3">
      <c r="A41" s="21"/>
      <c r="B41" s="24"/>
      <c r="C41" s="75"/>
      <c r="D41" s="112" t="s">
        <v>37</v>
      </c>
      <c r="E41" s="12"/>
      <c r="F41" s="89"/>
      <c r="G41" s="89"/>
      <c r="H41" s="96"/>
      <c r="I41" s="73"/>
      <c r="J41" s="105"/>
      <c r="K41" s="106"/>
      <c r="L41" s="73"/>
      <c r="M41" s="98"/>
      <c r="N41" s="89"/>
      <c r="O41" s="89"/>
      <c r="P41" s="73"/>
      <c r="Q41" s="117" t="s">
        <v>40</v>
      </c>
      <c r="R41" s="77"/>
      <c r="S41" s="24"/>
    </row>
    <row r="42" spans="1:19" s="9" customFormat="1" ht="7.9" customHeight="1" x14ac:dyDescent="0.3">
      <c r="A42" s="21"/>
      <c r="B42" s="24">
        <v>16</v>
      </c>
      <c r="C42" s="78" t="s">
        <v>71</v>
      </c>
      <c r="D42" s="79"/>
      <c r="E42" s="12"/>
      <c r="F42" s="89"/>
      <c r="G42" s="89"/>
      <c r="H42" s="96"/>
      <c r="I42" s="73"/>
      <c r="J42" s="107"/>
      <c r="K42" s="108"/>
      <c r="L42" s="73"/>
      <c r="M42" s="98"/>
      <c r="N42" s="89"/>
      <c r="O42" s="89"/>
      <c r="P42" s="73"/>
      <c r="Q42" s="77"/>
      <c r="R42" s="80" t="s">
        <v>70</v>
      </c>
      <c r="S42" s="24">
        <v>16</v>
      </c>
    </row>
    <row r="43" spans="1:19" s="9" customFormat="1" ht="7.9" customHeight="1" x14ac:dyDescent="0.3">
      <c r="A43" s="21"/>
      <c r="B43" s="24"/>
      <c r="C43" s="12"/>
      <c r="D43" s="81"/>
      <c r="E43" s="122" t="s">
        <v>36</v>
      </c>
      <c r="F43" s="87"/>
      <c r="G43" s="87"/>
      <c r="H43" s="129"/>
      <c r="I43" s="73"/>
      <c r="J43" s="101"/>
      <c r="K43" s="132"/>
      <c r="L43" s="132"/>
      <c r="M43" s="133"/>
      <c r="N43" s="132"/>
      <c r="O43" s="132"/>
      <c r="P43" s="134" t="s">
        <v>40</v>
      </c>
      <c r="Q43" s="84"/>
      <c r="R43" s="12"/>
      <c r="S43" s="24"/>
    </row>
    <row r="44" spans="1:19" s="9" customFormat="1" ht="7.9" customHeight="1" x14ac:dyDescent="0.3">
      <c r="A44" s="21"/>
      <c r="B44" s="24">
        <v>8</v>
      </c>
      <c r="C44" s="70" t="s">
        <v>61</v>
      </c>
      <c r="D44" s="81"/>
      <c r="E44" s="123"/>
      <c r="F44" s="87"/>
      <c r="G44" s="87"/>
      <c r="H44" s="124"/>
      <c r="I44" s="73"/>
      <c r="J44" s="101"/>
      <c r="K44" s="132"/>
      <c r="L44" s="132"/>
      <c r="M44" s="133"/>
      <c r="N44" s="132"/>
      <c r="O44" s="132"/>
      <c r="P44" s="135"/>
      <c r="Q44" s="84"/>
      <c r="R44" s="74" t="s">
        <v>85</v>
      </c>
      <c r="S44" s="24">
        <v>8</v>
      </c>
    </row>
    <row r="45" spans="1:19" s="9" customFormat="1" ht="7.9" customHeight="1" x14ac:dyDescent="0.3">
      <c r="A45" s="21"/>
      <c r="B45" s="24"/>
      <c r="C45" s="75"/>
      <c r="D45" s="109" t="s">
        <v>61</v>
      </c>
      <c r="E45" s="124"/>
      <c r="F45" s="87"/>
      <c r="G45" s="87"/>
      <c r="H45" s="124"/>
      <c r="I45" s="73"/>
      <c r="J45" s="101"/>
      <c r="K45" s="132"/>
      <c r="L45" s="132"/>
      <c r="M45" s="133"/>
      <c r="N45" s="132"/>
      <c r="O45" s="132"/>
      <c r="P45" s="133"/>
      <c r="Q45" s="113" t="s">
        <v>84</v>
      </c>
      <c r="R45" s="77"/>
      <c r="S45" s="24"/>
    </row>
    <row r="46" spans="1:19" s="9" customFormat="1" ht="7.9" customHeight="1" x14ac:dyDescent="0.3">
      <c r="A46" s="21"/>
      <c r="B46" s="24">
        <v>9</v>
      </c>
      <c r="C46" s="78" t="s">
        <v>62</v>
      </c>
      <c r="D46" s="12"/>
      <c r="E46" s="124"/>
      <c r="F46" s="87"/>
      <c r="G46" s="87"/>
      <c r="H46" s="124"/>
      <c r="I46" s="73"/>
      <c r="J46" s="101"/>
      <c r="K46" s="132"/>
      <c r="L46" s="132"/>
      <c r="M46" s="133"/>
      <c r="N46" s="132"/>
      <c r="O46" s="132"/>
      <c r="P46" s="133"/>
      <c r="Q46" s="12"/>
      <c r="R46" s="80" t="s">
        <v>84</v>
      </c>
      <c r="S46" s="24">
        <v>9</v>
      </c>
    </row>
    <row r="47" spans="1:19" s="9" customFormat="1" ht="7.9" customHeight="1" x14ac:dyDescent="0.3">
      <c r="A47" s="21"/>
      <c r="B47" s="24"/>
      <c r="C47" s="12"/>
      <c r="D47" s="12"/>
      <c r="E47" s="124"/>
      <c r="F47" s="122" t="s">
        <v>36</v>
      </c>
      <c r="G47" s="87"/>
      <c r="H47" s="124"/>
      <c r="I47" s="73"/>
      <c r="J47" s="101"/>
      <c r="K47" s="132"/>
      <c r="L47" s="132"/>
      <c r="M47" s="133"/>
      <c r="N47" s="132"/>
      <c r="O47" s="136" t="s">
        <v>39</v>
      </c>
      <c r="P47" s="133"/>
      <c r="Q47" s="12"/>
      <c r="R47" s="12"/>
      <c r="S47" s="24"/>
    </row>
    <row r="48" spans="1:19" s="9" customFormat="1" ht="7.9" customHeight="1" x14ac:dyDescent="0.3">
      <c r="A48" s="21"/>
      <c r="B48" s="24">
        <v>5</v>
      </c>
      <c r="C48" s="70" t="s">
        <v>78</v>
      </c>
      <c r="D48" s="12"/>
      <c r="E48" s="124"/>
      <c r="F48" s="123"/>
      <c r="G48" s="87"/>
      <c r="H48" s="124"/>
      <c r="I48" s="73"/>
      <c r="J48" s="101"/>
      <c r="K48" s="137" t="s">
        <v>35</v>
      </c>
      <c r="L48" s="137"/>
      <c r="M48" s="133"/>
      <c r="N48" s="132"/>
      <c r="O48" s="135"/>
      <c r="P48" s="133"/>
      <c r="Q48" s="12"/>
      <c r="R48" s="74" t="s">
        <v>39</v>
      </c>
      <c r="S48" s="24">
        <v>5</v>
      </c>
    </row>
    <row r="49" spans="1:19" s="9" customFormat="1" ht="7.9" customHeight="1" x14ac:dyDescent="0.35">
      <c r="A49" s="21"/>
      <c r="B49" s="24"/>
      <c r="C49" s="75"/>
      <c r="D49" s="112" t="s">
        <v>79</v>
      </c>
      <c r="E49" s="124"/>
      <c r="F49" s="124"/>
      <c r="G49" s="87"/>
      <c r="H49" s="124"/>
      <c r="I49" s="73"/>
      <c r="J49" s="101"/>
      <c r="K49" s="138"/>
      <c r="L49" s="132"/>
      <c r="M49" s="133"/>
      <c r="N49" s="132"/>
      <c r="O49" s="133"/>
      <c r="P49" s="133"/>
      <c r="Q49" s="115" t="s">
        <v>39</v>
      </c>
      <c r="R49" s="77"/>
      <c r="S49" s="24"/>
    </row>
    <row r="50" spans="1:19" s="9" customFormat="1" ht="7.9" customHeight="1" x14ac:dyDescent="0.3">
      <c r="A50" s="21"/>
      <c r="B50" s="24">
        <v>12</v>
      </c>
      <c r="C50" s="78" t="s">
        <v>79</v>
      </c>
      <c r="D50" s="79"/>
      <c r="E50" s="124"/>
      <c r="F50" s="124"/>
      <c r="G50" s="87"/>
      <c r="H50" s="124"/>
      <c r="I50" s="73"/>
      <c r="J50" s="101"/>
      <c r="K50" s="132"/>
      <c r="L50" s="132"/>
      <c r="M50" s="133"/>
      <c r="N50" s="132"/>
      <c r="O50" s="133"/>
      <c r="P50" s="133"/>
      <c r="Q50" s="77"/>
      <c r="R50" s="80" t="s">
        <v>83</v>
      </c>
      <c r="S50" s="24">
        <v>12</v>
      </c>
    </row>
    <row r="51" spans="1:19" s="9" customFormat="1" ht="7.9" customHeight="1" x14ac:dyDescent="0.3">
      <c r="A51" s="21"/>
      <c r="B51" s="24"/>
      <c r="C51" s="12"/>
      <c r="D51" s="81"/>
      <c r="E51" s="116" t="s">
        <v>58</v>
      </c>
      <c r="F51" s="124"/>
      <c r="G51" s="87"/>
      <c r="H51" s="124"/>
      <c r="I51" s="73"/>
      <c r="J51" s="101"/>
      <c r="K51" s="132"/>
      <c r="L51" s="132"/>
      <c r="M51" s="133"/>
      <c r="N51" s="132"/>
      <c r="O51" s="133"/>
      <c r="P51" s="139" t="s">
        <v>39</v>
      </c>
      <c r="Q51" s="84"/>
      <c r="R51" s="12"/>
      <c r="S51" s="24"/>
    </row>
    <row r="52" spans="1:19" s="9" customFormat="1" ht="7.9" customHeight="1" x14ac:dyDescent="0.3">
      <c r="A52" s="21"/>
      <c r="B52" s="24">
        <v>4</v>
      </c>
      <c r="C52" s="70" t="s">
        <v>58</v>
      </c>
      <c r="D52" s="81"/>
      <c r="E52" s="87"/>
      <c r="F52" s="124"/>
      <c r="G52" s="87"/>
      <c r="H52" s="124"/>
      <c r="I52" s="73"/>
      <c r="J52" s="101"/>
      <c r="K52" s="132"/>
      <c r="L52" s="132"/>
      <c r="M52" s="133"/>
      <c r="N52" s="132"/>
      <c r="O52" s="133"/>
      <c r="P52" s="132"/>
      <c r="Q52" s="84"/>
      <c r="R52" s="74" t="s">
        <v>66</v>
      </c>
      <c r="S52" s="24">
        <v>4</v>
      </c>
    </row>
    <row r="53" spans="1:19" s="9" customFormat="1" ht="7.9" customHeight="1" x14ac:dyDescent="0.3">
      <c r="A53" s="21"/>
      <c r="B53" s="24"/>
      <c r="C53" s="75"/>
      <c r="D53" s="113" t="s">
        <v>58</v>
      </c>
      <c r="E53" s="87"/>
      <c r="F53" s="124"/>
      <c r="G53" s="87"/>
      <c r="H53" s="124"/>
      <c r="I53" s="73"/>
      <c r="J53" s="101"/>
      <c r="K53" s="132"/>
      <c r="L53" s="132"/>
      <c r="M53" s="133"/>
      <c r="N53" s="132"/>
      <c r="O53" s="133"/>
      <c r="P53" s="132"/>
      <c r="Q53" s="113" t="s">
        <v>66</v>
      </c>
      <c r="R53" s="77"/>
      <c r="S53" s="24"/>
    </row>
    <row r="54" spans="1:19" s="9" customFormat="1" ht="7.9" customHeight="1" x14ac:dyDescent="0.3">
      <c r="A54" s="21"/>
      <c r="B54" s="24">
        <v>13</v>
      </c>
      <c r="C54" s="78" t="s">
        <v>82</v>
      </c>
      <c r="D54" s="12"/>
      <c r="E54" s="92"/>
      <c r="F54" s="126"/>
      <c r="G54" s="87"/>
      <c r="H54" s="124"/>
      <c r="I54" s="73"/>
      <c r="J54" s="102"/>
      <c r="K54" s="140"/>
      <c r="L54" s="132"/>
      <c r="M54" s="133"/>
      <c r="N54" s="132"/>
      <c r="O54" s="141"/>
      <c r="P54" s="142"/>
      <c r="Q54" s="12"/>
      <c r="R54" s="80" t="s">
        <v>67</v>
      </c>
      <c r="S54" s="24">
        <v>13</v>
      </c>
    </row>
    <row r="55" spans="1:19" s="9" customFormat="1" ht="7.9" customHeight="1" x14ac:dyDescent="0.3">
      <c r="A55" s="21"/>
      <c r="B55" s="24"/>
      <c r="C55" s="12"/>
      <c r="D55" s="12"/>
      <c r="E55" s="92"/>
      <c r="F55" s="126"/>
      <c r="G55" s="127" t="s">
        <v>36</v>
      </c>
      <c r="H55" s="130"/>
      <c r="I55" s="73"/>
      <c r="J55" s="102"/>
      <c r="K55" s="140"/>
      <c r="L55" s="132"/>
      <c r="M55" s="143" t="s">
        <v>39</v>
      </c>
      <c r="N55" s="137"/>
      <c r="O55" s="141"/>
      <c r="P55" s="142"/>
      <c r="Q55" s="12"/>
      <c r="R55" s="12"/>
      <c r="S55" s="24"/>
    </row>
    <row r="56" spans="1:19" s="9" customFormat="1" ht="7.9" customHeight="1" x14ac:dyDescent="0.3">
      <c r="A56" s="21"/>
      <c r="B56" s="24">
        <v>6</v>
      </c>
      <c r="C56" s="70" t="s">
        <v>53</v>
      </c>
      <c r="D56" s="12"/>
      <c r="E56" s="92"/>
      <c r="F56" s="126"/>
      <c r="G56" s="87"/>
      <c r="H56" s="87"/>
      <c r="I56" s="73"/>
      <c r="J56" s="102"/>
      <c r="K56" s="140"/>
      <c r="L56" s="132"/>
      <c r="M56" s="132"/>
      <c r="N56" s="132"/>
      <c r="O56" s="141"/>
      <c r="P56" s="142"/>
      <c r="Q56" s="12"/>
      <c r="R56" s="74" t="s">
        <v>56</v>
      </c>
      <c r="S56" s="24">
        <v>6</v>
      </c>
    </row>
    <row r="57" spans="1:19" s="9" customFormat="1" ht="7.9" customHeight="1" x14ac:dyDescent="0.3">
      <c r="A57" s="21"/>
      <c r="B57" s="24"/>
      <c r="C57" s="75"/>
      <c r="D57" s="112" t="s">
        <v>53</v>
      </c>
      <c r="E57" s="92"/>
      <c r="F57" s="126"/>
      <c r="G57" s="87"/>
      <c r="H57" s="87"/>
      <c r="I57" s="73"/>
      <c r="J57" s="102"/>
      <c r="K57" s="140"/>
      <c r="L57" s="132"/>
      <c r="M57" s="132"/>
      <c r="N57" s="132"/>
      <c r="O57" s="141"/>
      <c r="P57" s="142"/>
      <c r="Q57" s="110" t="s">
        <v>56</v>
      </c>
      <c r="R57" s="77"/>
      <c r="S57" s="24"/>
    </row>
    <row r="58" spans="1:19" s="9" customFormat="1" ht="7.9" customHeight="1" x14ac:dyDescent="0.3">
      <c r="A58" s="21"/>
      <c r="B58" s="24">
        <v>11</v>
      </c>
      <c r="C58" s="78" t="s">
        <v>81</v>
      </c>
      <c r="D58" s="79"/>
      <c r="E58" s="87"/>
      <c r="F58" s="124"/>
      <c r="G58" s="87"/>
      <c r="H58" s="87"/>
      <c r="I58" s="73"/>
      <c r="J58" s="73"/>
      <c r="K58" s="132"/>
      <c r="L58" s="132"/>
      <c r="M58" s="132"/>
      <c r="N58" s="132"/>
      <c r="O58" s="133"/>
      <c r="P58" s="132"/>
      <c r="Q58" s="77"/>
      <c r="R58" s="80" t="s">
        <v>57</v>
      </c>
      <c r="S58" s="24">
        <v>11</v>
      </c>
    </row>
    <row r="59" spans="1:19" s="9" customFormat="1" ht="7.9" customHeight="1" x14ac:dyDescent="0.3">
      <c r="A59" s="21"/>
      <c r="B59" s="24"/>
      <c r="C59" s="12"/>
      <c r="D59" s="81"/>
      <c r="E59" s="122" t="s">
        <v>38</v>
      </c>
      <c r="F59" s="124"/>
      <c r="G59" s="87"/>
      <c r="H59" s="87"/>
      <c r="I59" s="73"/>
      <c r="J59" s="73"/>
      <c r="K59" s="132"/>
      <c r="L59" s="132"/>
      <c r="M59" s="132"/>
      <c r="N59" s="132"/>
      <c r="O59" s="133"/>
      <c r="P59" s="136" t="s">
        <v>48</v>
      </c>
      <c r="Q59" s="84"/>
      <c r="R59" s="12"/>
      <c r="S59" s="24"/>
    </row>
    <row r="60" spans="1:19" s="9" customFormat="1" ht="7.9" customHeight="1" x14ac:dyDescent="0.3">
      <c r="A60" s="21"/>
      <c r="B60" s="24">
        <v>3</v>
      </c>
      <c r="C60" s="70" t="s">
        <v>38</v>
      </c>
      <c r="D60" s="81"/>
      <c r="E60" s="123"/>
      <c r="F60" s="124"/>
      <c r="G60" s="87"/>
      <c r="H60" s="87"/>
      <c r="I60" s="73"/>
      <c r="J60" s="73"/>
      <c r="K60" s="132"/>
      <c r="L60" s="132"/>
      <c r="M60" s="132"/>
      <c r="N60" s="132"/>
      <c r="O60" s="133"/>
      <c r="P60" s="135"/>
      <c r="Q60" s="84"/>
      <c r="R60" s="74" t="s">
        <v>48</v>
      </c>
      <c r="S60" s="24">
        <v>3</v>
      </c>
    </row>
    <row r="61" spans="1:19" s="9" customFormat="1" ht="7.9" customHeight="1" x14ac:dyDescent="0.3">
      <c r="A61" s="21"/>
      <c r="B61" s="24"/>
      <c r="C61" s="75"/>
      <c r="D61" s="113" t="s">
        <v>38</v>
      </c>
      <c r="E61" s="124"/>
      <c r="F61" s="124"/>
      <c r="G61" s="87"/>
      <c r="H61" s="87"/>
      <c r="I61" s="73"/>
      <c r="J61" s="73"/>
      <c r="K61" s="132"/>
      <c r="L61" s="132"/>
      <c r="M61" s="132"/>
      <c r="N61" s="132"/>
      <c r="O61" s="133"/>
      <c r="P61" s="133"/>
      <c r="Q61" s="113" t="s">
        <v>48</v>
      </c>
      <c r="R61" s="77"/>
      <c r="S61" s="24"/>
    </row>
    <row r="62" spans="1:19" s="9" customFormat="1" ht="7.9" customHeight="1" x14ac:dyDescent="0.3">
      <c r="A62" s="21"/>
      <c r="B62" s="24">
        <v>14</v>
      </c>
      <c r="C62" s="78" t="s">
        <v>80</v>
      </c>
      <c r="D62" s="12"/>
      <c r="E62" s="124"/>
      <c r="F62" s="124"/>
      <c r="G62" s="87"/>
      <c r="H62" s="87"/>
      <c r="I62" s="73"/>
      <c r="J62" s="73"/>
      <c r="K62" s="132"/>
      <c r="L62" s="132"/>
      <c r="M62" s="132"/>
      <c r="N62" s="132"/>
      <c r="O62" s="133"/>
      <c r="P62" s="133"/>
      <c r="Q62" s="12"/>
      <c r="R62" s="80" t="s">
        <v>77</v>
      </c>
      <c r="S62" s="24">
        <v>14</v>
      </c>
    </row>
    <row r="63" spans="1:19" s="9" customFormat="1" ht="7.9" customHeight="1" x14ac:dyDescent="0.3">
      <c r="A63" s="21"/>
      <c r="B63" s="24"/>
      <c r="C63" s="12"/>
      <c r="D63" s="12"/>
      <c r="E63" s="124"/>
      <c r="F63" s="131" t="s">
        <v>38</v>
      </c>
      <c r="G63" s="87"/>
      <c r="H63" s="87"/>
      <c r="I63" s="73"/>
      <c r="J63" s="73"/>
      <c r="K63" s="132"/>
      <c r="L63" s="132"/>
      <c r="M63" s="132"/>
      <c r="N63" s="132"/>
      <c r="O63" s="139" t="s">
        <v>44</v>
      </c>
      <c r="P63" s="133"/>
      <c r="Q63" s="12"/>
      <c r="R63" s="12"/>
      <c r="S63" s="24"/>
    </row>
    <row r="64" spans="1:19" s="9" customFormat="1" ht="7.9" customHeight="1" x14ac:dyDescent="0.3">
      <c r="A64" s="21"/>
      <c r="B64" s="24">
        <v>7</v>
      </c>
      <c r="C64" s="70" t="s">
        <v>60</v>
      </c>
      <c r="D64" s="12"/>
      <c r="E64" s="124"/>
      <c r="F64" s="87"/>
      <c r="G64" s="87"/>
      <c r="H64" s="87"/>
      <c r="I64" s="73"/>
      <c r="J64" s="73"/>
      <c r="K64" s="132"/>
      <c r="L64" s="132"/>
      <c r="M64" s="132"/>
      <c r="N64" s="132"/>
      <c r="O64" s="132"/>
      <c r="P64" s="133"/>
      <c r="Q64" s="12"/>
      <c r="R64" s="74" t="s">
        <v>47</v>
      </c>
      <c r="S64" s="24">
        <v>7</v>
      </c>
    </row>
    <row r="65" spans="1:19" s="9" customFormat="1" ht="7.9" customHeight="1" x14ac:dyDescent="0.3">
      <c r="A65" s="21"/>
      <c r="B65" s="24"/>
      <c r="C65" s="75"/>
      <c r="D65" s="112" t="s">
        <v>59</v>
      </c>
      <c r="E65" s="124"/>
      <c r="F65" s="87"/>
      <c r="G65" s="87"/>
      <c r="H65" s="87"/>
      <c r="I65" s="73"/>
      <c r="J65" s="73"/>
      <c r="K65" s="132"/>
      <c r="L65" s="132"/>
      <c r="M65" s="132"/>
      <c r="N65" s="132"/>
      <c r="O65" s="132"/>
      <c r="P65" s="133"/>
      <c r="Q65" s="115" t="s">
        <v>47</v>
      </c>
      <c r="R65" s="77"/>
      <c r="S65" s="24"/>
    </row>
    <row r="66" spans="1:19" s="9" customFormat="1" ht="7.9" customHeight="1" x14ac:dyDescent="0.3">
      <c r="A66" s="21"/>
      <c r="B66" s="24">
        <v>10</v>
      </c>
      <c r="C66" s="78" t="s">
        <v>59</v>
      </c>
      <c r="D66" s="79"/>
      <c r="E66" s="124"/>
      <c r="F66" s="87"/>
      <c r="G66" s="87"/>
      <c r="H66" s="87"/>
      <c r="I66" s="73"/>
      <c r="J66" s="73"/>
      <c r="K66" s="132"/>
      <c r="L66" s="132"/>
      <c r="M66" s="132"/>
      <c r="N66" s="132"/>
      <c r="O66" s="132"/>
      <c r="P66" s="133"/>
      <c r="Q66" s="77"/>
      <c r="R66" s="80" t="s">
        <v>76</v>
      </c>
      <c r="S66" s="24">
        <v>10</v>
      </c>
    </row>
    <row r="67" spans="1:19" s="9" customFormat="1" ht="7.9" customHeight="1" x14ac:dyDescent="0.3">
      <c r="A67" s="21"/>
      <c r="B67" s="24"/>
      <c r="C67" s="12"/>
      <c r="D67" s="81"/>
      <c r="E67" s="116" t="s">
        <v>41</v>
      </c>
      <c r="F67" s="87"/>
      <c r="G67" s="87"/>
      <c r="H67" s="87"/>
      <c r="I67" s="73"/>
      <c r="J67" s="73"/>
      <c r="K67" s="132"/>
      <c r="L67" s="132"/>
      <c r="M67" s="132"/>
      <c r="N67" s="132"/>
      <c r="O67" s="132"/>
      <c r="P67" s="139" t="s">
        <v>44</v>
      </c>
      <c r="Q67" s="84"/>
      <c r="R67" s="12"/>
      <c r="S67" s="24"/>
    </row>
    <row r="68" spans="1:19" s="9" customFormat="1" ht="7.9" customHeight="1" x14ac:dyDescent="0.3">
      <c r="A68" s="21"/>
      <c r="B68" s="24">
        <v>2</v>
      </c>
      <c r="C68" s="70" t="s">
        <v>41</v>
      </c>
      <c r="D68" s="81"/>
      <c r="E68" s="87"/>
      <c r="F68" s="87"/>
      <c r="G68" s="87"/>
      <c r="H68" s="87"/>
      <c r="I68" s="73"/>
      <c r="J68" s="73"/>
      <c r="K68" s="12"/>
      <c r="L68" s="12"/>
      <c r="M68" s="12"/>
      <c r="N68" s="12"/>
      <c r="O68" s="12"/>
      <c r="P68" s="12"/>
      <c r="Q68" s="84"/>
      <c r="R68" s="74" t="s">
        <v>44</v>
      </c>
      <c r="S68" s="24">
        <v>2</v>
      </c>
    </row>
    <row r="69" spans="1:19" s="9" customFormat="1" ht="7.9" customHeight="1" x14ac:dyDescent="0.3">
      <c r="A69" s="21"/>
      <c r="B69" s="24"/>
      <c r="C69" s="75"/>
      <c r="D69" s="113" t="s">
        <v>41</v>
      </c>
      <c r="E69" s="87"/>
      <c r="F69" s="87"/>
      <c r="G69" s="87"/>
      <c r="H69" s="87"/>
      <c r="I69" s="73"/>
      <c r="J69" s="73"/>
      <c r="K69" s="12"/>
      <c r="L69" s="12"/>
      <c r="M69" s="12"/>
      <c r="N69" s="12"/>
      <c r="O69" s="12"/>
      <c r="P69" s="12"/>
      <c r="Q69" s="113" t="s">
        <v>44</v>
      </c>
      <c r="R69" s="77"/>
      <c r="S69" s="24"/>
    </row>
    <row r="70" spans="1:19" s="9" customFormat="1" ht="7.9" customHeight="1" x14ac:dyDescent="0.3">
      <c r="A70" s="21"/>
      <c r="B70" s="24">
        <v>15</v>
      </c>
      <c r="C70" s="78" t="s">
        <v>72</v>
      </c>
      <c r="D70" s="12"/>
      <c r="E70" s="12"/>
      <c r="F70" s="12"/>
      <c r="G70" s="73"/>
      <c r="H70" s="73"/>
      <c r="I70" s="73"/>
      <c r="J70" s="73"/>
      <c r="K70" s="12"/>
      <c r="L70" s="12"/>
      <c r="M70" s="12"/>
      <c r="N70" s="12"/>
      <c r="O70" s="12"/>
      <c r="P70" s="12"/>
      <c r="Q70" s="12"/>
      <c r="R70" s="80" t="s">
        <v>73</v>
      </c>
      <c r="S70" s="24">
        <v>15</v>
      </c>
    </row>
    <row r="71" spans="1:19" ht="7.9" customHeight="1" x14ac:dyDescent="0.3">
      <c r="B71" s="2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2"/>
    </row>
  </sheetData>
  <sheetProtection selectLockedCells="1"/>
  <mergeCells count="21">
    <mergeCell ref="E22:F25"/>
    <mergeCell ref="I30:J30"/>
    <mergeCell ref="J19:K22"/>
    <mergeCell ref="M37:O42"/>
    <mergeCell ref="B2:S2"/>
    <mergeCell ref="O22:P25"/>
    <mergeCell ref="F37:H42"/>
    <mergeCell ref="J3:K3"/>
    <mergeCell ref="E3:F3"/>
    <mergeCell ref="G23:H23"/>
    <mergeCell ref="J4:K4"/>
    <mergeCell ref="O54:P57"/>
    <mergeCell ref="J37:K39"/>
    <mergeCell ref="J40:K42"/>
    <mergeCell ref="J6:K6"/>
    <mergeCell ref="E54:F57"/>
    <mergeCell ref="O3:P3"/>
    <mergeCell ref="G55:H55"/>
    <mergeCell ref="M55:N55"/>
    <mergeCell ref="M23:N23"/>
    <mergeCell ref="K48:L48"/>
  </mergeCells>
  <phoneticPr fontId="1" type="noConversion"/>
  <printOptions horizontalCentered="1" verticalCentered="1"/>
  <pageMargins left="0.35" right="0.35" top="0.35" bottom="0.35" header="0.6" footer="0.6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showGridLines="0" topLeftCell="A7" zoomScale="80" zoomScaleNormal="80" workbookViewId="0">
      <selection activeCell="U35" sqref="U35"/>
    </sheetView>
  </sheetViews>
  <sheetFormatPr defaultColWidth="9.1796875" defaultRowHeight="13" x14ac:dyDescent="0.3"/>
  <cols>
    <col min="1" max="1" width="0.81640625" style="4" customWidth="1"/>
    <col min="2" max="2" width="2.81640625" style="3" customWidth="1"/>
    <col min="3" max="6" width="10" style="4" customWidth="1"/>
    <col min="7" max="7" width="0.81640625" style="4" customWidth="1"/>
    <col min="8" max="8" width="10" style="4" customWidth="1"/>
    <col min="9" max="9" width="0.81640625" style="4" customWidth="1"/>
    <col min="10" max="11" width="10" style="4" customWidth="1"/>
    <col min="12" max="12" width="0.81640625" style="4" customWidth="1"/>
    <col min="13" max="13" width="10" style="5" customWidth="1"/>
    <col min="14" max="14" width="0.81640625" style="5" customWidth="1"/>
    <col min="15" max="18" width="10" style="5" customWidth="1"/>
    <col min="19" max="19" width="2.81640625" style="3" customWidth="1"/>
    <col min="20" max="16384" width="9.1796875" style="4"/>
  </cols>
  <sheetData>
    <row r="1" spans="1:19" ht="5.15" customHeight="1" x14ac:dyDescent="0.3"/>
    <row r="2" spans="1:19" ht="26.15" customHeight="1" x14ac:dyDescent="0.3">
      <c r="B2" s="47" t="s">
        <v>33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</row>
    <row r="3" spans="1:19" s="6" customFormat="1" ht="2.15" customHeight="1" x14ac:dyDescent="0.3">
      <c r="B3" s="10"/>
      <c r="C3" s="11"/>
      <c r="D3" s="11"/>
      <c r="E3" s="46"/>
      <c r="F3" s="46"/>
      <c r="G3" s="12"/>
      <c r="H3" s="13"/>
      <c r="I3" s="12"/>
      <c r="J3" s="46"/>
      <c r="K3" s="46"/>
      <c r="L3" s="12"/>
      <c r="M3" s="13"/>
      <c r="N3" s="12"/>
      <c r="O3" s="46"/>
      <c r="P3" s="46"/>
      <c r="Q3" s="11"/>
      <c r="R3" s="11"/>
      <c r="S3" s="10"/>
    </row>
    <row r="4" spans="1:19" s="7" customFormat="1" ht="16" customHeight="1" x14ac:dyDescent="0.25">
      <c r="B4" s="27"/>
      <c r="C4" s="28" t="s">
        <v>0</v>
      </c>
      <c r="D4" s="28" t="s">
        <v>1</v>
      </c>
      <c r="E4" s="28" t="s">
        <v>3</v>
      </c>
      <c r="F4" s="28" t="s">
        <v>4</v>
      </c>
      <c r="G4" s="28"/>
      <c r="H4" s="28" t="s">
        <v>5</v>
      </c>
      <c r="I4" s="28"/>
      <c r="J4" s="48" t="s">
        <v>2</v>
      </c>
      <c r="K4" s="48"/>
      <c r="L4" s="28"/>
      <c r="M4" s="28" t="s">
        <v>5</v>
      </c>
      <c r="N4" s="28"/>
      <c r="O4" s="28" t="s">
        <v>4</v>
      </c>
      <c r="P4" s="28" t="s">
        <v>3</v>
      </c>
      <c r="Q4" s="28" t="s">
        <v>1</v>
      </c>
      <c r="R4" s="28" t="s">
        <v>0</v>
      </c>
      <c r="S4" s="29"/>
    </row>
    <row r="5" spans="1:19" s="7" customFormat="1" ht="2.15" customHeight="1" x14ac:dyDescent="0.25">
      <c r="B5" s="14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4"/>
    </row>
    <row r="6" spans="1:19" s="8" customFormat="1" ht="15.75" customHeight="1" x14ac:dyDescent="0.25">
      <c r="B6" s="25"/>
      <c r="C6" s="26" t="s">
        <v>30</v>
      </c>
      <c r="D6" s="26" t="s">
        <v>30</v>
      </c>
      <c r="E6" s="26" t="s">
        <v>30</v>
      </c>
      <c r="F6" s="26" t="s">
        <v>30</v>
      </c>
      <c r="G6" s="26"/>
      <c r="H6" s="26" t="s">
        <v>31</v>
      </c>
      <c r="I6" s="26"/>
      <c r="J6" s="45" t="s">
        <v>31</v>
      </c>
      <c r="K6" s="45"/>
      <c r="L6" s="26"/>
      <c r="M6" s="26" t="s">
        <v>31</v>
      </c>
      <c r="N6" s="26"/>
      <c r="O6" s="26" t="s">
        <v>30</v>
      </c>
      <c r="P6" s="26" t="s">
        <v>30</v>
      </c>
      <c r="Q6" s="26" t="s">
        <v>30</v>
      </c>
      <c r="R6" s="26" t="s">
        <v>30</v>
      </c>
      <c r="S6" s="25"/>
    </row>
    <row r="7" spans="1:19" s="9" customFormat="1" ht="7.9" customHeight="1" x14ac:dyDescent="0.25">
      <c r="B7" s="15"/>
      <c r="C7" s="17"/>
      <c r="D7" s="18"/>
      <c r="E7" s="16"/>
      <c r="F7" s="19"/>
      <c r="G7" s="19"/>
      <c r="H7" s="19"/>
      <c r="I7" s="19"/>
      <c r="J7" s="19"/>
      <c r="K7" s="19"/>
      <c r="L7" s="19"/>
      <c r="M7" s="19"/>
      <c r="N7" s="19"/>
      <c r="O7" s="19"/>
      <c r="P7" s="16"/>
      <c r="Q7" s="18"/>
      <c r="R7" s="17"/>
      <c r="S7" s="15"/>
    </row>
    <row r="8" spans="1:19" s="9" customFormat="1" ht="7.9" customHeight="1" x14ac:dyDescent="0.3">
      <c r="A8" s="21"/>
      <c r="B8" s="24">
        <v>1</v>
      </c>
      <c r="C8" s="70" t="s">
        <v>34</v>
      </c>
      <c r="D8" s="12"/>
      <c r="E8" s="12"/>
      <c r="F8" s="71"/>
      <c r="G8" s="71"/>
      <c r="H8" s="71"/>
      <c r="I8" s="72"/>
      <c r="J8" s="72"/>
      <c r="K8" s="72"/>
      <c r="L8" s="72"/>
      <c r="M8" s="72"/>
      <c r="N8" s="72"/>
      <c r="O8" s="72"/>
      <c r="P8" s="73"/>
      <c r="Q8" s="12"/>
      <c r="R8" s="74" t="s">
        <v>35</v>
      </c>
      <c r="S8" s="24">
        <v>1</v>
      </c>
    </row>
    <row r="9" spans="1:19" s="9" customFormat="1" ht="7.9" customHeight="1" x14ac:dyDescent="0.3">
      <c r="A9" s="21"/>
      <c r="B9" s="24"/>
      <c r="C9" s="75"/>
      <c r="D9" s="70" t="s">
        <v>34</v>
      </c>
      <c r="E9" s="12"/>
      <c r="F9" s="71"/>
      <c r="G9" s="71"/>
      <c r="H9" s="71"/>
      <c r="I9" s="72"/>
      <c r="J9" s="72"/>
      <c r="K9" s="72"/>
      <c r="L9" s="72"/>
      <c r="M9" s="72"/>
      <c r="N9" s="72"/>
      <c r="O9" s="72"/>
      <c r="P9" s="73"/>
      <c r="Q9" s="76" t="s">
        <v>35</v>
      </c>
      <c r="R9" s="77"/>
      <c r="S9" s="24"/>
    </row>
    <row r="10" spans="1:19" s="9" customFormat="1" ht="7.9" customHeight="1" x14ac:dyDescent="0.3">
      <c r="A10" s="21"/>
      <c r="B10" s="24">
        <v>16</v>
      </c>
      <c r="C10" s="78" t="s">
        <v>68</v>
      </c>
      <c r="D10" s="79"/>
      <c r="E10" s="12"/>
      <c r="F10" s="71"/>
      <c r="G10" s="71"/>
      <c r="H10" s="71"/>
      <c r="I10" s="72"/>
      <c r="J10" s="72"/>
      <c r="K10" s="72"/>
      <c r="L10" s="72"/>
      <c r="M10" s="72"/>
      <c r="N10" s="72"/>
      <c r="O10" s="72"/>
      <c r="P10" s="73"/>
      <c r="Q10" s="77"/>
      <c r="R10" s="80" t="s">
        <v>69</v>
      </c>
      <c r="S10" s="24">
        <v>16</v>
      </c>
    </row>
    <row r="11" spans="1:19" s="9" customFormat="1" ht="7.9" customHeight="1" x14ac:dyDescent="0.3">
      <c r="A11" s="21"/>
      <c r="B11" s="24"/>
      <c r="C11" s="12"/>
      <c r="D11" s="81"/>
      <c r="E11" s="144" t="s">
        <v>34</v>
      </c>
      <c r="F11" s="82"/>
      <c r="G11" s="82"/>
      <c r="H11" s="82"/>
      <c r="I11" s="82"/>
      <c r="J11" s="82"/>
      <c r="K11" s="82"/>
      <c r="L11" s="72"/>
      <c r="M11" s="82"/>
      <c r="N11" s="82"/>
      <c r="O11" s="82"/>
      <c r="P11" s="83" t="s">
        <v>35</v>
      </c>
      <c r="Q11" s="84"/>
      <c r="R11" s="12"/>
      <c r="S11" s="24"/>
    </row>
    <row r="12" spans="1:19" s="9" customFormat="1" ht="7.9" customHeight="1" x14ac:dyDescent="0.3">
      <c r="A12" s="21"/>
      <c r="B12" s="24">
        <v>8</v>
      </c>
      <c r="C12" s="70" t="s">
        <v>51</v>
      </c>
      <c r="D12" s="81"/>
      <c r="E12" s="123"/>
      <c r="F12" s="82"/>
      <c r="G12" s="82"/>
      <c r="H12" s="82"/>
      <c r="I12" s="82"/>
      <c r="J12" s="82"/>
      <c r="K12" s="82"/>
      <c r="L12" s="72"/>
      <c r="M12" s="82"/>
      <c r="N12" s="82"/>
      <c r="O12" s="82"/>
      <c r="P12" s="85"/>
      <c r="Q12" s="84"/>
      <c r="R12" s="74" t="s">
        <v>94</v>
      </c>
      <c r="S12" s="24">
        <v>8</v>
      </c>
    </row>
    <row r="13" spans="1:19" s="9" customFormat="1" ht="7.9" customHeight="1" x14ac:dyDescent="0.3">
      <c r="A13" s="21"/>
      <c r="B13" s="24"/>
      <c r="C13" s="75"/>
      <c r="D13" s="88" t="s">
        <v>52</v>
      </c>
      <c r="E13" s="124"/>
      <c r="F13" s="82"/>
      <c r="G13" s="82"/>
      <c r="H13" s="82"/>
      <c r="I13" s="82"/>
      <c r="J13" s="82"/>
      <c r="K13" s="82"/>
      <c r="L13" s="72"/>
      <c r="M13" s="82"/>
      <c r="N13" s="82"/>
      <c r="O13" s="82"/>
      <c r="P13" s="86"/>
      <c r="Q13" s="88" t="s">
        <v>95</v>
      </c>
      <c r="R13" s="77"/>
      <c r="S13" s="24"/>
    </row>
    <row r="14" spans="1:19" s="9" customFormat="1" ht="7.9" customHeight="1" x14ac:dyDescent="0.3">
      <c r="A14" s="21"/>
      <c r="B14" s="24">
        <v>9</v>
      </c>
      <c r="C14" s="78" t="s">
        <v>52</v>
      </c>
      <c r="D14" s="12"/>
      <c r="E14" s="124"/>
      <c r="F14" s="87"/>
      <c r="G14" s="87"/>
      <c r="H14" s="87"/>
      <c r="I14" s="87"/>
      <c r="J14" s="87"/>
      <c r="K14" s="87"/>
      <c r="L14" s="73"/>
      <c r="M14" s="87"/>
      <c r="N14" s="87"/>
      <c r="O14" s="87"/>
      <c r="P14" s="86"/>
      <c r="Q14" s="12"/>
      <c r="R14" s="80" t="s">
        <v>95</v>
      </c>
      <c r="S14" s="24">
        <v>9</v>
      </c>
    </row>
    <row r="15" spans="1:19" s="9" customFormat="1" ht="7.9" customHeight="1" x14ac:dyDescent="0.3">
      <c r="A15" s="21"/>
      <c r="B15" s="24"/>
      <c r="C15" s="12"/>
      <c r="D15" s="12"/>
      <c r="E15" s="124"/>
      <c r="F15" s="144" t="s">
        <v>34</v>
      </c>
      <c r="G15" s="87"/>
      <c r="H15" s="87"/>
      <c r="I15" s="87"/>
      <c r="J15" s="87"/>
      <c r="K15" s="87"/>
      <c r="L15" s="73"/>
      <c r="M15" s="87"/>
      <c r="N15" s="87"/>
      <c r="O15" s="83" t="s">
        <v>35</v>
      </c>
      <c r="P15" s="86"/>
      <c r="Q15" s="12"/>
      <c r="R15" s="12"/>
      <c r="S15" s="24"/>
    </row>
    <row r="16" spans="1:19" s="9" customFormat="1" ht="7.9" customHeight="1" x14ac:dyDescent="0.3">
      <c r="A16" s="21"/>
      <c r="B16" s="24">
        <v>5</v>
      </c>
      <c r="C16" s="70" t="s">
        <v>49</v>
      </c>
      <c r="D16" s="12"/>
      <c r="E16" s="124"/>
      <c r="F16" s="125"/>
      <c r="G16" s="87"/>
      <c r="H16" s="87"/>
      <c r="I16" s="87"/>
      <c r="J16" s="87"/>
      <c r="K16" s="87"/>
      <c r="L16" s="73"/>
      <c r="M16" s="87"/>
      <c r="N16" s="87"/>
      <c r="O16" s="85"/>
      <c r="P16" s="86"/>
      <c r="Q16" s="12"/>
      <c r="R16" s="74" t="s">
        <v>65</v>
      </c>
      <c r="S16" s="24">
        <v>5</v>
      </c>
    </row>
    <row r="17" spans="1:19" s="9" customFormat="1" ht="7.9" customHeight="1" x14ac:dyDescent="0.3">
      <c r="A17" s="21"/>
      <c r="B17" s="24"/>
      <c r="C17" s="75"/>
      <c r="D17" s="70" t="s">
        <v>88</v>
      </c>
      <c r="E17" s="124"/>
      <c r="F17" s="124"/>
      <c r="G17" s="87"/>
      <c r="H17" s="87"/>
      <c r="I17" s="87"/>
      <c r="J17" s="87"/>
      <c r="K17" s="87"/>
      <c r="L17" s="73"/>
      <c r="M17" s="87"/>
      <c r="N17" s="87"/>
      <c r="O17" s="86"/>
      <c r="P17" s="86"/>
      <c r="Q17" s="76" t="s">
        <v>55</v>
      </c>
      <c r="R17" s="77"/>
      <c r="S17" s="24"/>
    </row>
    <row r="18" spans="1:19" s="9" customFormat="1" ht="7.9" customHeight="1" x14ac:dyDescent="0.3">
      <c r="A18" s="21"/>
      <c r="B18" s="24">
        <v>12</v>
      </c>
      <c r="C18" s="78" t="s">
        <v>88</v>
      </c>
      <c r="D18" s="79"/>
      <c r="E18" s="124"/>
      <c r="F18" s="124"/>
      <c r="G18" s="87"/>
      <c r="H18" s="87"/>
      <c r="I18" s="87"/>
      <c r="J18" s="87"/>
      <c r="K18" s="87"/>
      <c r="L18" s="73"/>
      <c r="M18" s="87"/>
      <c r="N18" s="87"/>
      <c r="O18" s="86"/>
      <c r="P18" s="86"/>
      <c r="Q18" s="77"/>
      <c r="R18" s="80" t="s">
        <v>55</v>
      </c>
      <c r="S18" s="24">
        <v>12</v>
      </c>
    </row>
    <row r="19" spans="1:19" s="9" customFormat="1" ht="7.9" customHeight="1" x14ac:dyDescent="0.3">
      <c r="A19" s="21"/>
      <c r="B19" s="24"/>
      <c r="C19" s="12"/>
      <c r="D19" s="81"/>
      <c r="E19" s="90" t="s">
        <v>50</v>
      </c>
      <c r="F19" s="124"/>
      <c r="G19" s="87"/>
      <c r="H19" s="87"/>
      <c r="I19" s="87"/>
      <c r="J19" s="92" t="s">
        <v>101</v>
      </c>
      <c r="K19" s="92"/>
      <c r="L19" s="73"/>
      <c r="M19" s="87"/>
      <c r="N19" s="87"/>
      <c r="O19" s="86"/>
      <c r="P19" s="90" t="s">
        <v>55</v>
      </c>
      <c r="Q19" s="84"/>
      <c r="R19" s="12"/>
      <c r="S19" s="24"/>
    </row>
    <row r="20" spans="1:19" s="9" customFormat="1" ht="7.9" customHeight="1" x14ac:dyDescent="0.3">
      <c r="A20" s="21"/>
      <c r="B20" s="24">
        <v>4</v>
      </c>
      <c r="C20" s="70" t="s">
        <v>50</v>
      </c>
      <c r="D20" s="81"/>
      <c r="E20" s="87"/>
      <c r="F20" s="124"/>
      <c r="G20" s="87"/>
      <c r="H20" s="87"/>
      <c r="I20" s="87"/>
      <c r="J20" s="92"/>
      <c r="K20" s="92"/>
      <c r="L20" s="73"/>
      <c r="M20" s="87"/>
      <c r="N20" s="87"/>
      <c r="O20" s="86"/>
      <c r="P20" s="87"/>
      <c r="Q20" s="84"/>
      <c r="R20" s="74" t="s">
        <v>54</v>
      </c>
      <c r="S20" s="24">
        <v>4</v>
      </c>
    </row>
    <row r="21" spans="1:19" s="9" customFormat="1" ht="7.9" customHeight="1" x14ac:dyDescent="0.3">
      <c r="A21" s="21"/>
      <c r="B21" s="24"/>
      <c r="C21" s="75"/>
      <c r="D21" s="88" t="s">
        <v>50</v>
      </c>
      <c r="E21" s="87"/>
      <c r="F21" s="124"/>
      <c r="G21" s="87"/>
      <c r="H21" s="87"/>
      <c r="I21" s="87"/>
      <c r="J21" s="92"/>
      <c r="K21" s="92"/>
      <c r="L21" s="73"/>
      <c r="M21" s="87"/>
      <c r="N21" s="87"/>
      <c r="O21" s="86"/>
      <c r="P21" s="87"/>
      <c r="Q21" s="88" t="s">
        <v>96</v>
      </c>
      <c r="R21" s="77"/>
      <c r="S21" s="24"/>
    </row>
    <row r="22" spans="1:19" s="9" customFormat="1" ht="7.9" customHeight="1" x14ac:dyDescent="0.3">
      <c r="A22" s="21"/>
      <c r="B22" s="24">
        <v>13</v>
      </c>
      <c r="C22" s="78" t="s">
        <v>89</v>
      </c>
      <c r="D22" s="12"/>
      <c r="E22" s="92"/>
      <c r="F22" s="126"/>
      <c r="G22" s="87"/>
      <c r="H22" s="87"/>
      <c r="I22" s="87"/>
      <c r="J22" s="92"/>
      <c r="K22" s="92"/>
      <c r="L22" s="73"/>
      <c r="M22" s="87"/>
      <c r="N22" s="87"/>
      <c r="O22" s="91"/>
      <c r="P22" s="92"/>
      <c r="Q22" s="12"/>
      <c r="R22" s="80" t="s">
        <v>96</v>
      </c>
      <c r="S22" s="24">
        <v>13</v>
      </c>
    </row>
    <row r="23" spans="1:19" s="9" customFormat="1" ht="7.9" customHeight="1" x14ac:dyDescent="0.3">
      <c r="A23" s="21"/>
      <c r="B23" s="24"/>
      <c r="C23" s="12"/>
      <c r="D23" s="12"/>
      <c r="E23" s="92"/>
      <c r="F23" s="126"/>
      <c r="G23" s="145" t="s">
        <v>45</v>
      </c>
      <c r="H23" s="145"/>
      <c r="I23" s="87"/>
      <c r="J23" s="87"/>
      <c r="K23" s="87"/>
      <c r="L23" s="73"/>
      <c r="M23" s="145" t="s">
        <v>35</v>
      </c>
      <c r="N23" s="145"/>
      <c r="O23" s="91"/>
      <c r="P23" s="92"/>
      <c r="Q23" s="12"/>
      <c r="R23" s="12"/>
      <c r="S23" s="24"/>
    </row>
    <row r="24" spans="1:19" s="9" customFormat="1" ht="7.9" customHeight="1" x14ac:dyDescent="0.3">
      <c r="A24" s="21"/>
      <c r="B24" s="24">
        <v>6</v>
      </c>
      <c r="C24" s="70" t="s">
        <v>90</v>
      </c>
      <c r="D24" s="12"/>
      <c r="E24" s="92"/>
      <c r="F24" s="126"/>
      <c r="G24" s="87"/>
      <c r="H24" s="123"/>
      <c r="I24" s="87"/>
      <c r="J24" s="87"/>
      <c r="K24" s="87"/>
      <c r="L24" s="93"/>
      <c r="M24" s="85"/>
      <c r="N24" s="87"/>
      <c r="O24" s="91"/>
      <c r="P24" s="92"/>
      <c r="Q24" s="12"/>
      <c r="R24" s="74" t="s">
        <v>86</v>
      </c>
      <c r="S24" s="24">
        <v>6</v>
      </c>
    </row>
    <row r="25" spans="1:19" s="9" customFormat="1" ht="7.9" customHeight="1" x14ac:dyDescent="0.3">
      <c r="A25" s="21"/>
      <c r="B25" s="24"/>
      <c r="C25" s="75"/>
      <c r="D25" s="80" t="s">
        <v>90</v>
      </c>
      <c r="E25" s="92"/>
      <c r="F25" s="126"/>
      <c r="G25" s="87"/>
      <c r="H25" s="124"/>
      <c r="I25" s="87"/>
      <c r="J25" s="87"/>
      <c r="K25" s="87"/>
      <c r="L25" s="93"/>
      <c r="M25" s="86"/>
      <c r="N25" s="87"/>
      <c r="O25" s="91"/>
      <c r="P25" s="92"/>
      <c r="Q25" s="76" t="s">
        <v>86</v>
      </c>
      <c r="R25" s="77"/>
      <c r="S25" s="24"/>
    </row>
    <row r="26" spans="1:19" s="9" customFormat="1" ht="7.9" customHeight="1" x14ac:dyDescent="0.3">
      <c r="A26" s="21"/>
      <c r="B26" s="24">
        <v>11</v>
      </c>
      <c r="C26" s="78" t="s">
        <v>98</v>
      </c>
      <c r="D26" s="79"/>
      <c r="E26" s="87"/>
      <c r="F26" s="124"/>
      <c r="G26" s="87"/>
      <c r="H26" s="124"/>
      <c r="I26" s="87"/>
      <c r="J26" s="87"/>
      <c r="K26" s="87"/>
      <c r="L26" s="93"/>
      <c r="M26" s="86"/>
      <c r="N26" s="87"/>
      <c r="O26" s="119"/>
      <c r="P26" s="87"/>
      <c r="Q26" s="77"/>
      <c r="R26" s="80" t="s">
        <v>87</v>
      </c>
      <c r="S26" s="24">
        <v>11</v>
      </c>
    </row>
    <row r="27" spans="1:19" s="9" customFormat="1" ht="7.9" customHeight="1" x14ac:dyDescent="0.3">
      <c r="A27" s="21"/>
      <c r="B27" s="24"/>
      <c r="C27" s="12"/>
      <c r="D27" s="81"/>
      <c r="E27" s="144" t="s">
        <v>46</v>
      </c>
      <c r="F27" s="124"/>
      <c r="G27" s="87"/>
      <c r="H27" s="124"/>
      <c r="I27" s="87"/>
      <c r="J27" s="87"/>
      <c r="K27" s="87"/>
      <c r="L27" s="93"/>
      <c r="M27" s="86"/>
      <c r="N27" s="87"/>
      <c r="O27" s="86"/>
      <c r="P27" s="146" t="s">
        <v>43</v>
      </c>
      <c r="Q27" s="84"/>
      <c r="R27" s="12"/>
      <c r="S27" s="24"/>
    </row>
    <row r="28" spans="1:19" s="9" customFormat="1" ht="7.9" customHeight="1" x14ac:dyDescent="0.3">
      <c r="A28" s="21"/>
      <c r="B28" s="24">
        <v>3</v>
      </c>
      <c r="C28" s="70" t="s">
        <v>46</v>
      </c>
      <c r="D28" s="81"/>
      <c r="E28" s="123"/>
      <c r="F28" s="124"/>
      <c r="G28" s="87"/>
      <c r="H28" s="124"/>
      <c r="I28" s="87"/>
      <c r="J28" s="87"/>
      <c r="K28" s="87"/>
      <c r="L28" s="93"/>
      <c r="M28" s="86"/>
      <c r="N28" s="87"/>
      <c r="O28" s="86"/>
      <c r="P28" s="85"/>
      <c r="Q28" s="84"/>
      <c r="R28" s="74" t="s">
        <v>43</v>
      </c>
      <c r="S28" s="24">
        <v>3</v>
      </c>
    </row>
    <row r="29" spans="1:19" s="9" customFormat="1" ht="7.9" customHeight="1" x14ac:dyDescent="0.3">
      <c r="A29" s="21"/>
      <c r="B29" s="24"/>
      <c r="C29" s="75"/>
      <c r="D29" s="88" t="s">
        <v>46</v>
      </c>
      <c r="E29" s="124"/>
      <c r="F29" s="124"/>
      <c r="G29" s="87"/>
      <c r="H29" s="124"/>
      <c r="I29" s="87"/>
      <c r="J29" s="87"/>
      <c r="K29" s="87"/>
      <c r="L29" s="93"/>
      <c r="M29" s="86"/>
      <c r="N29" s="87"/>
      <c r="O29" s="86"/>
      <c r="P29" s="86"/>
      <c r="Q29" s="88" t="s">
        <v>43</v>
      </c>
      <c r="R29" s="77"/>
      <c r="S29" s="24"/>
    </row>
    <row r="30" spans="1:19" s="9" customFormat="1" ht="7.9" customHeight="1" x14ac:dyDescent="0.3">
      <c r="A30" s="21"/>
      <c r="B30" s="24">
        <v>14</v>
      </c>
      <c r="C30" s="78" t="s">
        <v>91</v>
      </c>
      <c r="D30" s="12"/>
      <c r="E30" s="124"/>
      <c r="F30" s="124"/>
      <c r="G30" s="87"/>
      <c r="H30" s="124"/>
      <c r="I30" s="147" t="s">
        <v>38</v>
      </c>
      <c r="J30" s="145"/>
      <c r="K30" s="87"/>
      <c r="L30" s="93"/>
      <c r="M30" s="86"/>
      <c r="N30" s="87"/>
      <c r="O30" s="86"/>
      <c r="P30" s="86"/>
      <c r="Q30" s="12"/>
      <c r="R30" s="80" t="s">
        <v>97</v>
      </c>
      <c r="S30" s="24">
        <v>14</v>
      </c>
    </row>
    <row r="31" spans="1:19" s="9" customFormat="1" ht="7.9" customHeight="1" x14ac:dyDescent="0.3">
      <c r="A31" s="21"/>
      <c r="B31" s="24"/>
      <c r="C31" s="12"/>
      <c r="D31" s="12"/>
      <c r="E31" s="124"/>
      <c r="F31" s="90" t="s">
        <v>45</v>
      </c>
      <c r="G31" s="87"/>
      <c r="H31" s="124"/>
      <c r="I31" s="87"/>
      <c r="J31" s="87"/>
      <c r="K31" s="87"/>
      <c r="L31" s="93"/>
      <c r="M31" s="86"/>
      <c r="N31" s="87"/>
      <c r="O31" s="90" t="s">
        <v>43</v>
      </c>
      <c r="P31" s="86"/>
      <c r="Q31" s="12"/>
      <c r="R31" s="12"/>
      <c r="S31" s="24"/>
    </row>
    <row r="32" spans="1:19" s="9" customFormat="1" ht="7.9" customHeight="1" x14ac:dyDescent="0.3">
      <c r="A32" s="21"/>
      <c r="B32" s="24">
        <v>7</v>
      </c>
      <c r="C32" s="70" t="s">
        <v>92</v>
      </c>
      <c r="D32" s="12"/>
      <c r="E32" s="124"/>
      <c r="F32" s="87"/>
      <c r="G32" s="87"/>
      <c r="H32" s="124"/>
      <c r="I32" s="87"/>
      <c r="J32" s="87"/>
      <c r="K32" s="87"/>
      <c r="L32" s="93"/>
      <c r="M32" s="86"/>
      <c r="N32" s="87"/>
      <c r="O32" s="87"/>
      <c r="P32" s="86"/>
      <c r="Q32" s="12"/>
      <c r="R32" s="74" t="s">
        <v>63</v>
      </c>
      <c r="S32" s="24">
        <v>7</v>
      </c>
    </row>
    <row r="33" spans="1:19" s="9" customFormat="1" ht="7.9" customHeight="1" x14ac:dyDescent="0.3">
      <c r="A33" s="21"/>
      <c r="B33" s="24"/>
      <c r="C33" s="75"/>
      <c r="D33" s="80" t="s">
        <v>93</v>
      </c>
      <c r="E33" s="124"/>
      <c r="F33" s="87"/>
      <c r="G33" s="87"/>
      <c r="H33" s="124"/>
      <c r="I33" s="87"/>
      <c r="J33" s="87"/>
      <c r="K33" s="87"/>
      <c r="L33" s="93"/>
      <c r="M33" s="86"/>
      <c r="N33" s="87"/>
      <c r="O33" s="87"/>
      <c r="P33" s="86"/>
      <c r="Q33" s="76" t="s">
        <v>63</v>
      </c>
      <c r="R33" s="77"/>
      <c r="S33" s="24"/>
    </row>
    <row r="34" spans="1:19" s="9" customFormat="1" ht="7.9" customHeight="1" x14ac:dyDescent="0.3">
      <c r="A34" s="21"/>
      <c r="B34" s="24">
        <v>10</v>
      </c>
      <c r="C34" s="78" t="s">
        <v>93</v>
      </c>
      <c r="D34" s="79"/>
      <c r="E34" s="124"/>
      <c r="F34" s="87"/>
      <c r="G34" s="87"/>
      <c r="H34" s="124"/>
      <c r="I34" s="87"/>
      <c r="J34" s="87"/>
      <c r="K34" s="87"/>
      <c r="L34" s="93"/>
      <c r="M34" s="86"/>
      <c r="N34" s="87"/>
      <c r="O34" s="87"/>
      <c r="P34" s="86"/>
      <c r="Q34" s="77"/>
      <c r="R34" s="80" t="s">
        <v>64</v>
      </c>
      <c r="S34" s="24">
        <v>10</v>
      </c>
    </row>
    <row r="35" spans="1:19" s="9" customFormat="1" ht="7.9" customHeight="1" x14ac:dyDescent="0.3">
      <c r="A35" s="21"/>
      <c r="B35" s="24"/>
      <c r="C35" s="12"/>
      <c r="D35" s="81"/>
      <c r="E35" s="90" t="s">
        <v>45</v>
      </c>
      <c r="F35" s="87"/>
      <c r="G35" s="87"/>
      <c r="H35" s="124"/>
      <c r="I35" s="87"/>
      <c r="J35" s="87"/>
      <c r="K35" s="87"/>
      <c r="L35" s="93"/>
      <c r="M35" s="86"/>
      <c r="N35" s="87"/>
      <c r="O35" s="87"/>
      <c r="P35" s="90" t="s">
        <v>42</v>
      </c>
      <c r="Q35" s="84"/>
      <c r="R35" s="12"/>
      <c r="S35" s="24"/>
    </row>
    <row r="36" spans="1:19" s="9" customFormat="1" ht="7.9" customHeight="1" x14ac:dyDescent="0.3">
      <c r="A36" s="21"/>
      <c r="B36" s="24">
        <v>2</v>
      </c>
      <c r="C36" s="70" t="s">
        <v>45</v>
      </c>
      <c r="D36" s="81"/>
      <c r="E36" s="12"/>
      <c r="F36" s="12"/>
      <c r="G36" s="12"/>
      <c r="H36" s="81"/>
      <c r="I36" s="73"/>
      <c r="J36" s="73"/>
      <c r="K36" s="73"/>
      <c r="L36" s="73"/>
      <c r="M36" s="94"/>
      <c r="N36" s="73"/>
      <c r="O36" s="73"/>
      <c r="P36" s="73"/>
      <c r="Q36" s="84"/>
      <c r="R36" s="74" t="s">
        <v>42</v>
      </c>
      <c r="S36" s="24">
        <v>2</v>
      </c>
    </row>
    <row r="37" spans="1:19" s="9" customFormat="1" ht="7.9" customHeight="1" x14ac:dyDescent="0.3">
      <c r="A37" s="21"/>
      <c r="B37" s="24"/>
      <c r="C37" s="95"/>
      <c r="D37" s="88" t="s">
        <v>45</v>
      </c>
      <c r="E37" s="73"/>
      <c r="F37" s="89" t="s">
        <v>99</v>
      </c>
      <c r="G37" s="89"/>
      <c r="H37" s="96"/>
      <c r="I37" s="73"/>
      <c r="J37" s="44" t="s">
        <v>6</v>
      </c>
      <c r="K37" s="97"/>
      <c r="L37" s="73"/>
      <c r="M37" s="98" t="s">
        <v>100</v>
      </c>
      <c r="N37" s="89"/>
      <c r="O37" s="89"/>
      <c r="P37" s="73"/>
      <c r="Q37" s="88" t="s">
        <v>42</v>
      </c>
      <c r="R37" s="77"/>
      <c r="S37" s="24"/>
    </row>
    <row r="38" spans="1:19" s="9" customFormat="1" ht="7.9" customHeight="1" x14ac:dyDescent="0.3">
      <c r="A38" s="21"/>
      <c r="B38" s="24">
        <v>15</v>
      </c>
      <c r="C38" s="78" t="s">
        <v>75</v>
      </c>
      <c r="D38" s="12"/>
      <c r="E38" s="12"/>
      <c r="F38" s="89"/>
      <c r="G38" s="89"/>
      <c r="H38" s="96"/>
      <c r="I38" s="73"/>
      <c r="J38" s="99"/>
      <c r="K38" s="100"/>
      <c r="L38" s="73"/>
      <c r="M38" s="98"/>
      <c r="N38" s="89"/>
      <c r="O38" s="89"/>
      <c r="P38" s="73"/>
      <c r="Q38" s="12"/>
      <c r="R38" s="80" t="s">
        <v>74</v>
      </c>
      <c r="S38" s="24">
        <v>15</v>
      </c>
    </row>
    <row r="39" spans="1:19" s="9" customFormat="1" ht="7.9" customHeight="1" x14ac:dyDescent="0.3">
      <c r="A39" s="21"/>
      <c r="B39" s="24"/>
      <c r="C39" s="12"/>
      <c r="D39" s="12"/>
      <c r="E39" s="12"/>
      <c r="F39" s="89"/>
      <c r="G39" s="89"/>
      <c r="H39" s="96"/>
      <c r="I39" s="73"/>
      <c r="J39" s="99"/>
      <c r="K39" s="100"/>
      <c r="L39" s="73"/>
      <c r="M39" s="98"/>
      <c r="N39" s="89"/>
      <c r="O39" s="89"/>
      <c r="P39" s="73"/>
      <c r="Q39" s="93"/>
      <c r="R39" s="93"/>
      <c r="S39" s="24"/>
    </row>
    <row r="40" spans="1:19" s="9" customFormat="1" ht="7.9" customHeight="1" x14ac:dyDescent="0.3">
      <c r="A40" s="21"/>
      <c r="B40" s="24">
        <v>1</v>
      </c>
      <c r="C40" s="70" t="s">
        <v>36</v>
      </c>
      <c r="D40" s="12"/>
      <c r="E40" s="12"/>
      <c r="F40" s="89"/>
      <c r="G40" s="89"/>
      <c r="H40" s="96"/>
      <c r="I40" s="73"/>
      <c r="J40" s="148" t="s">
        <v>35</v>
      </c>
      <c r="K40" s="149"/>
      <c r="L40" s="73"/>
      <c r="M40" s="98"/>
      <c r="N40" s="89"/>
      <c r="O40" s="89"/>
      <c r="P40" s="73"/>
      <c r="Q40" s="12"/>
      <c r="R40" s="74" t="s">
        <v>40</v>
      </c>
      <c r="S40" s="24">
        <v>1</v>
      </c>
    </row>
    <row r="41" spans="1:19" s="9" customFormat="1" ht="7.9" customHeight="1" x14ac:dyDescent="0.3">
      <c r="A41" s="21"/>
      <c r="B41" s="24"/>
      <c r="C41" s="75"/>
      <c r="D41" s="80" t="s">
        <v>37</v>
      </c>
      <c r="E41" s="12"/>
      <c r="F41" s="89"/>
      <c r="G41" s="89"/>
      <c r="H41" s="96"/>
      <c r="I41" s="73"/>
      <c r="J41" s="148"/>
      <c r="K41" s="149"/>
      <c r="L41" s="73"/>
      <c r="M41" s="98"/>
      <c r="N41" s="89"/>
      <c r="O41" s="89"/>
      <c r="P41" s="73"/>
      <c r="Q41" s="74" t="s">
        <v>40</v>
      </c>
      <c r="R41" s="77"/>
      <c r="S41" s="24"/>
    </row>
    <row r="42" spans="1:19" s="9" customFormat="1" ht="7.9" customHeight="1" x14ac:dyDescent="0.3">
      <c r="A42" s="21"/>
      <c r="B42" s="24">
        <v>16</v>
      </c>
      <c r="C42" s="78" t="s">
        <v>71</v>
      </c>
      <c r="D42" s="79"/>
      <c r="E42" s="12"/>
      <c r="F42" s="89"/>
      <c r="G42" s="89"/>
      <c r="H42" s="96"/>
      <c r="I42" s="73"/>
      <c r="J42" s="150"/>
      <c r="K42" s="151"/>
      <c r="L42" s="73"/>
      <c r="M42" s="98"/>
      <c r="N42" s="89"/>
      <c r="O42" s="89"/>
      <c r="P42" s="73"/>
      <c r="Q42" s="77"/>
      <c r="R42" s="80" t="s">
        <v>70</v>
      </c>
      <c r="S42" s="24">
        <v>16</v>
      </c>
    </row>
    <row r="43" spans="1:19" s="9" customFormat="1" ht="7.9" customHeight="1" x14ac:dyDescent="0.3">
      <c r="A43" s="21"/>
      <c r="B43" s="24"/>
      <c r="C43" s="12"/>
      <c r="D43" s="81"/>
      <c r="E43" s="144" t="s">
        <v>36</v>
      </c>
      <c r="F43" s="87"/>
      <c r="G43" s="87"/>
      <c r="H43" s="129"/>
      <c r="I43" s="73"/>
      <c r="J43" s="101"/>
      <c r="K43" s="132"/>
      <c r="L43" s="132"/>
      <c r="M43" s="133"/>
      <c r="N43" s="132"/>
      <c r="O43" s="132"/>
      <c r="P43" s="152" t="s">
        <v>40</v>
      </c>
      <c r="Q43" s="84"/>
      <c r="R43" s="12"/>
      <c r="S43" s="24"/>
    </row>
    <row r="44" spans="1:19" s="9" customFormat="1" ht="7.9" customHeight="1" x14ac:dyDescent="0.3">
      <c r="A44" s="21"/>
      <c r="B44" s="24">
        <v>8</v>
      </c>
      <c r="C44" s="70" t="s">
        <v>61</v>
      </c>
      <c r="D44" s="81"/>
      <c r="E44" s="123"/>
      <c r="F44" s="87"/>
      <c r="G44" s="87"/>
      <c r="H44" s="124"/>
      <c r="I44" s="73"/>
      <c r="J44" s="101"/>
      <c r="K44" s="132"/>
      <c r="L44" s="132"/>
      <c r="M44" s="133"/>
      <c r="N44" s="132"/>
      <c r="O44" s="132"/>
      <c r="P44" s="135"/>
      <c r="Q44" s="84"/>
      <c r="R44" s="74" t="s">
        <v>85</v>
      </c>
      <c r="S44" s="24">
        <v>8</v>
      </c>
    </row>
    <row r="45" spans="1:19" s="9" customFormat="1" ht="7.9" customHeight="1" x14ac:dyDescent="0.3">
      <c r="A45" s="21"/>
      <c r="B45" s="24"/>
      <c r="C45" s="75"/>
      <c r="D45" s="88" t="s">
        <v>62</v>
      </c>
      <c r="E45" s="124"/>
      <c r="F45" s="87"/>
      <c r="G45" s="87"/>
      <c r="H45" s="124"/>
      <c r="I45" s="73"/>
      <c r="J45" s="101"/>
      <c r="K45" s="132"/>
      <c r="L45" s="132"/>
      <c r="M45" s="133"/>
      <c r="N45" s="132"/>
      <c r="O45" s="132"/>
      <c r="P45" s="133"/>
      <c r="Q45" s="88" t="s">
        <v>84</v>
      </c>
      <c r="R45" s="77"/>
      <c r="S45" s="24"/>
    </row>
    <row r="46" spans="1:19" s="9" customFormat="1" ht="7.9" customHeight="1" x14ac:dyDescent="0.3">
      <c r="A46" s="21"/>
      <c r="B46" s="24">
        <v>9</v>
      </c>
      <c r="C46" s="78" t="s">
        <v>62</v>
      </c>
      <c r="D46" s="12"/>
      <c r="E46" s="124"/>
      <c r="F46" s="87"/>
      <c r="G46" s="87"/>
      <c r="H46" s="124"/>
      <c r="I46" s="73"/>
      <c r="J46" s="101"/>
      <c r="K46" s="132"/>
      <c r="L46" s="132"/>
      <c r="M46" s="133"/>
      <c r="N46" s="132"/>
      <c r="O46" s="132"/>
      <c r="P46" s="133"/>
      <c r="Q46" s="12"/>
      <c r="R46" s="80" t="s">
        <v>84</v>
      </c>
      <c r="S46" s="24">
        <v>9</v>
      </c>
    </row>
    <row r="47" spans="1:19" s="9" customFormat="1" ht="7.9" customHeight="1" x14ac:dyDescent="0.3">
      <c r="A47" s="21"/>
      <c r="B47" s="24"/>
      <c r="C47" s="12"/>
      <c r="D47" s="12"/>
      <c r="E47" s="124"/>
      <c r="F47" s="144" t="s">
        <v>36</v>
      </c>
      <c r="G47" s="87"/>
      <c r="H47" s="124"/>
      <c r="I47" s="73"/>
      <c r="J47" s="101"/>
      <c r="K47" s="132"/>
      <c r="L47" s="132"/>
      <c r="M47" s="133"/>
      <c r="N47" s="132"/>
      <c r="O47" s="153" t="s">
        <v>39</v>
      </c>
      <c r="P47" s="133"/>
      <c r="Q47" s="12"/>
      <c r="R47" s="12"/>
      <c r="S47" s="24"/>
    </row>
    <row r="48" spans="1:19" s="9" customFormat="1" ht="7.9" customHeight="1" x14ac:dyDescent="0.3">
      <c r="A48" s="21"/>
      <c r="B48" s="24">
        <v>5</v>
      </c>
      <c r="C48" s="70" t="s">
        <v>78</v>
      </c>
      <c r="D48" s="12"/>
      <c r="E48" s="124"/>
      <c r="F48" s="123"/>
      <c r="G48" s="87"/>
      <c r="H48" s="124"/>
      <c r="I48" s="73"/>
      <c r="J48" s="101"/>
      <c r="K48" s="154" t="s">
        <v>35</v>
      </c>
      <c r="L48" s="154"/>
      <c r="M48" s="133"/>
      <c r="N48" s="132"/>
      <c r="O48" s="135"/>
      <c r="P48" s="133"/>
      <c r="Q48" s="12"/>
      <c r="R48" s="74" t="s">
        <v>39</v>
      </c>
      <c r="S48" s="24">
        <v>5</v>
      </c>
    </row>
    <row r="49" spans="1:19" s="9" customFormat="1" ht="7.9" customHeight="1" x14ac:dyDescent="0.35">
      <c r="A49" s="21"/>
      <c r="B49" s="24"/>
      <c r="C49" s="75"/>
      <c r="D49" s="80" t="s">
        <v>79</v>
      </c>
      <c r="E49" s="124"/>
      <c r="F49" s="124"/>
      <c r="G49" s="87"/>
      <c r="H49" s="124"/>
      <c r="I49" s="73"/>
      <c r="J49" s="101"/>
      <c r="K49" s="138"/>
      <c r="L49" s="132"/>
      <c r="M49" s="133"/>
      <c r="N49" s="132"/>
      <c r="O49" s="133"/>
      <c r="P49" s="133"/>
      <c r="Q49" s="76" t="s">
        <v>39</v>
      </c>
      <c r="R49" s="77"/>
      <c r="S49" s="24"/>
    </row>
    <row r="50" spans="1:19" s="9" customFormat="1" ht="7.9" customHeight="1" x14ac:dyDescent="0.3">
      <c r="A50" s="21"/>
      <c r="B50" s="24">
        <v>12</v>
      </c>
      <c r="C50" s="78" t="s">
        <v>79</v>
      </c>
      <c r="D50" s="79"/>
      <c r="E50" s="124"/>
      <c r="F50" s="124"/>
      <c r="G50" s="87"/>
      <c r="H50" s="124"/>
      <c r="I50" s="73"/>
      <c r="J50" s="101"/>
      <c r="K50" s="132"/>
      <c r="L50" s="132"/>
      <c r="M50" s="133"/>
      <c r="N50" s="132"/>
      <c r="O50" s="133"/>
      <c r="P50" s="133"/>
      <c r="Q50" s="77"/>
      <c r="R50" s="80" t="s">
        <v>83</v>
      </c>
      <c r="S50" s="24">
        <v>12</v>
      </c>
    </row>
    <row r="51" spans="1:19" s="9" customFormat="1" ht="7.9" customHeight="1" x14ac:dyDescent="0.3">
      <c r="A51" s="21"/>
      <c r="B51" s="24"/>
      <c r="C51" s="12"/>
      <c r="D51" s="81"/>
      <c r="E51" s="90" t="s">
        <v>58</v>
      </c>
      <c r="F51" s="124"/>
      <c r="G51" s="87"/>
      <c r="H51" s="124"/>
      <c r="I51" s="73"/>
      <c r="J51" s="101"/>
      <c r="K51" s="132"/>
      <c r="L51" s="132"/>
      <c r="M51" s="133"/>
      <c r="N51" s="132"/>
      <c r="O51" s="133"/>
      <c r="P51" s="155" t="s">
        <v>39</v>
      </c>
      <c r="Q51" s="84"/>
      <c r="R51" s="12"/>
      <c r="S51" s="24"/>
    </row>
    <row r="52" spans="1:19" s="9" customFormat="1" ht="7.9" customHeight="1" x14ac:dyDescent="0.3">
      <c r="A52" s="21"/>
      <c r="B52" s="24">
        <v>4</v>
      </c>
      <c r="C52" s="70" t="s">
        <v>58</v>
      </c>
      <c r="D52" s="81"/>
      <c r="E52" s="87"/>
      <c r="F52" s="124"/>
      <c r="G52" s="87"/>
      <c r="H52" s="124"/>
      <c r="I52" s="73"/>
      <c r="J52" s="101"/>
      <c r="K52" s="132"/>
      <c r="L52" s="132"/>
      <c r="M52" s="133"/>
      <c r="N52" s="132"/>
      <c r="O52" s="133"/>
      <c r="P52" s="132"/>
      <c r="Q52" s="84"/>
      <c r="R52" s="74" t="s">
        <v>66</v>
      </c>
      <c r="S52" s="24">
        <v>4</v>
      </c>
    </row>
    <row r="53" spans="1:19" s="9" customFormat="1" ht="7.9" customHeight="1" x14ac:dyDescent="0.3">
      <c r="A53" s="21"/>
      <c r="B53" s="24"/>
      <c r="C53" s="75"/>
      <c r="D53" s="88" t="s">
        <v>58</v>
      </c>
      <c r="E53" s="87"/>
      <c r="F53" s="124"/>
      <c r="G53" s="87"/>
      <c r="H53" s="124"/>
      <c r="I53" s="73"/>
      <c r="J53" s="101"/>
      <c r="K53" s="132"/>
      <c r="L53" s="132"/>
      <c r="M53" s="133"/>
      <c r="N53" s="132"/>
      <c r="O53" s="133"/>
      <c r="P53" s="132"/>
      <c r="Q53" s="88" t="s">
        <v>66</v>
      </c>
      <c r="R53" s="77"/>
      <c r="S53" s="24"/>
    </row>
    <row r="54" spans="1:19" s="9" customFormat="1" ht="7.9" customHeight="1" x14ac:dyDescent="0.3">
      <c r="A54" s="21"/>
      <c r="B54" s="24">
        <v>13</v>
      </c>
      <c r="C54" s="78" t="s">
        <v>82</v>
      </c>
      <c r="D54" s="12"/>
      <c r="E54" s="92"/>
      <c r="F54" s="126"/>
      <c r="G54" s="87"/>
      <c r="H54" s="124"/>
      <c r="I54" s="73"/>
      <c r="J54" s="102"/>
      <c r="K54" s="140"/>
      <c r="L54" s="132"/>
      <c r="M54" s="133"/>
      <c r="N54" s="132"/>
      <c r="O54" s="141"/>
      <c r="P54" s="142"/>
      <c r="Q54" s="12"/>
      <c r="R54" s="80" t="s">
        <v>67</v>
      </c>
      <c r="S54" s="24">
        <v>13</v>
      </c>
    </row>
    <row r="55" spans="1:19" s="9" customFormat="1" ht="7.9" customHeight="1" x14ac:dyDescent="0.3">
      <c r="A55" s="21"/>
      <c r="B55" s="24"/>
      <c r="C55" s="12"/>
      <c r="D55" s="12"/>
      <c r="E55" s="92"/>
      <c r="F55" s="126"/>
      <c r="G55" s="145" t="s">
        <v>38</v>
      </c>
      <c r="H55" s="156"/>
      <c r="I55" s="73"/>
      <c r="J55" s="102"/>
      <c r="K55" s="140"/>
      <c r="L55" s="132"/>
      <c r="M55" s="157" t="s">
        <v>39</v>
      </c>
      <c r="N55" s="154"/>
      <c r="O55" s="141"/>
      <c r="P55" s="142"/>
      <c r="Q55" s="12"/>
      <c r="R55" s="12"/>
      <c r="S55" s="24"/>
    </row>
    <row r="56" spans="1:19" s="9" customFormat="1" ht="7.9" customHeight="1" x14ac:dyDescent="0.3">
      <c r="A56" s="21"/>
      <c r="B56" s="24">
        <v>6</v>
      </c>
      <c r="C56" s="70" t="s">
        <v>53</v>
      </c>
      <c r="D56" s="12"/>
      <c r="E56" s="92"/>
      <c r="F56" s="126"/>
      <c r="G56" s="87"/>
      <c r="H56" s="87"/>
      <c r="I56" s="73"/>
      <c r="J56" s="102"/>
      <c r="K56" s="140"/>
      <c r="L56" s="132"/>
      <c r="M56" s="132"/>
      <c r="N56" s="132"/>
      <c r="O56" s="141"/>
      <c r="P56" s="142"/>
      <c r="Q56" s="12"/>
      <c r="R56" s="74" t="s">
        <v>56</v>
      </c>
      <c r="S56" s="24">
        <v>6</v>
      </c>
    </row>
    <row r="57" spans="1:19" s="9" customFormat="1" ht="7.9" customHeight="1" x14ac:dyDescent="0.3">
      <c r="A57" s="21"/>
      <c r="B57" s="24"/>
      <c r="C57" s="75"/>
      <c r="D57" s="80" t="s">
        <v>53</v>
      </c>
      <c r="E57" s="92"/>
      <c r="F57" s="126"/>
      <c r="G57" s="87"/>
      <c r="H57" s="87"/>
      <c r="I57" s="73"/>
      <c r="J57" s="102"/>
      <c r="K57" s="140"/>
      <c r="L57" s="132"/>
      <c r="M57" s="132"/>
      <c r="N57" s="132"/>
      <c r="O57" s="141"/>
      <c r="P57" s="142"/>
      <c r="Q57" s="76" t="s">
        <v>57</v>
      </c>
      <c r="R57" s="77"/>
      <c r="S57" s="24"/>
    </row>
    <row r="58" spans="1:19" s="9" customFormat="1" ht="7.9" customHeight="1" x14ac:dyDescent="0.3">
      <c r="A58" s="21"/>
      <c r="B58" s="24">
        <v>11</v>
      </c>
      <c r="C58" s="78" t="s">
        <v>81</v>
      </c>
      <c r="D58" s="79"/>
      <c r="E58" s="87"/>
      <c r="F58" s="124"/>
      <c r="G58" s="87"/>
      <c r="H58" s="87"/>
      <c r="I58" s="73"/>
      <c r="J58" s="73"/>
      <c r="K58" s="132"/>
      <c r="L58" s="132"/>
      <c r="M58" s="132"/>
      <c r="N58" s="132"/>
      <c r="O58" s="133"/>
      <c r="P58" s="132"/>
      <c r="Q58" s="77"/>
      <c r="R58" s="80" t="s">
        <v>57</v>
      </c>
      <c r="S58" s="24">
        <v>11</v>
      </c>
    </row>
    <row r="59" spans="1:19" s="9" customFormat="1" ht="7.9" customHeight="1" x14ac:dyDescent="0.3">
      <c r="A59" s="21"/>
      <c r="B59" s="24"/>
      <c r="C59" s="12"/>
      <c r="D59" s="81"/>
      <c r="E59" s="144" t="s">
        <v>38</v>
      </c>
      <c r="F59" s="124"/>
      <c r="G59" s="87"/>
      <c r="H59" s="87"/>
      <c r="I59" s="73"/>
      <c r="J59" s="73"/>
      <c r="K59" s="132"/>
      <c r="L59" s="132"/>
      <c r="M59" s="132"/>
      <c r="N59" s="132"/>
      <c r="O59" s="133"/>
      <c r="P59" s="153" t="s">
        <v>48</v>
      </c>
      <c r="Q59" s="84"/>
      <c r="R59" s="12"/>
      <c r="S59" s="24"/>
    </row>
    <row r="60" spans="1:19" s="9" customFormat="1" ht="7.9" customHeight="1" x14ac:dyDescent="0.3">
      <c r="A60" s="21"/>
      <c r="B60" s="24">
        <v>3</v>
      </c>
      <c r="C60" s="70" t="s">
        <v>38</v>
      </c>
      <c r="D60" s="81"/>
      <c r="E60" s="123"/>
      <c r="F60" s="124"/>
      <c r="G60" s="87"/>
      <c r="H60" s="87"/>
      <c r="I60" s="73"/>
      <c r="J60" s="73"/>
      <c r="K60" s="132"/>
      <c r="L60" s="132"/>
      <c r="M60" s="132"/>
      <c r="N60" s="132"/>
      <c r="O60" s="133"/>
      <c r="P60" s="135"/>
      <c r="Q60" s="84"/>
      <c r="R60" s="74" t="s">
        <v>48</v>
      </c>
      <c r="S60" s="24">
        <v>3</v>
      </c>
    </row>
    <row r="61" spans="1:19" s="9" customFormat="1" ht="7.9" customHeight="1" x14ac:dyDescent="0.3">
      <c r="A61" s="21"/>
      <c r="B61" s="24"/>
      <c r="C61" s="75"/>
      <c r="D61" s="88" t="s">
        <v>38</v>
      </c>
      <c r="E61" s="124"/>
      <c r="F61" s="124"/>
      <c r="G61" s="87"/>
      <c r="H61" s="87"/>
      <c r="I61" s="73"/>
      <c r="J61" s="73"/>
      <c r="K61" s="132"/>
      <c r="L61" s="132"/>
      <c r="M61" s="132"/>
      <c r="N61" s="132"/>
      <c r="O61" s="133"/>
      <c r="P61" s="133"/>
      <c r="Q61" s="88" t="s">
        <v>48</v>
      </c>
      <c r="R61" s="77"/>
      <c r="S61" s="24"/>
    </row>
    <row r="62" spans="1:19" s="9" customFormat="1" ht="7.9" customHeight="1" x14ac:dyDescent="0.3">
      <c r="A62" s="21"/>
      <c r="B62" s="24">
        <v>14</v>
      </c>
      <c r="C62" s="78" t="s">
        <v>80</v>
      </c>
      <c r="D62" s="12"/>
      <c r="E62" s="124"/>
      <c r="F62" s="124"/>
      <c r="G62" s="87"/>
      <c r="H62" s="87"/>
      <c r="I62" s="73"/>
      <c r="J62" s="73"/>
      <c r="K62" s="132"/>
      <c r="L62" s="132"/>
      <c r="M62" s="132"/>
      <c r="N62" s="132"/>
      <c r="O62" s="133"/>
      <c r="P62" s="133"/>
      <c r="Q62" s="12"/>
      <c r="R62" s="80" t="s">
        <v>77</v>
      </c>
      <c r="S62" s="24">
        <v>14</v>
      </c>
    </row>
    <row r="63" spans="1:19" s="9" customFormat="1" ht="7.9" customHeight="1" x14ac:dyDescent="0.3">
      <c r="A63" s="21"/>
      <c r="B63" s="24"/>
      <c r="C63" s="12"/>
      <c r="D63" s="12"/>
      <c r="E63" s="124"/>
      <c r="F63" s="158" t="s">
        <v>38</v>
      </c>
      <c r="G63" s="87"/>
      <c r="H63" s="87"/>
      <c r="I63" s="73"/>
      <c r="J63" s="73"/>
      <c r="K63" s="132"/>
      <c r="L63" s="132"/>
      <c r="M63" s="132"/>
      <c r="N63" s="132"/>
      <c r="O63" s="155" t="s">
        <v>44</v>
      </c>
      <c r="P63" s="133"/>
      <c r="Q63" s="12"/>
      <c r="R63" s="12"/>
      <c r="S63" s="24"/>
    </row>
    <row r="64" spans="1:19" s="9" customFormat="1" ht="7.9" customHeight="1" x14ac:dyDescent="0.3">
      <c r="A64" s="21"/>
      <c r="B64" s="24">
        <v>7</v>
      </c>
      <c r="C64" s="70" t="s">
        <v>60</v>
      </c>
      <c r="D64" s="12"/>
      <c r="E64" s="124"/>
      <c r="F64" s="87"/>
      <c r="G64" s="87"/>
      <c r="H64" s="87"/>
      <c r="I64" s="73"/>
      <c r="J64" s="73"/>
      <c r="K64" s="132"/>
      <c r="L64" s="132"/>
      <c r="M64" s="132"/>
      <c r="N64" s="132"/>
      <c r="O64" s="132"/>
      <c r="P64" s="133"/>
      <c r="Q64" s="12"/>
      <c r="R64" s="74" t="s">
        <v>47</v>
      </c>
      <c r="S64" s="24">
        <v>7</v>
      </c>
    </row>
    <row r="65" spans="1:19" s="9" customFormat="1" ht="7.9" customHeight="1" x14ac:dyDescent="0.3">
      <c r="A65" s="21"/>
      <c r="B65" s="24"/>
      <c r="C65" s="75"/>
      <c r="D65" s="80" t="s">
        <v>59</v>
      </c>
      <c r="E65" s="124"/>
      <c r="F65" s="87"/>
      <c r="G65" s="87"/>
      <c r="H65" s="87"/>
      <c r="I65" s="73"/>
      <c r="J65" s="73"/>
      <c r="K65" s="132"/>
      <c r="L65" s="132"/>
      <c r="M65" s="132"/>
      <c r="N65" s="132"/>
      <c r="O65" s="132"/>
      <c r="P65" s="133"/>
      <c r="Q65" s="76" t="s">
        <v>47</v>
      </c>
      <c r="R65" s="77"/>
      <c r="S65" s="24"/>
    </row>
    <row r="66" spans="1:19" s="9" customFormat="1" ht="7.9" customHeight="1" x14ac:dyDescent="0.3">
      <c r="A66" s="21"/>
      <c r="B66" s="24">
        <v>10</v>
      </c>
      <c r="C66" s="78" t="s">
        <v>59</v>
      </c>
      <c r="D66" s="79"/>
      <c r="E66" s="124"/>
      <c r="F66" s="87"/>
      <c r="G66" s="87"/>
      <c r="H66" s="87"/>
      <c r="I66" s="73"/>
      <c r="J66" s="73"/>
      <c r="K66" s="132"/>
      <c r="L66" s="132"/>
      <c r="M66" s="132"/>
      <c r="N66" s="132"/>
      <c r="O66" s="132"/>
      <c r="P66" s="133"/>
      <c r="Q66" s="77"/>
      <c r="R66" s="80" t="s">
        <v>76</v>
      </c>
      <c r="S66" s="24">
        <v>10</v>
      </c>
    </row>
    <row r="67" spans="1:19" s="9" customFormat="1" ht="7.9" customHeight="1" x14ac:dyDescent="0.3">
      <c r="A67" s="21"/>
      <c r="B67" s="24"/>
      <c r="C67" s="12"/>
      <c r="D67" s="81"/>
      <c r="E67" s="90" t="s">
        <v>41</v>
      </c>
      <c r="F67" s="87"/>
      <c r="G67" s="87"/>
      <c r="H67" s="87"/>
      <c r="I67" s="73"/>
      <c r="J67" s="73"/>
      <c r="K67" s="132"/>
      <c r="L67" s="132"/>
      <c r="M67" s="132"/>
      <c r="N67" s="132"/>
      <c r="O67" s="132"/>
      <c r="P67" s="155" t="s">
        <v>44</v>
      </c>
      <c r="Q67" s="84"/>
      <c r="R67" s="12"/>
      <c r="S67" s="24"/>
    </row>
    <row r="68" spans="1:19" s="9" customFormat="1" ht="7.9" customHeight="1" x14ac:dyDescent="0.3">
      <c r="A68" s="21"/>
      <c r="B68" s="24">
        <v>2</v>
      </c>
      <c r="C68" s="70" t="s">
        <v>41</v>
      </c>
      <c r="D68" s="81"/>
      <c r="E68" s="87"/>
      <c r="F68" s="87"/>
      <c r="G68" s="87"/>
      <c r="H68" s="87"/>
      <c r="I68" s="73"/>
      <c r="J68" s="73"/>
      <c r="K68" s="12"/>
      <c r="L68" s="12"/>
      <c r="M68" s="12"/>
      <c r="N68" s="12"/>
      <c r="O68" s="12"/>
      <c r="P68" s="12"/>
      <c r="Q68" s="84"/>
      <c r="R68" s="74" t="s">
        <v>44</v>
      </c>
      <c r="S68" s="24">
        <v>2</v>
      </c>
    </row>
    <row r="69" spans="1:19" s="9" customFormat="1" ht="7.9" customHeight="1" x14ac:dyDescent="0.3">
      <c r="A69" s="21"/>
      <c r="B69" s="24"/>
      <c r="C69" s="75"/>
      <c r="D69" s="88" t="s">
        <v>41</v>
      </c>
      <c r="E69" s="87"/>
      <c r="F69" s="87"/>
      <c r="G69" s="87"/>
      <c r="H69" s="87"/>
      <c r="I69" s="73"/>
      <c r="J69" s="73"/>
      <c r="K69" s="12"/>
      <c r="L69" s="12"/>
      <c r="M69" s="12"/>
      <c r="N69" s="12"/>
      <c r="O69" s="12"/>
      <c r="P69" s="12"/>
      <c r="Q69" s="88" t="s">
        <v>44</v>
      </c>
      <c r="R69" s="77"/>
      <c r="S69" s="24"/>
    </row>
    <row r="70" spans="1:19" s="9" customFormat="1" ht="7.9" customHeight="1" x14ac:dyDescent="0.3">
      <c r="A70" s="21"/>
      <c r="B70" s="24">
        <v>15</v>
      </c>
      <c r="C70" s="78" t="s">
        <v>72</v>
      </c>
      <c r="D70" s="12"/>
      <c r="E70" s="12"/>
      <c r="F70" s="12"/>
      <c r="G70" s="73"/>
      <c r="H70" s="73"/>
      <c r="I70" s="73"/>
      <c r="J70" s="73"/>
      <c r="K70" s="12"/>
      <c r="L70" s="12"/>
      <c r="M70" s="12"/>
      <c r="N70" s="12"/>
      <c r="O70" s="12"/>
      <c r="P70" s="12"/>
      <c r="Q70" s="12"/>
      <c r="R70" s="80" t="s">
        <v>73</v>
      </c>
      <c r="S70" s="24">
        <v>15</v>
      </c>
    </row>
    <row r="71" spans="1:19" ht="7.9" customHeight="1" x14ac:dyDescent="0.3">
      <c r="B71" s="23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2"/>
    </row>
  </sheetData>
  <sheetProtection selectLockedCells="1"/>
  <mergeCells count="21">
    <mergeCell ref="F37:H42"/>
    <mergeCell ref="J37:K39"/>
    <mergeCell ref="M37:O42"/>
    <mergeCell ref="J40:K42"/>
    <mergeCell ref="K48:L48"/>
    <mergeCell ref="E54:F57"/>
    <mergeCell ref="O54:P57"/>
    <mergeCell ref="G55:H55"/>
    <mergeCell ref="M55:N55"/>
    <mergeCell ref="J19:K22"/>
    <mergeCell ref="E22:F25"/>
    <mergeCell ref="O22:P25"/>
    <mergeCell ref="G23:H23"/>
    <mergeCell ref="M23:N23"/>
    <mergeCell ref="I30:J30"/>
    <mergeCell ref="B2:S2"/>
    <mergeCell ref="E3:F3"/>
    <mergeCell ref="J3:K3"/>
    <mergeCell ref="O3:P3"/>
    <mergeCell ref="J4:K4"/>
    <mergeCell ref="J6:K6"/>
  </mergeCells>
  <printOptions horizontalCentered="1" verticalCentered="1"/>
  <pageMargins left="0.35" right="0.35" top="0.35" bottom="0.35" header="0.6" footer="0.6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81"/>
  <sheetViews>
    <sheetView zoomScaleNormal="88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E78" sqref="E78"/>
    </sheetView>
  </sheetViews>
  <sheetFormatPr defaultColWidth="9.1796875" defaultRowHeight="13" x14ac:dyDescent="0.3"/>
  <cols>
    <col min="1" max="1" width="0.81640625" style="2" customWidth="1"/>
    <col min="2" max="2" width="9.453125" style="2" bestFit="1" customWidth="1"/>
    <col min="3" max="3" width="33.1796875" style="2" bestFit="1" customWidth="1"/>
    <col min="4" max="4" width="14.7265625" style="2" customWidth="1"/>
    <col min="5" max="5" width="15.7265625" style="2" bestFit="1" customWidth="1"/>
    <col min="6" max="6" width="8.7265625" style="2" bestFit="1" customWidth="1"/>
    <col min="7" max="7" width="15.7265625" style="2" customWidth="1"/>
    <col min="8" max="8" width="8.7265625" style="2" bestFit="1" customWidth="1"/>
    <col min="9" max="9" width="15.7265625" style="2" customWidth="1"/>
    <col min="10" max="10" width="8.7265625" style="2" bestFit="1" customWidth="1"/>
    <col min="11" max="11" width="15.7265625" style="2" customWidth="1"/>
    <col min="12" max="12" width="8.7265625" style="2" bestFit="1" customWidth="1"/>
    <col min="13" max="13" width="15.7265625" style="2" customWidth="1"/>
    <col min="14" max="14" width="8.7265625" style="2" bestFit="1" customWidth="1"/>
    <col min="15" max="16384" width="9.1796875" style="2"/>
  </cols>
  <sheetData>
    <row r="1" spans="2:14" ht="4.5" customHeight="1" x14ac:dyDescent="0.3"/>
    <row r="2" spans="2:14" ht="26.15" customHeight="1" thickBot="1" x14ac:dyDescent="0.35">
      <c r="B2" s="30"/>
      <c r="C2" s="30"/>
      <c r="D2" s="30"/>
      <c r="E2" s="49" t="s">
        <v>9</v>
      </c>
      <c r="F2" s="49"/>
      <c r="G2" s="49" t="s">
        <v>10</v>
      </c>
      <c r="H2" s="49"/>
      <c r="I2" s="49" t="s">
        <v>11</v>
      </c>
      <c r="J2" s="49"/>
      <c r="K2" s="49" t="s">
        <v>12</v>
      </c>
      <c r="L2" s="49"/>
      <c r="M2" s="49" t="s">
        <v>13</v>
      </c>
      <c r="N2" s="49"/>
    </row>
    <row r="3" spans="2:14" ht="18" customHeight="1" x14ac:dyDescent="0.3">
      <c r="B3" s="38" t="s">
        <v>8</v>
      </c>
      <c r="C3" s="32" t="s">
        <v>14</v>
      </c>
      <c r="D3" s="32" t="s">
        <v>15</v>
      </c>
      <c r="E3" s="31" t="s">
        <v>16</v>
      </c>
      <c r="F3" s="31" t="s">
        <v>17</v>
      </c>
      <c r="G3" s="33" t="s">
        <v>16</v>
      </c>
      <c r="H3" s="31" t="s">
        <v>17</v>
      </c>
      <c r="I3" s="33" t="s">
        <v>16</v>
      </c>
      <c r="J3" s="31" t="s">
        <v>17</v>
      </c>
      <c r="K3" s="33" t="s">
        <v>16</v>
      </c>
      <c r="L3" s="31" t="s">
        <v>17</v>
      </c>
      <c r="M3" s="36" t="s">
        <v>16</v>
      </c>
      <c r="N3" s="37" t="s">
        <v>17</v>
      </c>
    </row>
    <row r="4" spans="2:14" ht="16" customHeight="1" x14ac:dyDescent="0.3">
      <c r="B4" s="56" t="s">
        <v>24</v>
      </c>
      <c r="C4" s="34" t="str">
        <f>CONCATENATE(Bracket!C8, " vs. ", Bracket!C10)</f>
        <v>Duke vs. North Dakota St</v>
      </c>
      <c r="D4" s="34" t="str">
        <f>IF(Bracket!D9 &lt;&gt; "", Bracket!D9, "— Undecided —")</f>
        <v>Duke</v>
      </c>
      <c r="E4" s="35" t="s">
        <v>7</v>
      </c>
      <c r="F4" s="34">
        <f>IF(Bracket!D9=E4,1,0)</f>
        <v>0</v>
      </c>
      <c r="G4" s="35" t="s">
        <v>7</v>
      </c>
      <c r="H4" s="34">
        <f>IF(Bracket!D9=G4, 1, 0)</f>
        <v>0</v>
      </c>
      <c r="I4" s="35" t="s">
        <v>7</v>
      </c>
      <c r="J4" s="34">
        <f>IF(Bracket!D9=I4, 1, 0)</f>
        <v>0</v>
      </c>
      <c r="K4" s="35" t="s">
        <v>7</v>
      </c>
      <c r="L4" s="34">
        <f>IF(Bracket!D9=K4, 1, 0)</f>
        <v>0</v>
      </c>
      <c r="M4" s="35" t="s">
        <v>7</v>
      </c>
      <c r="N4" s="34">
        <f>IF(Bracket!D9=M4, 1, 0)</f>
        <v>0</v>
      </c>
    </row>
    <row r="5" spans="2:14" ht="16" customHeight="1" x14ac:dyDescent="0.3">
      <c r="B5" s="57"/>
      <c r="C5" s="34" t="str">
        <f>CONCATENATE(Bracket!C12, " vs. ", Bracket!C14)</f>
        <v>VCU vs. UCF</v>
      </c>
      <c r="D5" s="34" t="str">
        <f>IF(Bracket!D13 &lt;&gt; "", Bracket!D13, "— Undecided —")</f>
        <v>VCU</v>
      </c>
      <c r="E5" s="35" t="s">
        <v>7</v>
      </c>
      <c r="F5" s="34">
        <f>IF(Bracket!D13=E5,1,0)</f>
        <v>0</v>
      </c>
      <c r="G5" s="35" t="s">
        <v>7</v>
      </c>
      <c r="H5" s="34">
        <f>IF(Bracket!D13=G5,1,0)</f>
        <v>0</v>
      </c>
      <c r="I5" s="35" t="s">
        <v>7</v>
      </c>
      <c r="J5" s="34">
        <f>IF(Bracket!D13=I5,1,0)</f>
        <v>0</v>
      </c>
      <c r="K5" s="35" t="s">
        <v>7</v>
      </c>
      <c r="L5" s="34">
        <f>IF(Bracket!D13=K5,1,0)</f>
        <v>0</v>
      </c>
      <c r="M5" s="35" t="s">
        <v>7</v>
      </c>
      <c r="N5" s="34">
        <f>IF(Bracket!D13=M5,1,0)</f>
        <v>0</v>
      </c>
    </row>
    <row r="6" spans="2:14" ht="16" customHeight="1" x14ac:dyDescent="0.3">
      <c r="B6" s="57"/>
      <c r="C6" s="34" t="str">
        <f>CONCATENATE(Bracket!C16, " vs. ", Bracket!C18)</f>
        <v>Mississippi State vs. Liberty</v>
      </c>
      <c r="D6" s="34" t="str">
        <f>IF(Bracket!D17 &lt;&gt; "", Bracket!D17, "— Undecided —")</f>
        <v>Mississippi State</v>
      </c>
      <c r="E6" s="35" t="s">
        <v>7</v>
      </c>
      <c r="F6" s="34">
        <f>IF(Bracket!D17=E6,1,0)</f>
        <v>0</v>
      </c>
      <c r="G6" s="35" t="s">
        <v>7</v>
      </c>
      <c r="H6" s="34">
        <f>IF(Bracket!D17=G6,1,0)</f>
        <v>0</v>
      </c>
      <c r="I6" s="35" t="s">
        <v>7</v>
      </c>
      <c r="J6" s="34">
        <f>IF(Bracket!D17=I6,1,0)</f>
        <v>0</v>
      </c>
      <c r="K6" s="35" t="s">
        <v>7</v>
      </c>
      <c r="L6" s="34">
        <f>IF(Bracket!D17=K6,1,0)</f>
        <v>0</v>
      </c>
      <c r="M6" s="35" t="s">
        <v>7</v>
      </c>
      <c r="N6" s="34">
        <f>IF(Bracket!D17=M6,1,0)</f>
        <v>0</v>
      </c>
    </row>
    <row r="7" spans="2:14" ht="16" customHeight="1" x14ac:dyDescent="0.3">
      <c r="B7" s="57"/>
      <c r="C7" s="34" t="str">
        <f>CONCATENATE(Bracket!C20, " vs. ", Bracket!C22)</f>
        <v>Virginia Tech vs. Saint Louis</v>
      </c>
      <c r="D7" s="34" t="str">
        <f>IF(Bracket!D21 &lt;&gt; "", Bracket!D21, "— Undecided —")</f>
        <v>Virginia Tech</v>
      </c>
      <c r="E7" s="35" t="s">
        <v>7</v>
      </c>
      <c r="F7" s="34">
        <f>IF(Bracket!D21=E7,1,0)</f>
        <v>0</v>
      </c>
      <c r="G7" s="35" t="s">
        <v>7</v>
      </c>
      <c r="H7" s="34">
        <f>IF(Bracket!D21=G7,1,0)</f>
        <v>0</v>
      </c>
      <c r="I7" s="35" t="s">
        <v>7</v>
      </c>
      <c r="J7" s="34">
        <f>IF(Bracket!D21=I7,1,0)</f>
        <v>0</v>
      </c>
      <c r="K7" s="35" t="s">
        <v>7</v>
      </c>
      <c r="L7" s="34">
        <f>IF(Bracket!D21=K7,1,0)</f>
        <v>0</v>
      </c>
      <c r="M7" s="35" t="s">
        <v>7</v>
      </c>
      <c r="N7" s="34">
        <f>IF(Bracket!D21=M7,1,0)</f>
        <v>0</v>
      </c>
    </row>
    <row r="8" spans="2:14" ht="16" customHeight="1" x14ac:dyDescent="0.3">
      <c r="B8" s="57"/>
      <c r="C8" s="34" t="str">
        <f>CONCATENATE(Bracket!C24, " vs. ", Bracket!C26)</f>
        <v>Maryland vs. Belmont</v>
      </c>
      <c r="D8" s="34" t="str">
        <f>IF(Bracket!D25 &lt;&gt; "", Bracket!D25, "— Undecided —")</f>
        <v>Belmont</v>
      </c>
      <c r="E8" s="35" t="s">
        <v>7</v>
      </c>
      <c r="F8" s="34">
        <f>IF(Bracket!D25=E8,1,0)</f>
        <v>0</v>
      </c>
      <c r="G8" s="35" t="s">
        <v>7</v>
      </c>
      <c r="H8" s="34">
        <f>IF(Bracket!D25=G8,1,0)</f>
        <v>0</v>
      </c>
      <c r="I8" s="35" t="s">
        <v>7</v>
      </c>
      <c r="J8" s="34">
        <f>IF(Bracket!D25=I8,1,0)</f>
        <v>0</v>
      </c>
      <c r="K8" s="35" t="s">
        <v>7</v>
      </c>
      <c r="L8" s="34">
        <f>IF(Bracket!D25=K8,1,0)</f>
        <v>0</v>
      </c>
      <c r="M8" s="35" t="s">
        <v>7</v>
      </c>
      <c r="N8" s="34">
        <f>IF(Bracket!D25=M8,1,0)</f>
        <v>0</v>
      </c>
    </row>
    <row r="9" spans="2:14" ht="16" customHeight="1" x14ac:dyDescent="0.3">
      <c r="B9" s="57"/>
      <c r="C9" s="34" t="str">
        <f>CONCATENATE(Bracket!C28, " vs. ", Bracket!C30)</f>
        <v>LSU vs. Yale</v>
      </c>
      <c r="D9" s="34" t="str">
        <f>IF(Bracket!D29 &lt;&gt; "", Bracket!D29, "— Undecided —")</f>
        <v>LSU</v>
      </c>
      <c r="E9" s="35" t="s">
        <v>7</v>
      </c>
      <c r="F9" s="34">
        <f>IF(Bracket!D29=E9,1,0)</f>
        <v>0</v>
      </c>
      <c r="G9" s="35" t="s">
        <v>7</v>
      </c>
      <c r="H9" s="34">
        <f>IF(Bracket!D29=G9,1,0)</f>
        <v>0</v>
      </c>
      <c r="I9" s="35" t="s">
        <v>7</v>
      </c>
      <c r="J9" s="34">
        <f>IF(Bracket!D29=I9,1,0)</f>
        <v>0</v>
      </c>
      <c r="K9" s="35" t="s">
        <v>7</v>
      </c>
      <c r="L9" s="34">
        <f>IF(Bracket!D29=K9,1,0)</f>
        <v>0</v>
      </c>
      <c r="M9" s="35" t="s">
        <v>7</v>
      </c>
      <c r="N9" s="34">
        <f>IF(Bracket!D29=M9,1,0)</f>
        <v>0</v>
      </c>
    </row>
    <row r="10" spans="2:14" ht="16" customHeight="1" x14ac:dyDescent="0.3">
      <c r="B10" s="57"/>
      <c r="C10" s="34" t="str">
        <f>CONCATENATE(Bracket!C32, " vs. ", Bracket!C34)</f>
        <v>Louisville vs. Minnesota</v>
      </c>
      <c r="D10" s="34" t="str">
        <f>IF(Bracket!D33 &lt;&gt; "", Bracket!D33, "— Undecided —")</f>
        <v>Minnesota</v>
      </c>
      <c r="E10" s="35" t="s">
        <v>7</v>
      </c>
      <c r="F10" s="34">
        <f>IF(Bracket!D33=E10,1,0)</f>
        <v>0</v>
      </c>
      <c r="G10" s="35" t="s">
        <v>7</v>
      </c>
      <c r="H10" s="34">
        <f>IF(Bracket!D33=G10,1,0)</f>
        <v>0</v>
      </c>
      <c r="I10" s="35" t="s">
        <v>7</v>
      </c>
      <c r="J10" s="34">
        <f>IF(Bracket!D33=I10,1,0)</f>
        <v>0</v>
      </c>
      <c r="K10" s="35" t="s">
        <v>7</v>
      </c>
      <c r="L10" s="34">
        <f>IF(Bracket!D33=K10,1,0)</f>
        <v>0</v>
      </c>
      <c r="M10" s="35" t="s">
        <v>7</v>
      </c>
      <c r="N10" s="34">
        <f>IF(Bracket!D33=M10,1,0)</f>
        <v>0</v>
      </c>
    </row>
    <row r="11" spans="2:14" ht="16" customHeight="1" x14ac:dyDescent="0.3">
      <c r="B11" s="57"/>
      <c r="C11" s="34" t="str">
        <f>CONCATENATE(Bracket!C36, " vs. ", Bracket!C38)</f>
        <v>Michigan State vs. Bradley</v>
      </c>
      <c r="D11" s="34" t="str">
        <f>IF(Bracket!D37 &lt;&gt; "", Bracket!D37, "— Undecided —")</f>
        <v>Michigan State</v>
      </c>
      <c r="E11" s="35" t="s">
        <v>7</v>
      </c>
      <c r="F11" s="34">
        <f>IF(Bracket!D37=E11,1,0)</f>
        <v>0</v>
      </c>
      <c r="G11" s="35" t="s">
        <v>7</v>
      </c>
      <c r="H11" s="34">
        <f>IF(Bracket!D37=G11,1,0)</f>
        <v>0</v>
      </c>
      <c r="I11" s="35" t="s">
        <v>7</v>
      </c>
      <c r="J11" s="34">
        <f>IF(Bracket!D37=I11,1,0)</f>
        <v>0</v>
      </c>
      <c r="K11" s="35" t="s">
        <v>7</v>
      </c>
      <c r="L11" s="34">
        <f>IF(Bracket!D37=K11,1,0)</f>
        <v>0</v>
      </c>
      <c r="M11" s="35" t="s">
        <v>7</v>
      </c>
      <c r="N11" s="34">
        <f>IF(Bracket!D37=M11,1,0)</f>
        <v>0</v>
      </c>
    </row>
    <row r="12" spans="2:14" ht="16" customHeight="1" x14ac:dyDescent="0.3">
      <c r="B12" s="57"/>
      <c r="C12" s="34" t="str">
        <f>CONCATENATE(Bracket!C40, " vs. ", Bracket!C42)</f>
        <v>Gonzaga vs. Fairleigh Dickinson</v>
      </c>
      <c r="D12" s="34" t="str">
        <f>IF(Bracket!D41 &lt;&gt; "", Bracket!D41, "— Undecided —")</f>
        <v>Gonazaga</v>
      </c>
      <c r="E12" s="35" t="s">
        <v>7</v>
      </c>
      <c r="F12" s="34">
        <f>IF(Bracket!D41=E12,1,0)</f>
        <v>0</v>
      </c>
      <c r="G12" s="35" t="s">
        <v>7</v>
      </c>
      <c r="H12" s="34">
        <f>IF(Bracket!D41=G12,1,0)</f>
        <v>0</v>
      </c>
      <c r="I12" s="35" t="s">
        <v>7</v>
      </c>
      <c r="J12" s="34">
        <f>IF(Bracket!D41=I12,1,0)</f>
        <v>0</v>
      </c>
      <c r="K12" s="35" t="s">
        <v>7</v>
      </c>
      <c r="L12" s="34">
        <f>IF(Bracket!D41=K12,1,0)</f>
        <v>0</v>
      </c>
      <c r="M12" s="35" t="s">
        <v>7</v>
      </c>
      <c r="N12" s="34">
        <f>IF(Bracket!D41=M12,1,0)</f>
        <v>0</v>
      </c>
    </row>
    <row r="13" spans="2:14" ht="16" customHeight="1" x14ac:dyDescent="0.3">
      <c r="B13" s="57"/>
      <c r="C13" s="34" t="str">
        <f>CONCATENATE(Bracket!C44, " vs. ", Bracket!C46)</f>
        <v>Syracuse vs. Baylor</v>
      </c>
      <c r="D13" s="34" t="str">
        <f>IF(Bracket!D45 &lt;&gt; "", Bracket!D45, "— Undecided —")</f>
        <v>Syracuse</v>
      </c>
      <c r="E13" s="35" t="s">
        <v>7</v>
      </c>
      <c r="F13" s="34">
        <f>IF(Bracket!D45=E13,1,0)</f>
        <v>0</v>
      </c>
      <c r="G13" s="35" t="s">
        <v>7</v>
      </c>
      <c r="H13" s="34">
        <f>IF(Bracket!D45=G13,1,0)</f>
        <v>0</v>
      </c>
      <c r="I13" s="35" t="s">
        <v>7</v>
      </c>
      <c r="J13" s="34">
        <f>IF(Bracket!D45=I13,1,0)</f>
        <v>0</v>
      </c>
      <c r="K13" s="35" t="s">
        <v>7</v>
      </c>
      <c r="L13" s="34">
        <f>IF(Bracket!D45=K13,1,0)</f>
        <v>0</v>
      </c>
      <c r="M13" s="35" t="s">
        <v>7</v>
      </c>
      <c r="N13" s="34">
        <f>IF(Bracket!D45=M13,1,0)</f>
        <v>0</v>
      </c>
    </row>
    <row r="14" spans="2:14" ht="16" customHeight="1" x14ac:dyDescent="0.3">
      <c r="B14" s="57"/>
      <c r="C14" s="34" t="str">
        <f>CONCATENATE(Bracket!C48, " vs. ", Bracket!C50)</f>
        <v>Marquette vs. Murray St</v>
      </c>
      <c r="D14" s="34" t="str">
        <f>IF(Bracket!D49 &lt;&gt; "", Bracket!D49, "— Undecided —")</f>
        <v>Murray St</v>
      </c>
      <c r="E14" s="35" t="s">
        <v>7</v>
      </c>
      <c r="F14" s="34">
        <f>IF(Bracket!D49=E14,1,0)</f>
        <v>0</v>
      </c>
      <c r="G14" s="35" t="s">
        <v>7</v>
      </c>
      <c r="H14" s="34">
        <f>IF(Bracket!D49=G14,1,0)</f>
        <v>0</v>
      </c>
      <c r="I14" s="35" t="s">
        <v>7</v>
      </c>
      <c r="J14" s="34">
        <f>IF(Bracket!D49=I14,1,0)</f>
        <v>0</v>
      </c>
      <c r="K14" s="35" t="s">
        <v>7</v>
      </c>
      <c r="L14" s="34">
        <f>IF(Bracket!D49=K14,1,0)</f>
        <v>0</v>
      </c>
      <c r="M14" s="35" t="s">
        <v>7</v>
      </c>
      <c r="N14" s="34">
        <f>IF(Bracket!D49=M14,1,0)</f>
        <v>0</v>
      </c>
    </row>
    <row r="15" spans="2:14" ht="16" customHeight="1" x14ac:dyDescent="0.3">
      <c r="B15" s="57"/>
      <c r="C15" s="34" t="str">
        <f>CONCATENATE(Bracket!C52, " vs. ", Bracket!C54)</f>
        <v>Florida State vs. Vermont</v>
      </c>
      <c r="D15" s="34" t="str">
        <f>IF(Bracket!D53 &lt;&gt; "", Bracket!D53, "— Undecided —")</f>
        <v>Florida State</v>
      </c>
      <c r="E15" s="35" t="s">
        <v>7</v>
      </c>
      <c r="F15" s="34">
        <f>IF(Bracket!D53=E15,1,0)</f>
        <v>0</v>
      </c>
      <c r="G15" s="35" t="s">
        <v>7</v>
      </c>
      <c r="H15" s="34">
        <f>IF(Bracket!D53=G15,1,0)</f>
        <v>0</v>
      </c>
      <c r="I15" s="35" t="s">
        <v>7</v>
      </c>
      <c r="J15" s="34">
        <f>IF(Bracket!D53=I15,1,0)</f>
        <v>0</v>
      </c>
      <c r="K15" s="35" t="s">
        <v>7</v>
      </c>
      <c r="L15" s="34">
        <f>IF(Bracket!D53=K15,1,0)</f>
        <v>0</v>
      </c>
      <c r="M15" s="35" t="s">
        <v>7</v>
      </c>
      <c r="N15" s="34">
        <f>IF(Bracket!D53=M15,1,0)</f>
        <v>0</v>
      </c>
    </row>
    <row r="16" spans="2:14" ht="16" customHeight="1" x14ac:dyDescent="0.3">
      <c r="B16" s="57"/>
      <c r="C16" s="34" t="str">
        <f>CONCATENATE(Bracket!C56, " vs. ", Bracket!C58)</f>
        <v>Buffalo vs. Arizona St</v>
      </c>
      <c r="D16" s="34" t="str">
        <f>IF(Bracket!D57 &lt;&gt; "", Bracket!D57, "— Undecided —")</f>
        <v>Buffalo</v>
      </c>
      <c r="E16" s="35" t="s">
        <v>7</v>
      </c>
      <c r="F16" s="34">
        <f>IF(Bracket!D57=E16,1,0)</f>
        <v>0</v>
      </c>
      <c r="G16" s="35" t="s">
        <v>7</v>
      </c>
      <c r="H16" s="34">
        <f>IF(Bracket!D57=G16,1,0)</f>
        <v>0</v>
      </c>
      <c r="I16" s="35" t="s">
        <v>7</v>
      </c>
      <c r="J16" s="34">
        <f>IF(Bracket!D57=I16,1,0)</f>
        <v>0</v>
      </c>
      <c r="K16" s="35" t="s">
        <v>7</v>
      </c>
      <c r="L16" s="34">
        <f>IF(Bracket!D57=K16,1,0)</f>
        <v>0</v>
      </c>
      <c r="M16" s="35" t="s">
        <v>7</v>
      </c>
      <c r="N16" s="34">
        <f>IF(Bracket!D57=M16,1,0)</f>
        <v>0</v>
      </c>
    </row>
    <row r="17" spans="2:14" ht="16" customHeight="1" x14ac:dyDescent="0.3">
      <c r="B17" s="57"/>
      <c r="C17" s="34" t="str">
        <f>CONCATENATE(Bracket!C60, " vs. ", Bracket!C62)</f>
        <v>Texas Tech vs. N. Kentucky</v>
      </c>
      <c r="D17" s="34" t="str">
        <f>IF(Bracket!D61 &lt;&gt; "", Bracket!D61, "— Undecided —")</f>
        <v>Texas Tech</v>
      </c>
      <c r="E17" s="35" t="s">
        <v>7</v>
      </c>
      <c r="F17" s="34">
        <f>IF(Bracket!D61=E17,1,0)</f>
        <v>0</v>
      </c>
      <c r="G17" s="35" t="s">
        <v>7</v>
      </c>
      <c r="H17" s="34">
        <f>IF(Bracket!D61=G17,1,0)</f>
        <v>0</v>
      </c>
      <c r="I17" s="35" t="s">
        <v>7</v>
      </c>
      <c r="J17" s="34">
        <f>IF(Bracket!D61=I17,1,0)</f>
        <v>0</v>
      </c>
      <c r="K17" s="35" t="s">
        <v>7</v>
      </c>
      <c r="L17" s="34">
        <f>IF(Bracket!D61=K17,1,0)</f>
        <v>0</v>
      </c>
      <c r="M17" s="35" t="s">
        <v>7</v>
      </c>
      <c r="N17" s="34">
        <f>IF(Bracket!D61=M17,1,0)</f>
        <v>0</v>
      </c>
    </row>
    <row r="18" spans="2:14" ht="16" customHeight="1" x14ac:dyDescent="0.3">
      <c r="B18" s="57"/>
      <c r="C18" s="34" t="str">
        <f>CONCATENATE(Bracket!C64, " vs. ", Bracket!C66)</f>
        <v>Nevada vs. Florida</v>
      </c>
      <c r="D18" s="34" t="str">
        <f>IF(Bracket!D65 &lt;&gt; "", Bracket!D65, "— Undecided —")</f>
        <v>Florida</v>
      </c>
      <c r="E18" s="35" t="s">
        <v>7</v>
      </c>
      <c r="F18" s="34">
        <f>IF(Bracket!D65=E18,1,0)</f>
        <v>0</v>
      </c>
      <c r="G18" s="35" t="s">
        <v>7</v>
      </c>
      <c r="H18" s="34">
        <f>IF(Bracket!D65=G18,1,0)</f>
        <v>0</v>
      </c>
      <c r="I18" s="35" t="s">
        <v>7</v>
      </c>
      <c r="J18" s="34">
        <f>IF(Bracket!D65=I18,1,0)</f>
        <v>0</v>
      </c>
      <c r="K18" s="35" t="s">
        <v>7</v>
      </c>
      <c r="L18" s="34">
        <f>IF(Bracket!D65=K18,1,0)</f>
        <v>0</v>
      </c>
      <c r="M18" s="35" t="s">
        <v>7</v>
      </c>
      <c r="N18" s="34">
        <f>IF(Bracket!D65=M18,1,0)</f>
        <v>0</v>
      </c>
    </row>
    <row r="19" spans="2:14" ht="16" customHeight="1" x14ac:dyDescent="0.3">
      <c r="B19" s="57"/>
      <c r="C19" s="34" t="str">
        <f>CONCATENATE(Bracket!C68, " vs. ", Bracket!C70)</f>
        <v>Michigan vs. Montana</v>
      </c>
      <c r="D19" s="34" t="str">
        <f>IF(Bracket!D69 &lt;&gt; "", Bracket!D69, "— Undecided —")</f>
        <v>Michigan</v>
      </c>
      <c r="E19" s="35" t="s">
        <v>7</v>
      </c>
      <c r="F19" s="34">
        <f>IF(Bracket!D69=E19,1,0)</f>
        <v>0</v>
      </c>
      <c r="G19" s="35" t="s">
        <v>7</v>
      </c>
      <c r="H19" s="34">
        <f>IF(Bracket!D69=G19,1,0)</f>
        <v>0</v>
      </c>
      <c r="I19" s="35" t="s">
        <v>7</v>
      </c>
      <c r="J19" s="34">
        <f>IF(Bracket!D69=I19,1,0)</f>
        <v>0</v>
      </c>
      <c r="K19" s="35" t="s">
        <v>7</v>
      </c>
      <c r="L19" s="34">
        <f>IF(Bracket!D69=K19,1,0)</f>
        <v>0</v>
      </c>
      <c r="M19" s="35" t="s">
        <v>7</v>
      </c>
      <c r="N19" s="34">
        <f>IF(Bracket!D69=M19,1,0)</f>
        <v>0</v>
      </c>
    </row>
    <row r="20" spans="2:14" ht="16" customHeight="1" x14ac:dyDescent="0.3">
      <c r="B20" s="57"/>
      <c r="C20" s="34" t="str">
        <f>CONCATENATE(Bracket!R8, " vs. ", Bracket!R10)</f>
        <v>Virginia vs. Gardner Webb</v>
      </c>
      <c r="D20" s="34" t="str">
        <f>IF(Bracket!Q9 &lt;&gt; "", Bracket!Q9,"— Undecided —")</f>
        <v>Virginia</v>
      </c>
      <c r="E20" s="35" t="s">
        <v>7</v>
      </c>
      <c r="F20" s="34">
        <f>IF(Bracket!Q9=E20,1,0)</f>
        <v>0</v>
      </c>
      <c r="G20" s="35" t="s">
        <v>7</v>
      </c>
      <c r="H20" s="34">
        <f>IF(Bracket!Q9=G20,1,0)</f>
        <v>0</v>
      </c>
      <c r="I20" s="35" t="s">
        <v>7</v>
      </c>
      <c r="J20" s="34">
        <f>IF(Bracket!Q9=I20, 1, 0)</f>
        <v>0</v>
      </c>
      <c r="K20" s="35" t="s">
        <v>7</v>
      </c>
      <c r="L20" s="34">
        <f>IF(Bracket!Q9=K20, 1, 0)</f>
        <v>0</v>
      </c>
      <c r="M20" s="35" t="s">
        <v>7</v>
      </c>
      <c r="N20" s="34">
        <f>IF(Bracket!Q9=M20, 1, 0)</f>
        <v>0</v>
      </c>
    </row>
    <row r="21" spans="2:14" ht="16" customHeight="1" x14ac:dyDescent="0.3">
      <c r="B21" s="57"/>
      <c r="C21" s="34" t="str">
        <f>CONCATENATE(Bracket!R12, " vs. ", Bracket!R14)</f>
        <v>Ole Miss vs. Oklahoma</v>
      </c>
      <c r="D21" s="34" t="str">
        <f>IF(Bracket!Q13 &lt;&gt; "", Bracket!Q13, "— Undecided —")</f>
        <v>Ole Miss</v>
      </c>
      <c r="E21" s="35" t="s">
        <v>7</v>
      </c>
      <c r="F21" s="34">
        <f>IF(Bracket!Q13=E21,1,0)</f>
        <v>0</v>
      </c>
      <c r="G21" s="35" t="s">
        <v>7</v>
      </c>
      <c r="H21" s="34">
        <f>IF(Bracket!Q13=G21,1,0)</f>
        <v>0</v>
      </c>
      <c r="I21" s="35" t="s">
        <v>7</v>
      </c>
      <c r="J21" s="34">
        <f>IF(Bracket!Q13=I21,1,0)</f>
        <v>0</v>
      </c>
      <c r="K21" s="35" t="s">
        <v>7</v>
      </c>
      <c r="L21" s="34">
        <f>IF(Bracket!Q13=K21,1,0)</f>
        <v>0</v>
      </c>
      <c r="M21" s="35" t="s">
        <v>7</v>
      </c>
      <c r="N21" s="34">
        <f>IF(Bracket!Q13=M21,1,0)</f>
        <v>0</v>
      </c>
    </row>
    <row r="22" spans="2:14" ht="16" customHeight="1" x14ac:dyDescent="0.3">
      <c r="B22" s="57"/>
      <c r="C22" s="34" t="str">
        <f>CONCATENATE(Bracket!R16, " vs. ", Bracket!R18)</f>
        <v>Wisconsin vs. Oregon</v>
      </c>
      <c r="D22" s="34" t="str">
        <f>IF(Bracket!Q17 &lt;&gt; "", Bracket!Q17, "— Undecided —")</f>
        <v>Oregon</v>
      </c>
      <c r="E22" s="35" t="s">
        <v>7</v>
      </c>
      <c r="F22" s="34">
        <f>IF(Bracket!Q17=E22,1,0)</f>
        <v>0</v>
      </c>
      <c r="G22" s="35" t="s">
        <v>7</v>
      </c>
      <c r="H22" s="34">
        <f>IF(Bracket!Q17=G22,1,0)</f>
        <v>0</v>
      </c>
      <c r="I22" s="35" t="s">
        <v>7</v>
      </c>
      <c r="J22" s="34">
        <f>IF(Bracket!Q17=I22,1,0)</f>
        <v>0</v>
      </c>
      <c r="K22" s="35" t="s">
        <v>7</v>
      </c>
      <c r="L22" s="34">
        <f>IF(Bracket!Q17=K22,1,0)</f>
        <v>0</v>
      </c>
      <c r="M22" s="35" t="s">
        <v>7</v>
      </c>
      <c r="N22" s="34">
        <f>IF(Bracket!Q17=M22,1,0)</f>
        <v>0</v>
      </c>
    </row>
    <row r="23" spans="2:14" ht="16" customHeight="1" x14ac:dyDescent="0.3">
      <c r="B23" s="57"/>
      <c r="C23" s="34" t="str">
        <f>CONCATENATE(Bracket!R20, " vs. ", Bracket!R22)</f>
        <v>Kansas State vs. UC Irvine</v>
      </c>
      <c r="D23" s="34" t="str">
        <f>IF(Bracket!Q21 &lt;&gt; "", Bracket!Q21, "— Undecided —")</f>
        <v>Kansas State</v>
      </c>
      <c r="E23" s="35" t="s">
        <v>7</v>
      </c>
      <c r="F23" s="34">
        <f>IF(Bracket!Q21=E23,1,0)</f>
        <v>0</v>
      </c>
      <c r="G23" s="35" t="s">
        <v>7</v>
      </c>
      <c r="H23" s="34">
        <f>IF(Bracket!Q21=G23,1,0)</f>
        <v>0</v>
      </c>
      <c r="I23" s="35" t="s">
        <v>7</v>
      </c>
      <c r="J23" s="34">
        <f>IF(Bracket!Q21=I23,1,0)</f>
        <v>0</v>
      </c>
      <c r="K23" s="35" t="s">
        <v>7</v>
      </c>
      <c r="L23" s="34">
        <f>IF(Bracket!Q21=K23,1,0)</f>
        <v>0</v>
      </c>
      <c r="M23" s="35" t="s">
        <v>7</v>
      </c>
      <c r="N23" s="34">
        <f>IF(Bracket!Q21=M23,1,0)</f>
        <v>0</v>
      </c>
    </row>
    <row r="24" spans="2:14" ht="16" customHeight="1" x14ac:dyDescent="0.3">
      <c r="B24" s="57"/>
      <c r="C24" s="34" t="str">
        <f>CONCATENATE(Bracket!R24, " vs. ", Bracket!R26)</f>
        <v>Villanova vs. Saint Mary's</v>
      </c>
      <c r="D24" s="34" t="str">
        <f>IF(Bracket!Q25 &lt;&gt; "", Bracket!Q25, "— Undecided —")</f>
        <v>Villanova</v>
      </c>
      <c r="E24" s="35" t="s">
        <v>7</v>
      </c>
      <c r="F24" s="34">
        <f>IF(Bracket!Q25=E24,1,0)</f>
        <v>0</v>
      </c>
      <c r="G24" s="35" t="s">
        <v>7</v>
      </c>
      <c r="H24" s="34">
        <f>IF(Bracket!Q25=G24,1,0)</f>
        <v>0</v>
      </c>
      <c r="I24" s="35" t="s">
        <v>7</v>
      </c>
      <c r="J24" s="34">
        <f>IF(Bracket!Q25=I24,1,0)</f>
        <v>0</v>
      </c>
      <c r="K24" s="35" t="s">
        <v>7</v>
      </c>
      <c r="L24" s="34">
        <f>IF(Bracket!Q25=K24,1,0)</f>
        <v>0</v>
      </c>
      <c r="M24" s="35" t="s">
        <v>7</v>
      </c>
      <c r="N24" s="34">
        <f>IF(Bracket!Q25=M24,1,0)</f>
        <v>0</v>
      </c>
    </row>
    <row r="25" spans="2:14" ht="16" customHeight="1" x14ac:dyDescent="0.3">
      <c r="B25" s="57"/>
      <c r="C25" s="34" t="str">
        <f>CONCATENATE(Bracket!R28, " vs. ", Bracket!R30)</f>
        <v>Purdue vs. Old Dominion</v>
      </c>
      <c r="D25" s="34" t="str">
        <f>IF(Bracket!Q29 &lt;&gt; "", Bracket!Q29, "— Undecided —")</f>
        <v>Purdue</v>
      </c>
      <c r="E25" s="35" t="s">
        <v>7</v>
      </c>
      <c r="F25" s="34">
        <f>IF(Bracket!Q29=E25,1,0)</f>
        <v>0</v>
      </c>
      <c r="G25" s="35" t="s">
        <v>7</v>
      </c>
      <c r="H25" s="34">
        <f>IF(Bracket!Q29=G25,1,0)</f>
        <v>0</v>
      </c>
      <c r="I25" s="35" t="s">
        <v>7</v>
      </c>
      <c r="J25" s="34">
        <f>IF(Bracket!Q29=I25,1,0)</f>
        <v>0</v>
      </c>
      <c r="K25" s="35" t="s">
        <v>7</v>
      </c>
      <c r="L25" s="34">
        <f>IF(Bracket!Q29=K25,1,0)</f>
        <v>0</v>
      </c>
      <c r="M25" s="35" t="s">
        <v>7</v>
      </c>
      <c r="N25" s="34">
        <f>IF(Bracket!Q29=M25,1,0)</f>
        <v>0</v>
      </c>
    </row>
    <row r="26" spans="2:14" ht="16" customHeight="1" x14ac:dyDescent="0.3">
      <c r="B26" s="57"/>
      <c r="C26" s="34" t="str">
        <f>CONCATENATE(Bracket!R32, " vs. ", Bracket!R34)</f>
        <v>Cincinnati vs. Iowa</v>
      </c>
      <c r="D26" s="34" t="str">
        <f>IF(Bracket!Q33 &lt;&gt; "", Bracket!Q33, "— Undecided —")</f>
        <v>Cincinnati</v>
      </c>
      <c r="E26" s="35" t="s">
        <v>7</v>
      </c>
      <c r="F26" s="34">
        <f>IF(Bracket!Q33=E26,1,0)</f>
        <v>0</v>
      </c>
      <c r="G26" s="35" t="s">
        <v>7</v>
      </c>
      <c r="H26" s="34">
        <f>IF(Bracket!Q33=G26,1,0)</f>
        <v>0</v>
      </c>
      <c r="I26" s="35" t="s">
        <v>7</v>
      </c>
      <c r="J26" s="34">
        <f>IF(Bracket!Q33=I26,1,0)</f>
        <v>0</v>
      </c>
      <c r="K26" s="35" t="s">
        <v>7</v>
      </c>
      <c r="L26" s="34">
        <f>IF(Bracket!Q33=K26,1,0)</f>
        <v>0</v>
      </c>
      <c r="M26" s="35" t="s">
        <v>7</v>
      </c>
      <c r="N26" s="34">
        <f>IF(Bracket!Q33=M26,1,0)</f>
        <v>0</v>
      </c>
    </row>
    <row r="27" spans="2:14" ht="16" customHeight="1" x14ac:dyDescent="0.3">
      <c r="B27" s="57"/>
      <c r="C27" s="34" t="str">
        <f>CONCATENATE(Bracket!R36, " vs. ", Bracket!R38)</f>
        <v>Tennessee vs. Colgate</v>
      </c>
      <c r="D27" s="34" t="str">
        <f>IF(Bracket!Q37 &lt;&gt; "", Bracket!Q37, "— Undecided —")</f>
        <v>Tennessee</v>
      </c>
      <c r="E27" s="35" t="s">
        <v>7</v>
      </c>
      <c r="F27" s="34">
        <f>IF(Bracket!Q37=E27,1,0)</f>
        <v>0</v>
      </c>
      <c r="G27" s="35" t="s">
        <v>7</v>
      </c>
      <c r="H27" s="34">
        <f>IF(Bracket!Q37=G27,1,0)</f>
        <v>0</v>
      </c>
      <c r="I27" s="35" t="s">
        <v>7</v>
      </c>
      <c r="J27" s="34">
        <f>IF(Bracket!Q37=I27,1,0)</f>
        <v>0</v>
      </c>
      <c r="K27" s="35" t="s">
        <v>7</v>
      </c>
      <c r="L27" s="34">
        <f>IF(Bracket!Q37=K27,1,0)</f>
        <v>0</v>
      </c>
      <c r="M27" s="35" t="s">
        <v>7</v>
      </c>
      <c r="N27" s="34">
        <f>IF(Bracket!Q37=M27,1,0)</f>
        <v>0</v>
      </c>
    </row>
    <row r="28" spans="2:14" ht="16" customHeight="1" x14ac:dyDescent="0.3">
      <c r="B28" s="57"/>
      <c r="C28" s="34" t="str">
        <f>CONCATENATE(Bracket!R40, " vs. ", Bracket!R42)</f>
        <v>North Carolina vs. Iona</v>
      </c>
      <c r="D28" s="34" t="str">
        <f>IF(Bracket!Q41 &lt;&gt; "", Bracket!Q41, "— Undecided —")</f>
        <v>North Carolina</v>
      </c>
      <c r="E28" s="35" t="s">
        <v>7</v>
      </c>
      <c r="F28" s="34">
        <f>IF(Bracket!Q41=E28,1,0)</f>
        <v>0</v>
      </c>
      <c r="G28" s="35" t="s">
        <v>7</v>
      </c>
      <c r="H28" s="34">
        <f>IF(Bracket!Q41=G28,1,0)</f>
        <v>0</v>
      </c>
      <c r="I28" s="35" t="s">
        <v>7</v>
      </c>
      <c r="J28" s="34">
        <f>IF(Bracket!Q41=I28,1,0)</f>
        <v>0</v>
      </c>
      <c r="K28" s="35" t="s">
        <v>7</v>
      </c>
      <c r="L28" s="34">
        <f>IF(Bracket!Q41=K28,1,0)</f>
        <v>0</v>
      </c>
      <c r="M28" s="35" t="s">
        <v>7</v>
      </c>
      <c r="N28" s="34">
        <f>IF(Bracket!Q41=M28,1,0)</f>
        <v>0</v>
      </c>
    </row>
    <row r="29" spans="2:14" ht="16" customHeight="1" x14ac:dyDescent="0.3">
      <c r="B29" s="57"/>
      <c r="C29" s="34" t="str">
        <f>CONCATENATE(Bracket!R44, " vs. ", Bracket!R46)</f>
        <v>Utah State vs. Washington</v>
      </c>
      <c r="D29" s="34" t="str">
        <f>IF(Bracket!Q45 &lt;&gt; "", Bracket!Q45, "— Undecided —")</f>
        <v>Washington</v>
      </c>
      <c r="E29" s="35" t="s">
        <v>7</v>
      </c>
      <c r="F29" s="34">
        <f>IF(Bracket!Q45=E29,1,0)</f>
        <v>0</v>
      </c>
      <c r="G29" s="35" t="s">
        <v>7</v>
      </c>
      <c r="H29" s="34">
        <f>IF(Bracket!Q45=G29,1,0)</f>
        <v>0</v>
      </c>
      <c r="I29" s="35" t="s">
        <v>7</v>
      </c>
      <c r="J29" s="34">
        <f>IF(Bracket!Q45=I29,1,0)</f>
        <v>0</v>
      </c>
      <c r="K29" s="35" t="s">
        <v>7</v>
      </c>
      <c r="L29" s="34">
        <f>IF(Bracket!Q45=K29,1,0)</f>
        <v>0</v>
      </c>
      <c r="M29" s="35" t="s">
        <v>7</v>
      </c>
      <c r="N29" s="34">
        <f>IF(Bracket!Q45=M29,1,0)</f>
        <v>0</v>
      </c>
    </row>
    <row r="30" spans="2:14" ht="16" customHeight="1" x14ac:dyDescent="0.3">
      <c r="B30" s="57"/>
      <c r="C30" s="34" t="str">
        <f>CONCATENATE(Bracket!R48, " vs. ", Bracket!R50)</f>
        <v>Auburn vs. New Mexico State</v>
      </c>
      <c r="D30" s="34" t="str">
        <f>IF(Bracket!Q49 &lt;&gt; "", Bracket!Q49, "— Undecided —")</f>
        <v>Auburn</v>
      </c>
      <c r="E30" s="35" t="s">
        <v>7</v>
      </c>
      <c r="F30" s="34">
        <f>IF(Bracket!Q49=E30,1,0)</f>
        <v>0</v>
      </c>
      <c r="G30" s="35" t="s">
        <v>7</v>
      </c>
      <c r="H30" s="34">
        <f>IF(Bracket!Q49=G30,1,0)</f>
        <v>0</v>
      </c>
      <c r="I30" s="35" t="s">
        <v>7</v>
      </c>
      <c r="J30" s="34">
        <f>IF(Bracket!Q49=I30,1,0)</f>
        <v>0</v>
      </c>
      <c r="K30" s="35" t="s">
        <v>7</v>
      </c>
      <c r="L30" s="34">
        <f>IF(Bracket!Q49=K30,1,0)</f>
        <v>0</v>
      </c>
      <c r="M30" s="35" t="s">
        <v>7</v>
      </c>
      <c r="N30" s="34">
        <f>IF(Bracket!Q49=M30,1,0)</f>
        <v>0</v>
      </c>
    </row>
    <row r="31" spans="2:14" ht="16" customHeight="1" x14ac:dyDescent="0.3">
      <c r="B31" s="57"/>
      <c r="C31" s="34" t="str">
        <f>CONCATENATE(Bracket!R52, " vs. ", Bracket!R54)</f>
        <v>Kansas vs. Northeastern</v>
      </c>
      <c r="D31" s="34" t="str">
        <f>IF(Bracket!Q53 &lt;&gt; "", Bracket!Q53, "— Undecided —")</f>
        <v>Kansas</v>
      </c>
      <c r="E31" s="35" t="s">
        <v>7</v>
      </c>
      <c r="F31" s="34">
        <f>IF(Bracket!Q53=E31,1,0)</f>
        <v>0</v>
      </c>
      <c r="G31" s="35" t="s">
        <v>7</v>
      </c>
      <c r="H31" s="34">
        <f>IF(Bracket!Q53=G31,1,0)</f>
        <v>0</v>
      </c>
      <c r="I31" s="35" t="s">
        <v>7</v>
      </c>
      <c r="J31" s="34">
        <f>IF(Bracket!Q53=I31,1,0)</f>
        <v>0</v>
      </c>
      <c r="K31" s="35" t="s">
        <v>7</v>
      </c>
      <c r="L31" s="34">
        <f>IF(Bracket!Q53=K31,1,0)</f>
        <v>0</v>
      </c>
      <c r="M31" s="35" t="s">
        <v>7</v>
      </c>
      <c r="N31" s="34">
        <f>IF(Bracket!Q53=M31,1,0)</f>
        <v>0</v>
      </c>
    </row>
    <row r="32" spans="2:14" ht="16" customHeight="1" x14ac:dyDescent="0.3">
      <c r="B32" s="57"/>
      <c r="C32" s="34" t="str">
        <f>CONCATENATE(Bracket!R56, " vs. ", Bracket!R58)</f>
        <v>Iowa State vs. Ohio State</v>
      </c>
      <c r="D32" s="34" t="str">
        <f>IF(Bracket!Q57 &lt;&gt; "", Bracket!Q57, "— Undecided —")</f>
        <v>Iowa State</v>
      </c>
      <c r="E32" s="35" t="s">
        <v>7</v>
      </c>
      <c r="F32" s="34">
        <f>IF(Bracket!Q57=E32,1,0)</f>
        <v>0</v>
      </c>
      <c r="G32" s="35" t="s">
        <v>7</v>
      </c>
      <c r="H32" s="34">
        <f>IF(Bracket!Q57=G32,1,0)</f>
        <v>0</v>
      </c>
      <c r="I32" s="35" t="s">
        <v>7</v>
      </c>
      <c r="J32" s="34">
        <f>IF(Bracket!Q57=I32,1,0)</f>
        <v>0</v>
      </c>
      <c r="K32" s="35" t="s">
        <v>7</v>
      </c>
      <c r="L32" s="34">
        <f>IF(Bracket!Q57=K32,1,0)</f>
        <v>0</v>
      </c>
      <c r="M32" s="35" t="s">
        <v>7</v>
      </c>
      <c r="N32" s="34">
        <f>IF(Bracket!Q57=M32,1,0)</f>
        <v>0</v>
      </c>
    </row>
    <row r="33" spans="2:14" ht="16" customHeight="1" x14ac:dyDescent="0.3">
      <c r="B33" s="57"/>
      <c r="C33" s="34" t="str">
        <f>CONCATENATE(Bracket!R60, " vs. ", Bracket!R62)</f>
        <v>Houston vs. Georgia State</v>
      </c>
      <c r="D33" s="34" t="str">
        <f>IF(Bracket!Q61 &lt;&gt; "", Bracket!Q61, "— Undecided —")</f>
        <v>Houston</v>
      </c>
      <c r="E33" s="35" t="s">
        <v>7</v>
      </c>
      <c r="F33" s="34">
        <f>IF(Bracket!Q61=E33,1,0)</f>
        <v>0</v>
      </c>
      <c r="G33" s="35" t="s">
        <v>7</v>
      </c>
      <c r="H33" s="34">
        <f>IF(Bracket!Q61=G33,1,0)</f>
        <v>0</v>
      </c>
      <c r="I33" s="35" t="s">
        <v>7</v>
      </c>
      <c r="J33" s="34">
        <f>IF(Bracket!Q61=I33,1,0)</f>
        <v>0</v>
      </c>
      <c r="K33" s="35" t="s">
        <v>7</v>
      </c>
      <c r="L33" s="34">
        <f>IF(Bracket!Q61=K33,1,0)</f>
        <v>0</v>
      </c>
      <c r="M33" s="35" t="s">
        <v>7</v>
      </c>
      <c r="N33" s="34">
        <f>IF(Bracket!Q61=M33,1,0)</f>
        <v>0</v>
      </c>
    </row>
    <row r="34" spans="2:14" ht="16" customHeight="1" x14ac:dyDescent="0.3">
      <c r="B34" s="57"/>
      <c r="C34" s="34" t="str">
        <f>CONCATENATE(Bracket!R64, " vs. ", Bracket!R66)</f>
        <v>Wofford vs. Seton Hall</v>
      </c>
      <c r="D34" s="34" t="str">
        <f>IF(Bracket!Q65 &lt;&gt; "", Bracket!Q65, "— Undecided —")</f>
        <v>Wofford</v>
      </c>
      <c r="E34" s="35" t="s">
        <v>7</v>
      </c>
      <c r="F34" s="34">
        <f>IF(Bracket!Q65=E34,1,0)</f>
        <v>0</v>
      </c>
      <c r="G34" s="35" t="s">
        <v>7</v>
      </c>
      <c r="H34" s="34">
        <f>IF(Bracket!Q65=G34,1,0)</f>
        <v>0</v>
      </c>
      <c r="I34" s="35" t="s">
        <v>7</v>
      </c>
      <c r="J34" s="34">
        <f>IF(Bracket!Q65=I34,1,0)</f>
        <v>0</v>
      </c>
      <c r="K34" s="35" t="s">
        <v>7</v>
      </c>
      <c r="L34" s="34">
        <f>IF(Bracket!Q65=K34,1,0)</f>
        <v>0</v>
      </c>
      <c r="M34" s="35" t="s">
        <v>7</v>
      </c>
      <c r="N34" s="34">
        <f>IF(Bracket!Q65=M34,1,0)</f>
        <v>0</v>
      </c>
    </row>
    <row r="35" spans="2:14" ht="16" customHeight="1" x14ac:dyDescent="0.3">
      <c r="B35" s="58"/>
      <c r="C35" s="34" t="str">
        <f>CONCATENATE(Bracket!R68, " vs. ", Bracket!R70)</f>
        <v>Kentucky vs. Abiline Christian</v>
      </c>
      <c r="D35" s="34" t="str">
        <f>IF(Bracket!Q69 &lt;&gt; "", Bracket!Q69, "— Undecided —")</f>
        <v>Kentucky</v>
      </c>
      <c r="E35" s="35" t="s">
        <v>7</v>
      </c>
      <c r="F35" s="34">
        <f>IF(Bracket!Q69=E35,1,0)</f>
        <v>0</v>
      </c>
      <c r="G35" s="35" t="s">
        <v>7</v>
      </c>
      <c r="H35" s="34">
        <f>IF(Bracket!Q69=G35,1,0)</f>
        <v>0</v>
      </c>
      <c r="I35" s="35" t="s">
        <v>7</v>
      </c>
      <c r="J35" s="34">
        <f>IF(Bracket!Q69=I35,1,0)</f>
        <v>0</v>
      </c>
      <c r="K35" s="35" t="s">
        <v>7</v>
      </c>
      <c r="L35" s="34">
        <f>IF(Bracket!Q69=K35,1,0)</f>
        <v>0</v>
      </c>
      <c r="M35" s="35" t="s">
        <v>7</v>
      </c>
      <c r="N35" s="34">
        <f>IF(Bracket!Q69=M35,1,0)</f>
        <v>0</v>
      </c>
    </row>
    <row r="36" spans="2:14" ht="18" customHeight="1" x14ac:dyDescent="0.3">
      <c r="B36" s="59" t="s">
        <v>18</v>
      </c>
      <c r="C36" s="60"/>
      <c r="D36" s="61"/>
      <c r="E36" s="39"/>
      <c r="F36" s="40">
        <f>SUM(F4:F35)</f>
        <v>0</v>
      </c>
      <c r="G36" s="39"/>
      <c r="H36" s="40">
        <f>SUM(H4:H35)</f>
        <v>0</v>
      </c>
      <c r="I36" s="39"/>
      <c r="J36" s="40">
        <f>SUM(J4:J35)</f>
        <v>0</v>
      </c>
      <c r="K36" s="39"/>
      <c r="L36" s="40">
        <f>SUM(L4:L35)</f>
        <v>0</v>
      </c>
      <c r="M36" s="39"/>
      <c r="N36" s="41">
        <f>SUM(N4:N35)</f>
        <v>0</v>
      </c>
    </row>
    <row r="37" spans="2:14" ht="8.15" customHeight="1" x14ac:dyDescent="0.3">
      <c r="B37" s="53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5"/>
    </row>
    <row r="38" spans="2:14" ht="25.5" customHeight="1" thickBot="1" x14ac:dyDescent="0.35">
      <c r="B38" s="30"/>
      <c r="C38" s="30"/>
      <c r="D38" s="30"/>
      <c r="E38" s="49" t="str">
        <f>E2</f>
        <v>Player 1</v>
      </c>
      <c r="F38" s="49"/>
      <c r="G38" s="49" t="str">
        <f>G2</f>
        <v>Player 2</v>
      </c>
      <c r="H38" s="49"/>
      <c r="I38" s="49" t="str">
        <f>I2</f>
        <v>Player 3</v>
      </c>
      <c r="J38" s="49"/>
      <c r="K38" s="49" t="str">
        <f>K2</f>
        <v>Player 4</v>
      </c>
      <c r="L38" s="49"/>
      <c r="M38" s="49" t="str">
        <f>M2</f>
        <v>Player 5</v>
      </c>
      <c r="N38" s="49"/>
    </row>
    <row r="39" spans="2:14" ht="18" customHeight="1" x14ac:dyDescent="0.3">
      <c r="B39" s="38" t="s">
        <v>8</v>
      </c>
      <c r="C39" s="32" t="s">
        <v>14</v>
      </c>
      <c r="D39" s="32" t="s">
        <v>15</v>
      </c>
      <c r="E39" s="31" t="s">
        <v>16</v>
      </c>
      <c r="F39" s="31" t="s">
        <v>17</v>
      </c>
      <c r="G39" s="33" t="s">
        <v>16</v>
      </c>
      <c r="H39" s="31" t="s">
        <v>17</v>
      </c>
      <c r="I39" s="33" t="s">
        <v>16</v>
      </c>
      <c r="J39" s="31" t="s">
        <v>17</v>
      </c>
      <c r="K39" s="33" t="s">
        <v>16</v>
      </c>
      <c r="L39" s="31" t="s">
        <v>17</v>
      </c>
      <c r="M39" s="36" t="s">
        <v>16</v>
      </c>
      <c r="N39" s="37" t="s">
        <v>17</v>
      </c>
    </row>
    <row r="40" spans="2:14" ht="16" customHeight="1" x14ac:dyDescent="0.3">
      <c r="B40" s="56" t="s">
        <v>25</v>
      </c>
      <c r="C40" s="34" t="str">
        <f>IF(Bracket!D9 = "", "— Undecided —", IF(Bracket!D13 = "", "— Undecided —", CONCATENATE(Bracket!D9, " vs. ", Bracket!D13)))</f>
        <v>Duke vs. VCU</v>
      </c>
      <c r="D40" s="34" t="str">
        <f>IF(Bracket!E11 &lt;&gt; "", Bracket!E11, "— Undecided —")</f>
        <v>Duke</v>
      </c>
      <c r="E40" s="35" t="s">
        <v>7</v>
      </c>
      <c r="F40" s="34">
        <f>IF(Bracket!E11=E40, 1, 0)</f>
        <v>0</v>
      </c>
      <c r="G40" s="35" t="s">
        <v>7</v>
      </c>
      <c r="H40" s="34">
        <f>IF(Bracket!E11=G40, 1, 0)</f>
        <v>0</v>
      </c>
      <c r="I40" s="35" t="s">
        <v>7</v>
      </c>
      <c r="J40" s="34">
        <f>IF(Bracket!E11=I40, 1, 0)</f>
        <v>0</v>
      </c>
      <c r="K40" s="35" t="s">
        <v>7</v>
      </c>
      <c r="L40" s="34">
        <f>IF(Bracket!E11=K40, 1, 0)</f>
        <v>0</v>
      </c>
      <c r="M40" s="35" t="s">
        <v>7</v>
      </c>
      <c r="N40" s="34">
        <f>IF(Bracket!E11=M40, 1, 0)</f>
        <v>0</v>
      </c>
    </row>
    <row r="41" spans="2:14" ht="16" customHeight="1" x14ac:dyDescent="0.3">
      <c r="B41" s="57"/>
      <c r="C41" s="34" t="str">
        <f>IF(Bracket!D17 = "", "— Undecided —", IF(Bracket!D21 = "", "— Undecided —", CONCATENATE(Bracket!D17, " vs. ", Bracket!D21)))</f>
        <v>Mississippi State vs. Virginia Tech</v>
      </c>
      <c r="D41" s="34" t="str">
        <f>IF(Bracket!E19 &lt;&gt; "", Bracket!E19, "— Undecided —")</f>
        <v>Virginia Tech</v>
      </c>
      <c r="E41" s="35" t="s">
        <v>7</v>
      </c>
      <c r="F41" s="34">
        <f>IF(Bracket!E19=E41, 1, 0)</f>
        <v>0</v>
      </c>
      <c r="G41" s="35" t="s">
        <v>7</v>
      </c>
      <c r="H41" s="34">
        <f>IF(Bracket!E19=G41, 1, 0)</f>
        <v>0</v>
      </c>
      <c r="I41" s="35" t="s">
        <v>7</v>
      </c>
      <c r="J41" s="34">
        <f>IF(Bracket!E19=I41, 1, 0)</f>
        <v>0</v>
      </c>
      <c r="K41" s="35" t="s">
        <v>7</v>
      </c>
      <c r="L41" s="34">
        <f>IF(Bracket!E19=K41, 1, 0)</f>
        <v>0</v>
      </c>
      <c r="M41" s="35" t="s">
        <v>7</v>
      </c>
      <c r="N41" s="34">
        <f>IF(Bracket!E19=M41, 1, 0)</f>
        <v>0</v>
      </c>
    </row>
    <row r="42" spans="2:14" ht="16" customHeight="1" x14ac:dyDescent="0.3">
      <c r="B42" s="57"/>
      <c r="C42" s="34" t="str">
        <f>IF(Bracket!D25 = "", "— Undecided —", IF(Bracket!D29 = "", "— Undecided —", CONCATENATE(Bracket!D25, " vs. ", Bracket!D29)))</f>
        <v>Belmont vs. LSU</v>
      </c>
      <c r="D42" s="34" t="str">
        <f>IF(Bracket!E27 &lt;&gt; "", Bracket!E27, "— Undecided —")</f>
        <v>LSU</v>
      </c>
      <c r="E42" s="35" t="s">
        <v>7</v>
      </c>
      <c r="F42" s="34">
        <f>IF(Bracket!E27=E42, 1, 0)</f>
        <v>0</v>
      </c>
      <c r="G42" s="35" t="s">
        <v>7</v>
      </c>
      <c r="H42" s="34">
        <f>IF(Bracket!E27=G42, 1, 0)</f>
        <v>0</v>
      </c>
      <c r="I42" s="35" t="s">
        <v>7</v>
      </c>
      <c r="J42" s="34">
        <f>IF(Bracket!E27=I42, 1, 0)</f>
        <v>0</v>
      </c>
      <c r="K42" s="35" t="s">
        <v>7</v>
      </c>
      <c r="L42" s="34">
        <f>IF(Bracket!E27=K42, 1, 0)</f>
        <v>0</v>
      </c>
      <c r="M42" s="35" t="s">
        <v>7</v>
      </c>
      <c r="N42" s="34">
        <f>IF(Bracket!E27=M42, 1, 0)</f>
        <v>0</v>
      </c>
    </row>
    <row r="43" spans="2:14" ht="16" customHeight="1" x14ac:dyDescent="0.3">
      <c r="B43" s="57"/>
      <c r="C43" s="34" t="str">
        <f>IF(Bracket!D33 = "", "— Undecided —", IF(Bracket!D37 = "", "— Undecided —", CONCATENATE(Bracket!D33, " vs. ", Bracket!D37)))</f>
        <v>Minnesota vs. Michigan State</v>
      </c>
      <c r="D43" s="34" t="str">
        <f>IF(Bracket!E35 &lt;&gt; "", Bracket!E35, "— Undecided —")</f>
        <v>Michigan State</v>
      </c>
      <c r="E43" s="35" t="s">
        <v>7</v>
      </c>
      <c r="F43" s="34">
        <f>IF(Bracket!E35=E43, 1, 0)</f>
        <v>0</v>
      </c>
      <c r="G43" s="35" t="s">
        <v>7</v>
      </c>
      <c r="H43" s="34">
        <f>IF(Bracket!E35=G43, 1, 0)</f>
        <v>0</v>
      </c>
      <c r="I43" s="35" t="s">
        <v>7</v>
      </c>
      <c r="J43" s="34">
        <f>IF(Bracket!E35=I43, 1, 0)</f>
        <v>0</v>
      </c>
      <c r="K43" s="35" t="s">
        <v>7</v>
      </c>
      <c r="L43" s="34">
        <f>IF(Bracket!E35=K43, 1, 0)</f>
        <v>0</v>
      </c>
      <c r="M43" s="35" t="s">
        <v>7</v>
      </c>
      <c r="N43" s="34">
        <f>IF(Bracket!E35=M43, 1, 0)</f>
        <v>0</v>
      </c>
    </row>
    <row r="44" spans="2:14" ht="16" customHeight="1" x14ac:dyDescent="0.3">
      <c r="B44" s="57"/>
      <c r="C44" s="34" t="str">
        <f>IF(Bracket!D41 = "", "— Undecided —", IF(Bracket!D45 = "", "— Undecided —", CONCATENATE(Bracket!D41, " vs. ", Bracket!D45)))</f>
        <v>Gonazaga vs. Syracuse</v>
      </c>
      <c r="D44" s="34" t="str">
        <f>IF(Bracket!E43 &lt;&gt; "", Bracket!E43, "— Undecided —")</f>
        <v>Gonzaga</v>
      </c>
      <c r="E44" s="35" t="s">
        <v>7</v>
      </c>
      <c r="F44" s="34">
        <f>IF(Bracket!E43=E44, 1, 0)</f>
        <v>0</v>
      </c>
      <c r="G44" s="35" t="s">
        <v>7</v>
      </c>
      <c r="H44" s="34">
        <f>IF(Bracket!E43=G44, 1, 0)</f>
        <v>0</v>
      </c>
      <c r="I44" s="35" t="s">
        <v>7</v>
      </c>
      <c r="J44" s="34">
        <f>IF(Bracket!E43=I44, 1, 0)</f>
        <v>0</v>
      </c>
      <c r="K44" s="35" t="s">
        <v>7</v>
      </c>
      <c r="L44" s="34">
        <f>IF(Bracket!E43=K44, 1, 0)</f>
        <v>0</v>
      </c>
      <c r="M44" s="35" t="s">
        <v>7</v>
      </c>
      <c r="N44" s="34">
        <f>IF(Bracket!E43=M44, 1, 0)</f>
        <v>0</v>
      </c>
    </row>
    <row r="45" spans="2:14" ht="16" customHeight="1" x14ac:dyDescent="0.3">
      <c r="B45" s="57"/>
      <c r="C45" s="34" t="str">
        <f>IF(Bracket!D49 = "", "— Undecided —", IF(Bracket!D53 = "", "— Undecided —", CONCATENATE(Bracket!D49, " vs. ", Bracket!D53)))</f>
        <v>Murray St vs. Florida State</v>
      </c>
      <c r="D45" s="34" t="str">
        <f>IF(Bracket!E51 &lt;&gt; "", Bracket!E51, "— Undecided —")</f>
        <v>Florida State</v>
      </c>
      <c r="E45" s="35" t="s">
        <v>7</v>
      </c>
      <c r="F45" s="34">
        <f>IF(Bracket!E51=E45, 1, 0)</f>
        <v>0</v>
      </c>
      <c r="G45" s="35" t="s">
        <v>7</v>
      </c>
      <c r="H45" s="34">
        <f>IF(Bracket!E51=G45, 1, 0)</f>
        <v>0</v>
      </c>
      <c r="I45" s="35" t="s">
        <v>7</v>
      </c>
      <c r="J45" s="34">
        <f>IF(Bracket!E51=I45, 1, 0)</f>
        <v>0</v>
      </c>
      <c r="K45" s="35" t="s">
        <v>7</v>
      </c>
      <c r="L45" s="34">
        <f>IF(Bracket!E51=K45, 1, 0)</f>
        <v>0</v>
      </c>
      <c r="M45" s="35" t="s">
        <v>7</v>
      </c>
      <c r="N45" s="34">
        <f>IF(Bracket!E51=M45, 1, 0)</f>
        <v>0</v>
      </c>
    </row>
    <row r="46" spans="2:14" ht="16" customHeight="1" x14ac:dyDescent="0.3">
      <c r="B46" s="57"/>
      <c r="C46" s="34" t="str">
        <f>IF(Bracket!D57 = "", "— Undecided —", IF(Bracket!D61 = "", "— Undecided —", CONCATENATE(Bracket!D57, " vs. ", Bracket!D61)))</f>
        <v>Buffalo vs. Texas Tech</v>
      </c>
      <c r="D46" s="34" t="str">
        <f>IF(Bracket!E59 &lt;&gt; "", Bracket!E59, "— Undecided —")</f>
        <v>Texas Tech</v>
      </c>
      <c r="E46" s="35" t="s">
        <v>7</v>
      </c>
      <c r="F46" s="34">
        <f>IF(Bracket!E59=E46, 1, 0)</f>
        <v>0</v>
      </c>
      <c r="G46" s="35" t="s">
        <v>7</v>
      </c>
      <c r="H46" s="34">
        <f>IF(Bracket!E59=G46, 1, 0)</f>
        <v>0</v>
      </c>
      <c r="I46" s="35" t="s">
        <v>7</v>
      </c>
      <c r="J46" s="34">
        <f>IF(Bracket!E59=I46, 1, 0)</f>
        <v>0</v>
      </c>
      <c r="K46" s="35" t="s">
        <v>7</v>
      </c>
      <c r="L46" s="34">
        <f>IF(Bracket!E59=K46, 1, 0)</f>
        <v>0</v>
      </c>
      <c r="M46" s="35" t="s">
        <v>7</v>
      </c>
      <c r="N46" s="34">
        <f>IF(Bracket!E59=M46, 1, 0)</f>
        <v>0</v>
      </c>
    </row>
    <row r="47" spans="2:14" ht="16" customHeight="1" x14ac:dyDescent="0.3">
      <c r="B47" s="57"/>
      <c r="C47" s="34" t="str">
        <f>IF(Bracket!D65 = "", "— Undecided —", IF(Bracket!D69 = "", "— Undecided —", CONCATENATE(Bracket!D65, " vs. ", Bracket!D69)))</f>
        <v>Florida vs. Michigan</v>
      </c>
      <c r="D47" s="34" t="str">
        <f>IF(Bracket!E67 &lt;&gt; "", Bracket!E67, "— Undecided —")</f>
        <v>Michigan</v>
      </c>
      <c r="E47" s="35" t="s">
        <v>7</v>
      </c>
      <c r="F47" s="34">
        <f>IF(Bracket!E67=E47, 1, 0)</f>
        <v>0</v>
      </c>
      <c r="G47" s="35" t="s">
        <v>7</v>
      </c>
      <c r="H47" s="34">
        <f>IF(Bracket!E67=G47, 1, 0)</f>
        <v>0</v>
      </c>
      <c r="I47" s="35" t="s">
        <v>7</v>
      </c>
      <c r="J47" s="34">
        <f>IF(Bracket!E67=I47, 1, 0)</f>
        <v>0</v>
      </c>
      <c r="K47" s="35" t="s">
        <v>7</v>
      </c>
      <c r="L47" s="34">
        <f>IF(Bracket!E67=K47, 1, 0)</f>
        <v>0</v>
      </c>
      <c r="M47" s="35" t="s">
        <v>7</v>
      </c>
      <c r="N47" s="34">
        <f>IF(Bracket!E67=M47, 1, 0)</f>
        <v>0</v>
      </c>
    </row>
    <row r="48" spans="2:14" ht="16" customHeight="1" x14ac:dyDescent="0.3">
      <c r="B48" s="57"/>
      <c r="C48" s="34" t="str">
        <f>IF(Bracket!Q9 = "", "— Undecided —", IF(Bracket!Q13 = "", "— Undecided —", CONCATENATE(Bracket!Q9," vs. ", Bracket!Q13)))</f>
        <v>Virginia vs. Ole Miss</v>
      </c>
      <c r="D48" s="34" t="str">
        <f>IF(Bracket!P11 &lt;&gt; "", Bracket!P11, "— Undecided —")</f>
        <v>Virginia</v>
      </c>
      <c r="E48" s="35" t="s">
        <v>7</v>
      </c>
      <c r="F48" s="34">
        <f>IF(Bracket!P11=E48, 1, 0)</f>
        <v>0</v>
      </c>
      <c r="G48" s="35" t="s">
        <v>7</v>
      </c>
      <c r="H48" s="34">
        <f>IF(Bracket!P11=G48, 1, 0)</f>
        <v>0</v>
      </c>
      <c r="I48" s="35" t="s">
        <v>7</v>
      </c>
      <c r="J48" s="34">
        <f>IF(Bracket!P11=I48, 1, 0)</f>
        <v>0</v>
      </c>
      <c r="K48" s="35" t="s">
        <v>7</v>
      </c>
      <c r="L48" s="34">
        <f>IF(Bracket!P11=K48, 1, 0)</f>
        <v>0</v>
      </c>
      <c r="M48" s="35" t="s">
        <v>7</v>
      </c>
      <c r="N48" s="34">
        <f>IF(Bracket!P11=M48, 1, 0)</f>
        <v>0</v>
      </c>
    </row>
    <row r="49" spans="2:14" ht="16" customHeight="1" x14ac:dyDescent="0.3">
      <c r="B49" s="57"/>
      <c r="C49" s="34" t="str">
        <f>IF(Bracket!Q17 = "", "— Undecided —", IF(Bracket!Q21 = "", "— Undecided —", CONCATENATE(Bracket!Q17, " vs. ", Bracket!Q21)))</f>
        <v>Oregon vs. Kansas State</v>
      </c>
      <c r="D49" s="34" t="str">
        <f>IF(Bracket!P19 &lt;&gt; "", Bracket!P19, "— Undecided —")</f>
        <v>Oregon</v>
      </c>
      <c r="E49" s="35" t="s">
        <v>7</v>
      </c>
      <c r="F49" s="34">
        <f>IF(Bracket!P19=E49, 1, 0)</f>
        <v>0</v>
      </c>
      <c r="G49" s="35" t="s">
        <v>7</v>
      </c>
      <c r="H49" s="34">
        <f>IF(Bracket!P19=G49, 1, 0)</f>
        <v>0</v>
      </c>
      <c r="I49" s="35" t="s">
        <v>7</v>
      </c>
      <c r="J49" s="34">
        <f>IF(Bracket!P19=I49, 1, 0)</f>
        <v>0</v>
      </c>
      <c r="K49" s="35" t="s">
        <v>7</v>
      </c>
      <c r="L49" s="34">
        <f>IF(Bracket!P19=K49, 1, 0)</f>
        <v>0</v>
      </c>
      <c r="M49" s="35" t="s">
        <v>7</v>
      </c>
      <c r="N49" s="34">
        <f>IF(Bracket!P19=M49, 1, 0)</f>
        <v>0</v>
      </c>
    </row>
    <row r="50" spans="2:14" ht="16" customHeight="1" x14ac:dyDescent="0.3">
      <c r="B50" s="57"/>
      <c r="C50" s="34" t="str">
        <f>IF(Bracket!Q25 = "", "— Undecided —", IF(Bracket!Q29 = "", "— Undecided —", CONCATENATE(Bracket!Q25, " vs. ", Bracket!Q29)))</f>
        <v>Villanova vs. Purdue</v>
      </c>
      <c r="D50" s="34" t="str">
        <f>IF(Bracket!P27 &lt;&gt; "", Bracket!P27, "— Undecided —")</f>
        <v>Purdue</v>
      </c>
      <c r="E50" s="35" t="s">
        <v>7</v>
      </c>
      <c r="F50" s="34">
        <f>IF(Bracket!P27=E50, 1, 0)</f>
        <v>0</v>
      </c>
      <c r="G50" s="35" t="s">
        <v>7</v>
      </c>
      <c r="H50" s="34">
        <f>IF(Bracket!P27=G50, 1, 0)</f>
        <v>0</v>
      </c>
      <c r="I50" s="35" t="s">
        <v>7</v>
      </c>
      <c r="J50" s="34">
        <f>IF(Bracket!P27=I50, 1, 0)</f>
        <v>0</v>
      </c>
      <c r="K50" s="35" t="s">
        <v>7</v>
      </c>
      <c r="L50" s="34">
        <f>IF(Bracket!P27=K50, 1, 0)</f>
        <v>0</v>
      </c>
      <c r="M50" s="35" t="s">
        <v>7</v>
      </c>
      <c r="N50" s="34">
        <f>IF(Bracket!P27=M50, 1, 0)</f>
        <v>0</v>
      </c>
    </row>
    <row r="51" spans="2:14" ht="16" customHeight="1" x14ac:dyDescent="0.3">
      <c r="B51" s="57"/>
      <c r="C51" s="34" t="str">
        <f>IF(Bracket!Q33 = "", "— Undecided —", IF(Bracket!Q37 = "", "— Undecided —", CONCATENATE(Bracket!Q33, " vs. ", Bracket!Q37)))</f>
        <v>Cincinnati vs. Tennessee</v>
      </c>
      <c r="D51" s="34" t="str">
        <f>IF(Bracket!P35 &lt;&gt; "", Bracket!P35, "— Undecided —")</f>
        <v>Tennessee</v>
      </c>
      <c r="E51" s="35" t="s">
        <v>7</v>
      </c>
      <c r="F51" s="34">
        <f>IF(Bracket!P35=E51, 1, 0)</f>
        <v>0</v>
      </c>
      <c r="G51" s="35" t="s">
        <v>7</v>
      </c>
      <c r="H51" s="34">
        <f>IF(Bracket!P35=G51, 1, 0)</f>
        <v>0</v>
      </c>
      <c r="I51" s="35" t="s">
        <v>7</v>
      </c>
      <c r="J51" s="34">
        <f>IF(Bracket!P35=I51, 1, 0)</f>
        <v>0</v>
      </c>
      <c r="K51" s="35" t="s">
        <v>7</v>
      </c>
      <c r="L51" s="34">
        <f>IF(Bracket!P35=K51, 1, 0)</f>
        <v>0</v>
      </c>
      <c r="M51" s="35" t="s">
        <v>7</v>
      </c>
      <c r="N51" s="34">
        <f>IF(Bracket!P35=M51, 1, 0)</f>
        <v>0</v>
      </c>
    </row>
    <row r="52" spans="2:14" ht="16" customHeight="1" x14ac:dyDescent="0.3">
      <c r="B52" s="57"/>
      <c r="C52" s="34" t="str">
        <f>IF(Bracket!Q41 = "", "— Undecided —", IF(Bracket!Q45 = "", "— Undecided —", CONCATENATE(Bracket!Q41, " vs. ", Bracket!Q45)))</f>
        <v>North Carolina vs. Washington</v>
      </c>
      <c r="D52" s="34" t="str">
        <f>IF(Bracket!P43 &lt;&gt; "", Bracket!P43, "— Undecided —")</f>
        <v>North Carolina</v>
      </c>
      <c r="E52" s="35" t="s">
        <v>7</v>
      </c>
      <c r="F52" s="34">
        <f>IF(Bracket!P43=E52, 1, 0)</f>
        <v>0</v>
      </c>
      <c r="G52" s="35" t="s">
        <v>7</v>
      </c>
      <c r="H52" s="34">
        <f>IF(Bracket!P43=G52, 1, 0)</f>
        <v>0</v>
      </c>
      <c r="I52" s="35" t="s">
        <v>7</v>
      </c>
      <c r="J52" s="34">
        <f>IF(Bracket!P43=I52, 1, 0)</f>
        <v>0</v>
      </c>
      <c r="K52" s="35" t="s">
        <v>7</v>
      </c>
      <c r="L52" s="34">
        <f>IF(Bracket!P43=K52, 1, 0)</f>
        <v>0</v>
      </c>
      <c r="M52" s="35" t="s">
        <v>7</v>
      </c>
      <c r="N52" s="34">
        <f>IF(Bracket!P43=M52, 1, 0)</f>
        <v>0</v>
      </c>
    </row>
    <row r="53" spans="2:14" ht="16" customHeight="1" x14ac:dyDescent="0.3">
      <c r="B53" s="57"/>
      <c r="C53" s="34" t="str">
        <f>IF(Bracket!Q49 = "", "— Undecided —", IF(Bracket!Q53 = "", "— Undecided —", CONCATENATE(Bracket!Q49, " vs. ", Bracket!Q53)))</f>
        <v>Auburn vs. Kansas</v>
      </c>
      <c r="D53" s="34" t="str">
        <f>IF(Bracket!P51 &lt;&gt; "", Bracket!P51, "— Undecided —")</f>
        <v>Auburn</v>
      </c>
      <c r="E53" s="35" t="s">
        <v>7</v>
      </c>
      <c r="F53" s="34">
        <f>IF(Bracket!P51=E53, 1, 0)</f>
        <v>0</v>
      </c>
      <c r="G53" s="35" t="s">
        <v>7</v>
      </c>
      <c r="H53" s="34">
        <f>IF(Bracket!P51=G53, 1, 0)</f>
        <v>0</v>
      </c>
      <c r="I53" s="35" t="s">
        <v>7</v>
      </c>
      <c r="J53" s="34">
        <f>IF(Bracket!P51=I53, 1, 0)</f>
        <v>0</v>
      </c>
      <c r="K53" s="35" t="s">
        <v>7</v>
      </c>
      <c r="L53" s="34">
        <f>IF(Bracket!P51=K53, 1, 0)</f>
        <v>0</v>
      </c>
      <c r="M53" s="35" t="s">
        <v>7</v>
      </c>
      <c r="N53" s="34">
        <f>IF(Bracket!P51=M53, 1, 0)</f>
        <v>0</v>
      </c>
    </row>
    <row r="54" spans="2:14" ht="16" customHeight="1" x14ac:dyDescent="0.3">
      <c r="B54" s="57"/>
      <c r="C54" s="34" t="str">
        <f>IF(Bracket!Q57 = "", "— Undecided —", IF(Bracket!Q61 = "", "— Undecided —", CONCATENATE(Bracket!Q57, " vs. ", Bracket!Q61)))</f>
        <v>Iowa State vs. Houston</v>
      </c>
      <c r="D54" s="34" t="str">
        <f>IF(Bracket!P59 &lt;&gt; "", Bracket!P59, "— Undecided —")</f>
        <v>Houston</v>
      </c>
      <c r="E54" s="35" t="s">
        <v>7</v>
      </c>
      <c r="F54" s="34">
        <f>IF(Bracket!P59=E54, 1, 0)</f>
        <v>0</v>
      </c>
      <c r="G54" s="35" t="s">
        <v>7</v>
      </c>
      <c r="H54" s="34">
        <f>IF(Bracket!P59=G54, 1, 0)</f>
        <v>0</v>
      </c>
      <c r="I54" s="35" t="s">
        <v>7</v>
      </c>
      <c r="J54" s="34">
        <f>IF(Bracket!P59=I54, 1, 0)</f>
        <v>0</v>
      </c>
      <c r="K54" s="35" t="s">
        <v>7</v>
      </c>
      <c r="L54" s="34">
        <f>IF(Bracket!P59=K54, 1, 0)</f>
        <v>0</v>
      </c>
      <c r="M54" s="35" t="s">
        <v>7</v>
      </c>
      <c r="N54" s="34">
        <f>IF(Bracket!P59=M54, 1, 0)</f>
        <v>0</v>
      </c>
    </row>
    <row r="55" spans="2:14" ht="16" customHeight="1" x14ac:dyDescent="0.3">
      <c r="B55" s="58"/>
      <c r="C55" s="34" t="str">
        <f>IF(Bracket!Q65 = "", "— Undecided —", IF(Bracket!Q69 = "", "— Undecided —", CONCATENATE(Bracket!Q65, " vs. ", Bracket!Q69)))</f>
        <v>Wofford vs. Kentucky</v>
      </c>
      <c r="D55" s="34" t="str">
        <f>IF(Bracket!P67 &lt;&gt; "", Bracket!P67, "— Undecided —")</f>
        <v>Kentucky</v>
      </c>
      <c r="E55" s="35" t="s">
        <v>7</v>
      </c>
      <c r="F55" s="34">
        <f>IF(Bracket!P67=E55, 1, 0)</f>
        <v>0</v>
      </c>
      <c r="G55" s="35" t="s">
        <v>7</v>
      </c>
      <c r="H55" s="34">
        <f>IF(Bracket!P67=G55, 1, 0)</f>
        <v>0</v>
      </c>
      <c r="I55" s="35" t="s">
        <v>7</v>
      </c>
      <c r="J55" s="34">
        <f>IF(Bracket!P67=I55, 1, 0)</f>
        <v>0</v>
      </c>
      <c r="K55" s="35" t="s">
        <v>7</v>
      </c>
      <c r="L55" s="34">
        <f>IF(Bracket!P67=K55, 1, 0)</f>
        <v>0</v>
      </c>
      <c r="M55" s="35" t="s">
        <v>7</v>
      </c>
      <c r="N55" s="34">
        <f>IF(Bracket!P67=M55, 1, 0)</f>
        <v>0</v>
      </c>
    </row>
    <row r="56" spans="2:14" ht="18" customHeight="1" x14ac:dyDescent="0.3">
      <c r="B56" s="50" t="s">
        <v>19</v>
      </c>
      <c r="C56" s="51"/>
      <c r="D56" s="52"/>
      <c r="E56" s="40"/>
      <c r="F56" s="40">
        <f>SUM(F40:F55)</f>
        <v>0</v>
      </c>
      <c r="G56" s="40"/>
      <c r="H56" s="40">
        <f>SUM(H40:H55)</f>
        <v>0</v>
      </c>
      <c r="I56" s="42"/>
      <c r="J56" s="40">
        <f>SUM(J40:J55)</f>
        <v>0</v>
      </c>
      <c r="K56" s="42"/>
      <c r="L56" s="40">
        <f>SUM(L40:L55)</f>
        <v>0</v>
      </c>
      <c r="M56" s="42"/>
      <c r="N56" s="41">
        <f>SUM(N40:N55)</f>
        <v>0</v>
      </c>
    </row>
    <row r="57" spans="2:14" ht="8.15" customHeight="1" x14ac:dyDescent="0.3"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5"/>
    </row>
    <row r="58" spans="2:14" ht="16" customHeight="1" x14ac:dyDescent="0.3">
      <c r="B58" s="62" t="s">
        <v>26</v>
      </c>
      <c r="C58" s="34" t="str">
        <f>IF(Bracket!E11 = "", "— Undecided —", IF(Bracket!E19 = "", "— Undecided —", CONCATENATE(Bracket!E11, " vs. ", Bracket!E19)))</f>
        <v>Duke vs. Virginia Tech</v>
      </c>
      <c r="D58" s="34" t="str">
        <f>IF(Bracket!F15 &lt;&gt; "", Bracket!F15, "— Undecided —")</f>
        <v>Duke</v>
      </c>
      <c r="E58" s="35" t="s">
        <v>7</v>
      </c>
      <c r="F58" s="34">
        <f>IF(Bracket!F15=E58, 1, 0)</f>
        <v>0</v>
      </c>
      <c r="G58" s="35" t="s">
        <v>7</v>
      </c>
      <c r="H58" s="34">
        <f>IF(Bracket!F15=G58, 1, 0)</f>
        <v>0</v>
      </c>
      <c r="I58" s="35" t="s">
        <v>7</v>
      </c>
      <c r="J58" s="34">
        <f>IF(Bracket!F15=I58, 1, 0)</f>
        <v>0</v>
      </c>
      <c r="K58" s="35" t="s">
        <v>7</v>
      </c>
      <c r="L58" s="34">
        <f>IF(Bracket!F15=K58, 1, 0)</f>
        <v>0</v>
      </c>
      <c r="M58" s="35" t="s">
        <v>7</v>
      </c>
      <c r="N58" s="34">
        <f>IF(Bracket!F15=M58, 1, 0)</f>
        <v>0</v>
      </c>
    </row>
    <row r="59" spans="2:14" ht="16" customHeight="1" x14ac:dyDescent="0.3">
      <c r="B59" s="62"/>
      <c r="C59" s="34" t="str">
        <f>IF(Bracket!E27 = "", "— Undecided —", IF(Bracket!E35 = "", "— Undecided —", CONCATENATE(Bracket!E27, " vs. ", Bracket!E35)))</f>
        <v>LSU vs. Michigan State</v>
      </c>
      <c r="D59" s="34" t="str">
        <f>IF(Bracket!F31 &lt;&gt; "", Bracket!F31, "— Undecided —")</f>
        <v>Michigan State</v>
      </c>
      <c r="E59" s="35" t="s">
        <v>7</v>
      </c>
      <c r="F59" s="34">
        <f>IF(Bracket!F31=E59, 1, 0)</f>
        <v>0</v>
      </c>
      <c r="G59" s="35" t="s">
        <v>7</v>
      </c>
      <c r="H59" s="34">
        <f>IF(Bracket!F31=G59, 1, 0)</f>
        <v>0</v>
      </c>
      <c r="I59" s="35" t="s">
        <v>7</v>
      </c>
      <c r="J59" s="34">
        <f>IF(Bracket!F31=I59, 1, 0)</f>
        <v>0</v>
      </c>
      <c r="K59" s="35" t="s">
        <v>7</v>
      </c>
      <c r="L59" s="34">
        <f>IF(Bracket!F31=K59, 1, 0)</f>
        <v>0</v>
      </c>
      <c r="M59" s="35" t="s">
        <v>7</v>
      </c>
      <c r="N59" s="34">
        <f>IF(Bracket!F31=M59, 1, 0)</f>
        <v>0</v>
      </c>
    </row>
    <row r="60" spans="2:14" ht="16" customHeight="1" x14ac:dyDescent="0.3">
      <c r="B60" s="62"/>
      <c r="C60" s="34" t="str">
        <f>IF(Bracket!E43 = "", "— Undecided —", IF(Bracket!E51 = "", "— Undecided —", CONCATENATE(Bracket!E43, " vs. ", Bracket!E51)))</f>
        <v>Gonzaga vs. Florida State</v>
      </c>
      <c r="D60" s="34" t="str">
        <f>IF(Bracket!F47 &lt;&gt; "", Bracket!F47, "— Undecided —")</f>
        <v>Gonzaga</v>
      </c>
      <c r="E60" s="35" t="s">
        <v>7</v>
      </c>
      <c r="F60" s="34">
        <f>IF(Bracket!F47=E60, 1, 0)</f>
        <v>0</v>
      </c>
      <c r="G60" s="35" t="s">
        <v>7</v>
      </c>
      <c r="H60" s="34">
        <f>IF(Bracket!F47=G60, 1, 0)</f>
        <v>0</v>
      </c>
      <c r="I60" s="35" t="s">
        <v>7</v>
      </c>
      <c r="J60" s="34">
        <f>IF(Bracket!F47=I60, 1, 0)</f>
        <v>0</v>
      </c>
      <c r="K60" s="35" t="s">
        <v>7</v>
      </c>
      <c r="L60" s="34">
        <f>IF(Bracket!F47=K60, 1, 0)</f>
        <v>0</v>
      </c>
      <c r="M60" s="35" t="s">
        <v>7</v>
      </c>
      <c r="N60" s="34">
        <f>IF(Bracket!F47=M60, 1, 0)</f>
        <v>0</v>
      </c>
    </row>
    <row r="61" spans="2:14" ht="16" customHeight="1" x14ac:dyDescent="0.3">
      <c r="B61" s="62"/>
      <c r="C61" s="34" t="str">
        <f>IF(Bracket!E59 = "", "— Undecided —", IF(Bracket!E67 = "", "— Undecided —", CONCATENATE(Bracket!E59, " vs. ", Bracket!E67)))</f>
        <v>Texas Tech vs. Michigan</v>
      </c>
      <c r="D61" s="34" t="str">
        <f>IF(Bracket!F63 &lt;&gt; "", Bracket!F63, "— Undecided —")</f>
        <v>Texas Tech</v>
      </c>
      <c r="E61" s="35" t="s">
        <v>7</v>
      </c>
      <c r="F61" s="34">
        <f>IF(Bracket!F63=E61, 1, 0)</f>
        <v>0</v>
      </c>
      <c r="G61" s="35" t="s">
        <v>7</v>
      </c>
      <c r="H61" s="34">
        <f>IF(Bracket!F63=G61, 1, 0)</f>
        <v>0</v>
      </c>
      <c r="I61" s="35" t="s">
        <v>7</v>
      </c>
      <c r="J61" s="34">
        <f>IF(Bracket!F63=I61, 1, 0)</f>
        <v>0</v>
      </c>
      <c r="K61" s="35" t="s">
        <v>7</v>
      </c>
      <c r="L61" s="34">
        <f>IF(Bracket!F63=K61, 1, 0)</f>
        <v>0</v>
      </c>
      <c r="M61" s="35" t="s">
        <v>7</v>
      </c>
      <c r="N61" s="34">
        <f>IF(Bracket!F63=M61, 1, 0)</f>
        <v>0</v>
      </c>
    </row>
    <row r="62" spans="2:14" ht="16" customHeight="1" x14ac:dyDescent="0.3">
      <c r="B62" s="62"/>
      <c r="C62" s="34" t="str">
        <f>IF(Bracket!P11 = "", "— Undecided —", IF(Bracket!P19 = "", "— Undecided —", CONCATENATE(Bracket!P11, " vs. ", Bracket!P19)))</f>
        <v>Virginia vs. Oregon</v>
      </c>
      <c r="D62" s="34" t="str">
        <f>IF(Bracket!O15 &lt;&gt; "", Bracket!O15, "— Undecided —")</f>
        <v>Virginia</v>
      </c>
      <c r="E62" s="35" t="s">
        <v>7</v>
      </c>
      <c r="F62" s="34">
        <f>IF(Bracket!O15=E62, 1, 0)</f>
        <v>0</v>
      </c>
      <c r="G62" s="35" t="s">
        <v>7</v>
      </c>
      <c r="H62" s="34">
        <f>IF(Bracket!O15=G62, 1, 0)</f>
        <v>0</v>
      </c>
      <c r="I62" s="35" t="s">
        <v>7</v>
      </c>
      <c r="J62" s="34">
        <f>IF(Bracket!O15=I62, 1, 0)</f>
        <v>0</v>
      </c>
      <c r="K62" s="35" t="s">
        <v>7</v>
      </c>
      <c r="L62" s="34">
        <f>IF(Bracket!O15=K62, 1, 0)</f>
        <v>0</v>
      </c>
      <c r="M62" s="35" t="s">
        <v>7</v>
      </c>
      <c r="N62" s="34">
        <f>IF(Bracket!O15=M62, 1, 0)</f>
        <v>0</v>
      </c>
    </row>
    <row r="63" spans="2:14" ht="16" customHeight="1" x14ac:dyDescent="0.3">
      <c r="B63" s="62"/>
      <c r="C63" s="34" t="str">
        <f>IF(Bracket!P27 = "", "— Undecided —", IF(Bracket!P35 = "", "— Undecided —", CONCATENATE(Bracket!P27, " vs. ", Bracket!P35)))</f>
        <v>Purdue vs. Tennessee</v>
      </c>
      <c r="D63" s="34" t="str">
        <f>IF(Bracket!O31 &lt;&gt; "", Bracket!O31, "— Undecided —")</f>
        <v>Tennessee</v>
      </c>
      <c r="E63" s="35" t="s">
        <v>7</v>
      </c>
      <c r="F63" s="34">
        <f>IF(Bracket!O31=E63, 1, 0)</f>
        <v>0</v>
      </c>
      <c r="G63" s="35" t="s">
        <v>7</v>
      </c>
      <c r="H63" s="34">
        <f>IF(Bracket!O31=G63, 1, 0)</f>
        <v>0</v>
      </c>
      <c r="I63" s="35" t="s">
        <v>7</v>
      </c>
      <c r="J63" s="34">
        <f>IF(Bracket!O31=I63, 1, 0)</f>
        <v>0</v>
      </c>
      <c r="K63" s="35" t="s">
        <v>7</v>
      </c>
      <c r="L63" s="34">
        <f>IF(Bracket!O31=K63, 1, 0)</f>
        <v>0</v>
      </c>
      <c r="M63" s="35" t="s">
        <v>7</v>
      </c>
      <c r="N63" s="34">
        <f>IF(Bracket!O31=M63, 1, 0)</f>
        <v>0</v>
      </c>
    </row>
    <row r="64" spans="2:14" ht="16" customHeight="1" x14ac:dyDescent="0.3">
      <c r="B64" s="62"/>
      <c r="C64" s="34" t="str">
        <f>IF(Bracket!P43 = "", "— Undecided —", IF(Bracket!P51 = "", "— Undecided —", CONCATENATE(Bracket!P43, " vs. ", Bracket!P51)))</f>
        <v>North Carolina vs. Auburn</v>
      </c>
      <c r="D64" s="34" t="str">
        <f>IF(Bracket!O47 &lt;&gt; "", Bracket!O47, "— Undecided —")</f>
        <v>Auburn</v>
      </c>
      <c r="E64" s="35" t="s">
        <v>7</v>
      </c>
      <c r="F64" s="34">
        <f>IF(Bracket!O47=E64, 1, 0)</f>
        <v>0</v>
      </c>
      <c r="G64" s="35" t="s">
        <v>7</v>
      </c>
      <c r="H64" s="34">
        <f>IF(Bracket!O47=G64, 1, 0)</f>
        <v>0</v>
      </c>
      <c r="I64" s="35" t="s">
        <v>7</v>
      </c>
      <c r="J64" s="34">
        <f>IF(Bracket!O47=I64, 1, 0)</f>
        <v>0</v>
      </c>
      <c r="K64" s="35" t="s">
        <v>7</v>
      </c>
      <c r="L64" s="34">
        <f>IF(Bracket!O47=K64, 1, 0)</f>
        <v>0</v>
      </c>
      <c r="M64" s="35" t="s">
        <v>7</v>
      </c>
      <c r="N64" s="34">
        <f>IF(Bracket!O47=M64, 1, 0)</f>
        <v>0</v>
      </c>
    </row>
    <row r="65" spans="2:14" ht="16" customHeight="1" x14ac:dyDescent="0.3">
      <c r="B65" s="62"/>
      <c r="C65" s="34" t="str">
        <f>IF(Bracket!P59 = "", "— Undecided —", IF(Bracket!P67 = "", "— Undecided —", CONCATENATE(Bracket!P59, " vs. ", Bracket!P67)))</f>
        <v>Houston vs. Kentucky</v>
      </c>
      <c r="D65" s="34" t="str">
        <f>IF(Bracket!O63 &lt;&gt; "", Bracket!O63, "— Undecided —")</f>
        <v>Kentucky</v>
      </c>
      <c r="E65" s="35" t="s">
        <v>7</v>
      </c>
      <c r="F65" s="34">
        <f>IF(Bracket!O63=E65, 1, 0)</f>
        <v>0</v>
      </c>
      <c r="G65" s="35" t="s">
        <v>7</v>
      </c>
      <c r="H65" s="34">
        <f>IF(Bracket!O63=G65, 1, 0)</f>
        <v>0</v>
      </c>
      <c r="I65" s="35" t="s">
        <v>7</v>
      </c>
      <c r="J65" s="34">
        <f>IF(Bracket!O63=I65, 1, 0)</f>
        <v>0</v>
      </c>
      <c r="K65" s="35" t="s">
        <v>7</v>
      </c>
      <c r="L65" s="34">
        <f>IF(Bracket!O63=K65, 1, 0)</f>
        <v>0</v>
      </c>
      <c r="M65" s="35" t="s">
        <v>7</v>
      </c>
      <c r="N65" s="34">
        <f>IF(Bracket!O63=M65, 1, 0)</f>
        <v>0</v>
      </c>
    </row>
    <row r="66" spans="2:14" ht="18" customHeight="1" x14ac:dyDescent="0.3">
      <c r="B66" s="50" t="s">
        <v>20</v>
      </c>
      <c r="C66" s="51"/>
      <c r="D66" s="52"/>
      <c r="E66" s="40"/>
      <c r="F66" s="40">
        <f>SUM(F58:F65)</f>
        <v>0</v>
      </c>
      <c r="G66" s="40"/>
      <c r="H66" s="40">
        <f>SUM(H58:H65)</f>
        <v>0</v>
      </c>
      <c r="I66" s="42"/>
      <c r="J66" s="40">
        <f>SUM(J58:J65)</f>
        <v>0</v>
      </c>
      <c r="K66" s="42"/>
      <c r="L66" s="40">
        <f>SUM(L58:L65)</f>
        <v>0</v>
      </c>
      <c r="M66" s="42"/>
      <c r="N66" s="41">
        <f>SUM(N58:N65)</f>
        <v>0</v>
      </c>
    </row>
    <row r="67" spans="2:14" ht="8.15" customHeight="1" x14ac:dyDescent="0.3"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5"/>
    </row>
    <row r="68" spans="2:14" ht="16" customHeight="1" x14ac:dyDescent="0.3">
      <c r="B68" s="62" t="s">
        <v>27</v>
      </c>
      <c r="C68" s="34" t="str">
        <f>IF(Bracket!F15 = "", "— Undecided —", IF(Bracket!F31 = "", "— Undecided —", CONCATENATE(Bracket!F15, " vs. ", Bracket!F31)))</f>
        <v>Duke vs. Michigan State</v>
      </c>
      <c r="D68" s="34" t="str">
        <f>IF(Bracket!G23 &lt;&gt; "", Bracket!G23, "— Undecided —")</f>
        <v>Duke</v>
      </c>
      <c r="E68" s="35" t="s">
        <v>7</v>
      </c>
      <c r="F68" s="34">
        <f>IF(Bracket!G23=E68, 1, 0)</f>
        <v>0</v>
      </c>
      <c r="G68" s="35" t="s">
        <v>7</v>
      </c>
      <c r="H68" s="34">
        <f>IF(Bracket!G23=G68, 1, 0)</f>
        <v>0</v>
      </c>
      <c r="I68" s="35" t="s">
        <v>7</v>
      </c>
      <c r="J68" s="34">
        <f>IF(Bracket!G23=I68, 1, 0)</f>
        <v>0</v>
      </c>
      <c r="K68" s="35" t="s">
        <v>7</v>
      </c>
      <c r="L68" s="34">
        <f>IF(Bracket!G23=K68, 1, 0)</f>
        <v>0</v>
      </c>
      <c r="M68" s="35" t="s">
        <v>7</v>
      </c>
      <c r="N68" s="34">
        <f>IF(Bracket!G23=M68, 1, 0)</f>
        <v>0</v>
      </c>
    </row>
    <row r="69" spans="2:14" ht="16" customHeight="1" x14ac:dyDescent="0.3">
      <c r="B69" s="62"/>
      <c r="C69" s="34" t="str">
        <f>IF(Bracket!F47 = "", "— Undecided —", IF(Bracket!F63 = "", "— Undecided —", CONCATENATE(Bracket!F47, " vs. ", Bracket!F63)))</f>
        <v>Gonzaga vs. Texas Tech</v>
      </c>
      <c r="D69" s="34" t="str">
        <f>IF(Bracket!G55 &lt;&gt; "", Bracket!G55, "— Undecided —")</f>
        <v>Gonzaga</v>
      </c>
      <c r="E69" s="35" t="s">
        <v>7</v>
      </c>
      <c r="F69" s="34">
        <f>IF(Bracket!G55=E69, 1, 0)</f>
        <v>0</v>
      </c>
      <c r="G69" s="35" t="s">
        <v>7</v>
      </c>
      <c r="H69" s="34">
        <f>IF(Bracket!G55=G69, 1, 0)</f>
        <v>0</v>
      </c>
      <c r="I69" s="35" t="s">
        <v>7</v>
      </c>
      <c r="J69" s="34">
        <f>IF(Bracket!G55=I69, 1, 0)</f>
        <v>0</v>
      </c>
      <c r="K69" s="35" t="s">
        <v>7</v>
      </c>
      <c r="L69" s="34">
        <f>IF(Bracket!G55=K69, 1, 0)</f>
        <v>0</v>
      </c>
      <c r="M69" s="35" t="s">
        <v>7</v>
      </c>
      <c r="N69" s="34">
        <f>IF(Bracket!G55=M69, 1, 0)</f>
        <v>0</v>
      </c>
    </row>
    <row r="70" spans="2:14" ht="16" customHeight="1" x14ac:dyDescent="0.3">
      <c r="B70" s="62"/>
      <c r="C70" s="34" t="str">
        <f>IF(Bracket!O15 = "", "— Undecided —", IF(Bracket!O31 = "", "— Undecided —", CONCATENATE(Bracket!O15, " vs. ", Bracket!O31)))</f>
        <v>Virginia vs. Tennessee</v>
      </c>
      <c r="D70" s="34" t="str">
        <f>IF(Bracket!M23 &lt;&gt; "", Bracket!M23, "— Undecided —")</f>
        <v>Virginia</v>
      </c>
      <c r="E70" s="35" t="s">
        <v>7</v>
      </c>
      <c r="F70" s="34">
        <f>IF(Bracket!M23=E70, 1, 0)</f>
        <v>0</v>
      </c>
      <c r="G70" s="35" t="s">
        <v>7</v>
      </c>
      <c r="H70" s="34">
        <f>IF(Bracket!M23=G70, 1, 0)</f>
        <v>0</v>
      </c>
      <c r="I70" s="35" t="s">
        <v>7</v>
      </c>
      <c r="J70" s="34">
        <f>IF(Bracket!M23=I70, 1, 0)</f>
        <v>0</v>
      </c>
      <c r="K70" s="35" t="s">
        <v>7</v>
      </c>
      <c r="L70" s="34">
        <f>IF(Bracket!M23=K70, 1, 0)</f>
        <v>0</v>
      </c>
      <c r="M70" s="35" t="s">
        <v>7</v>
      </c>
      <c r="N70" s="34">
        <f>IF(Bracket!M23=M70, 1, 0)</f>
        <v>0</v>
      </c>
    </row>
    <row r="71" spans="2:14" ht="16" customHeight="1" x14ac:dyDescent="0.3">
      <c r="B71" s="62"/>
      <c r="C71" s="34" t="str">
        <f>IF(Bracket!O47 = "", "— Undecided —", IF(Bracket!O63 = "", "— Undecided —", CONCATENATE(Bracket!O47, " vs. ", Bracket!O63)))</f>
        <v>Auburn vs. Kentucky</v>
      </c>
      <c r="D71" s="34" t="str">
        <f>IF(Bracket!M55 &lt;&gt; "", Bracket!M55, "— Undecided —")</f>
        <v>Auburn</v>
      </c>
      <c r="E71" s="35" t="s">
        <v>7</v>
      </c>
      <c r="F71" s="34">
        <f>IF(Bracket!M55=E71, 1, 0)</f>
        <v>0</v>
      </c>
      <c r="G71" s="35" t="s">
        <v>7</v>
      </c>
      <c r="H71" s="34">
        <f>IF(Bracket!M55=G71, 1, 0)</f>
        <v>0</v>
      </c>
      <c r="I71" s="35" t="s">
        <v>7</v>
      </c>
      <c r="J71" s="34">
        <f>IF(Bracket!M55=I71, 1, 0)</f>
        <v>0</v>
      </c>
      <c r="K71" s="35" t="s">
        <v>7</v>
      </c>
      <c r="L71" s="34">
        <f>IF(Bracket!M55=K71, 1, 0)</f>
        <v>0</v>
      </c>
      <c r="M71" s="35" t="s">
        <v>7</v>
      </c>
      <c r="N71" s="34">
        <f>IF(Bracket!M55=M71, 1, 0)</f>
        <v>0</v>
      </c>
    </row>
    <row r="72" spans="2:14" ht="18" customHeight="1" x14ac:dyDescent="0.3">
      <c r="B72" s="50" t="s">
        <v>21</v>
      </c>
      <c r="C72" s="51"/>
      <c r="D72" s="52"/>
      <c r="E72" s="40"/>
      <c r="F72" s="40">
        <f>SUM(F68:F71)</f>
        <v>0</v>
      </c>
      <c r="G72" s="40"/>
      <c r="H72" s="40">
        <f>SUM(H68:H71)</f>
        <v>0</v>
      </c>
      <c r="I72" s="42"/>
      <c r="J72" s="40">
        <f>SUM(J68:J71)</f>
        <v>0</v>
      </c>
      <c r="K72" s="42"/>
      <c r="L72" s="40">
        <f>SUM(L68:L71)</f>
        <v>0</v>
      </c>
      <c r="M72" s="42"/>
      <c r="N72" s="41">
        <f>SUM(N68:N71)</f>
        <v>0</v>
      </c>
    </row>
    <row r="73" spans="2:14" ht="8.15" customHeight="1" x14ac:dyDescent="0.3">
      <c r="B73" s="64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6"/>
    </row>
    <row r="74" spans="2:14" ht="16" customHeight="1" x14ac:dyDescent="0.3">
      <c r="B74" s="63" t="s">
        <v>28</v>
      </c>
      <c r="C74" s="34" t="str">
        <f>IF(Bracket!G23 = "", "— Undecided —", IF(Bracket!G55 = "", "— Undecided —", CONCATENATE(Bracket!G23, " vs. ", Bracket!G55)))</f>
        <v>Duke vs. Gonzaga</v>
      </c>
      <c r="D74" s="34" t="str">
        <f>IF(Bracket!I30 &lt;&gt; "", Bracket!I30, "— Undecided —")</f>
        <v>Gonzaga</v>
      </c>
      <c r="E74" s="35" t="s">
        <v>7</v>
      </c>
      <c r="F74" s="34">
        <f>IF(Bracket!I30=E74, 1, 0)</f>
        <v>0</v>
      </c>
      <c r="G74" s="35" t="s">
        <v>7</v>
      </c>
      <c r="H74" s="34">
        <f>IF(Bracket!I30=G74, 1, 0)</f>
        <v>0</v>
      </c>
      <c r="I74" s="35" t="s">
        <v>7</v>
      </c>
      <c r="J74" s="34">
        <f>IF(Bracket!I30=I74, 1, 0)</f>
        <v>0</v>
      </c>
      <c r="K74" s="35" t="s">
        <v>7</v>
      </c>
      <c r="L74" s="34">
        <f>IF(Bracket!I30=K74, 1, 0)</f>
        <v>0</v>
      </c>
      <c r="M74" s="35" t="s">
        <v>7</v>
      </c>
      <c r="N74" s="34">
        <f>IF(Bracket!I30=M74, 1, 0)</f>
        <v>0</v>
      </c>
    </row>
    <row r="75" spans="2:14" ht="16" customHeight="1" x14ac:dyDescent="0.3">
      <c r="B75" s="63"/>
      <c r="C75" s="34" t="str">
        <f>IF(Bracket!M23 = "", "— Undecided —", IF(Bracket!M55 = "", "— Undecided —", CONCATENATE(Bracket!M23, " vs. ", Bracket!M55)))</f>
        <v>Virginia vs. Auburn</v>
      </c>
      <c r="D75" s="34" t="str">
        <f>IF(Bracket!K48 &lt;&gt; "", Bracket!K48, "— Undecided —")</f>
        <v>Virginia</v>
      </c>
      <c r="E75" s="35" t="s">
        <v>7</v>
      </c>
      <c r="F75" s="34">
        <f>IF(Bracket!K48=E75, 1, 0)</f>
        <v>0</v>
      </c>
      <c r="G75" s="35" t="s">
        <v>7</v>
      </c>
      <c r="H75" s="34">
        <f>IF(Bracket!K48=G75, 1, 0)</f>
        <v>0</v>
      </c>
      <c r="I75" s="35" t="s">
        <v>7</v>
      </c>
      <c r="J75" s="34">
        <f>IF(Bracket!K48=I75, 1, 0)</f>
        <v>0</v>
      </c>
      <c r="K75" s="35" t="s">
        <v>7</v>
      </c>
      <c r="L75" s="34">
        <f>IF(Bracket!K48=K75, 1, 0)</f>
        <v>0</v>
      </c>
      <c r="M75" s="35" t="s">
        <v>7</v>
      </c>
      <c r="N75" s="34">
        <f>IF(Bracket!K48=M75, 1, 0)</f>
        <v>0</v>
      </c>
    </row>
    <row r="76" spans="2:14" ht="18" customHeight="1" x14ac:dyDescent="0.3">
      <c r="B76" s="50" t="s">
        <v>22</v>
      </c>
      <c r="C76" s="51"/>
      <c r="D76" s="52"/>
      <c r="E76" s="40"/>
      <c r="F76" s="40">
        <f>SUM(F74:F75)</f>
        <v>0</v>
      </c>
      <c r="G76" s="40"/>
      <c r="H76" s="40">
        <f>SUM(H74:H75)</f>
        <v>0</v>
      </c>
      <c r="I76" s="42"/>
      <c r="J76" s="40">
        <f>SUM(J74:J75)</f>
        <v>0</v>
      </c>
      <c r="K76" s="42"/>
      <c r="L76" s="40">
        <f>SUM(L74:L75)</f>
        <v>0</v>
      </c>
      <c r="M76" s="42"/>
      <c r="N76" s="41">
        <f>SUM(N74:N75)</f>
        <v>0</v>
      </c>
    </row>
    <row r="77" spans="2:14" ht="8.15" customHeight="1" x14ac:dyDescent="0.3">
      <c r="B77" s="64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6"/>
    </row>
    <row r="78" spans="2:14" ht="16" customHeight="1" x14ac:dyDescent="0.3">
      <c r="B78" s="43" t="s">
        <v>29</v>
      </c>
      <c r="C78" s="34" t="str">
        <f>IF(Bracket!I30 = "", "— Undecided —", IF(Bracket!K48 = "", "— Undecided —", CONCATENATE(Bracket!I30, " vs. ", Bracket!K48)))</f>
        <v>Gonzaga vs. Virginia</v>
      </c>
      <c r="D78" s="34" t="str">
        <f>IF(Bracket!J40 &lt;&gt; "", Bracket!J40, "— Undecided —")</f>
        <v>Gonzaga</v>
      </c>
      <c r="E78" s="35" t="s">
        <v>7</v>
      </c>
      <c r="F78" s="34">
        <f>IF(Bracket!J40=E78, 1, 0)</f>
        <v>0</v>
      </c>
      <c r="G78" s="35" t="s">
        <v>7</v>
      </c>
      <c r="H78" s="34">
        <f>IF(Bracket!J40=G78, 1, 0)</f>
        <v>0</v>
      </c>
      <c r="I78" s="35" t="s">
        <v>7</v>
      </c>
      <c r="J78" s="34">
        <f>IF(Bracket!J40=I78, 1, 0)</f>
        <v>0</v>
      </c>
      <c r="K78" s="35" t="s">
        <v>7</v>
      </c>
      <c r="L78" s="34">
        <f>IF(Bracket!J40=K78, 1, 0)</f>
        <v>0</v>
      </c>
      <c r="M78" s="35" t="s">
        <v>7</v>
      </c>
      <c r="N78" s="34">
        <f>IF(Bracket!J40=M78, 1, 0)</f>
        <v>0</v>
      </c>
    </row>
    <row r="79" spans="2:14" ht="18" customHeight="1" x14ac:dyDescent="0.3">
      <c r="B79" s="50" t="s">
        <v>23</v>
      </c>
      <c r="C79" s="51"/>
      <c r="D79" s="52"/>
      <c r="E79" s="40"/>
      <c r="F79" s="40">
        <f>SUM(F78)</f>
        <v>0</v>
      </c>
      <c r="G79" s="40"/>
      <c r="H79" s="40">
        <f>SUM(H78)</f>
        <v>0</v>
      </c>
      <c r="I79" s="42"/>
      <c r="J79" s="40">
        <f>SUM(J78)</f>
        <v>0</v>
      </c>
      <c r="K79" s="42"/>
      <c r="L79" s="40">
        <f>SUM(L78)</f>
        <v>0</v>
      </c>
      <c r="M79" s="42"/>
      <c r="N79" s="41">
        <f>SUM(N78)</f>
        <v>0</v>
      </c>
    </row>
    <row r="80" spans="2:14" ht="8.15" customHeight="1" x14ac:dyDescent="0.3">
      <c r="B80" s="67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9"/>
    </row>
    <row r="81" spans="2:14" ht="18" customHeight="1" x14ac:dyDescent="0.3">
      <c r="B81" s="50" t="s">
        <v>32</v>
      </c>
      <c r="C81" s="51"/>
      <c r="D81" s="52"/>
      <c r="E81" s="40"/>
      <c r="F81" s="40">
        <f>SUM(F36,F56,F66,F72,F76,F78)</f>
        <v>0</v>
      </c>
      <c r="G81" s="40"/>
      <c r="H81" s="40">
        <f>SUM(H36,H56,H66,H72,H76,H78)</f>
        <v>0</v>
      </c>
      <c r="I81" s="42"/>
      <c r="J81" s="40">
        <f>SUM(J36,J56,J66,J72,J76,J78)</f>
        <v>0</v>
      </c>
      <c r="K81" s="42"/>
      <c r="L81" s="40">
        <f>SUM(L36,L56,L66,L72,L76,L78)</f>
        <v>0</v>
      </c>
      <c r="M81" s="42"/>
      <c r="N81" s="41">
        <f>SUM(N36,N56,N66,N72,N76,N78)</f>
        <v>0</v>
      </c>
    </row>
  </sheetData>
  <sheetProtection sheet="1" objects="1" scenarios="1" selectLockedCells="1"/>
  <mergeCells count="28">
    <mergeCell ref="B73:N73"/>
    <mergeCell ref="B67:N67"/>
    <mergeCell ref="E38:F38"/>
    <mergeCell ref="G38:H38"/>
    <mergeCell ref="B66:D66"/>
    <mergeCell ref="B58:B65"/>
    <mergeCell ref="B57:N57"/>
    <mergeCell ref="K38:L38"/>
    <mergeCell ref="B79:D79"/>
    <mergeCell ref="B36:D36"/>
    <mergeCell ref="M38:N38"/>
    <mergeCell ref="B81:D81"/>
    <mergeCell ref="B68:B71"/>
    <mergeCell ref="B72:D72"/>
    <mergeCell ref="B74:B75"/>
    <mergeCell ref="B76:D76"/>
    <mergeCell ref="B77:N77"/>
    <mergeCell ref="B80:N80"/>
    <mergeCell ref="K2:L2"/>
    <mergeCell ref="E2:F2"/>
    <mergeCell ref="M2:N2"/>
    <mergeCell ref="G2:H2"/>
    <mergeCell ref="I2:J2"/>
    <mergeCell ref="B56:D56"/>
    <mergeCell ref="B37:N37"/>
    <mergeCell ref="B4:B35"/>
    <mergeCell ref="B40:B55"/>
    <mergeCell ref="I38:J38"/>
  </mergeCells>
  <phoneticPr fontId="1" type="noConversion"/>
  <dataValidations count="64">
    <dataValidation type="list" allowBlank="1" showInputMessage="1" showErrorMessage="1" sqref="I35 M35 K35 E35 G35">
      <formula1>INDIRECT("Validation!AF:AF")</formula1>
    </dataValidation>
    <dataValidation type="list" allowBlank="1" showInputMessage="1" showErrorMessage="1" sqref="I34 M34 K34 E34 G34">
      <formula1>INDIRECT("Validation!AE:AE")</formula1>
    </dataValidation>
    <dataValidation type="list" allowBlank="1" showInputMessage="1" showErrorMessage="1" sqref="I33 M33 K33 E33 G33">
      <formula1>INDIRECT("Validation!AD:AD")</formula1>
    </dataValidation>
    <dataValidation type="list" allowBlank="1" showInputMessage="1" showErrorMessage="1" sqref="I32 M32 K32 E32 G32">
      <formula1>INDIRECT("Validation!AC:AC")</formula1>
    </dataValidation>
    <dataValidation type="list" allowBlank="1" showInputMessage="1" showErrorMessage="1" sqref="I31 M31 K31 E31 G31">
      <formula1>INDIRECT("Validation!AB:AB")</formula1>
    </dataValidation>
    <dataValidation type="list" allowBlank="1" showInputMessage="1" showErrorMessage="1" sqref="I30 M30 K30 E30 G30">
      <formula1>INDIRECT("Validation!AA:AA")</formula1>
    </dataValidation>
    <dataValidation type="list" allowBlank="1" showInputMessage="1" showErrorMessage="1" sqref="I29 M29 K29 E29 G29">
      <formula1>INDIRECT("Validation!Z:Z")</formula1>
    </dataValidation>
    <dataValidation type="list" allowBlank="1" showInputMessage="1" showErrorMessage="1" sqref="I28 M28 K28 E28 G28">
      <formula1>INDIRECT("Validation!Y:Y")</formula1>
    </dataValidation>
    <dataValidation type="list" allowBlank="1" showInputMessage="1" showErrorMessage="1" sqref="I27 M27 K27 E27 G27">
      <formula1>INDIRECT("Validation!X:X")</formula1>
    </dataValidation>
    <dataValidation type="list" allowBlank="1" showInputMessage="1" showErrorMessage="1" sqref="I26 M26 K26 E26 G26">
      <formula1>INDIRECT("Validation!W:W")</formula1>
    </dataValidation>
    <dataValidation type="list" allowBlank="1" showInputMessage="1" showErrorMessage="1" sqref="I25 M25 K25 E25 G25">
      <formula1>INDIRECT("Validation!V:V")</formula1>
    </dataValidation>
    <dataValidation type="list" allowBlank="1" showInputMessage="1" showErrorMessage="1" sqref="I24 M24 K24 E24 G24">
      <formula1>INDIRECT("Validation!U:U")</formula1>
    </dataValidation>
    <dataValidation type="list" allowBlank="1" showInputMessage="1" showErrorMessage="1" sqref="I23 M23 K23 E23 G23">
      <formula1>INDIRECT("Validation!T:T")</formula1>
    </dataValidation>
    <dataValidation type="list" allowBlank="1" showInputMessage="1" showErrorMessage="1" sqref="I22 M22 K22 E22 G22">
      <formula1>INDIRECT("Validation!S:S")</formula1>
    </dataValidation>
    <dataValidation type="list" allowBlank="1" showInputMessage="1" showErrorMessage="1" sqref="I21 M21 K21 E21 G21">
      <formula1>INDIRECT("Validation!R:R")</formula1>
    </dataValidation>
    <dataValidation type="list" allowBlank="1" showInputMessage="1" showErrorMessage="1" sqref="I20 M20 K20 E20 G20">
      <formula1>INDIRECT("Validation!Q:Q")</formula1>
    </dataValidation>
    <dataValidation type="list" allowBlank="1" showInputMessage="1" showErrorMessage="1" sqref="I19 M19 K19 E19 G19">
      <formula1>INDIRECT("Validation!P:P")</formula1>
    </dataValidation>
    <dataValidation type="list" allowBlank="1" showInputMessage="1" showErrorMessage="1" sqref="I18 M18 K18 E18 G18">
      <formula1>INDIRECT("Validation!O:O")</formula1>
    </dataValidation>
    <dataValidation type="list" allowBlank="1" showInputMessage="1" showErrorMessage="1" sqref="I17 M17 K17 E17 G17">
      <formula1>INDIRECT("Validation!N:N")</formula1>
    </dataValidation>
    <dataValidation type="list" allowBlank="1" showInputMessage="1" showErrorMessage="1" sqref="I16 M16 K16 E16 G16">
      <formula1>INDIRECT("Validation!M:M")</formula1>
    </dataValidation>
    <dataValidation type="list" allowBlank="1" showInputMessage="1" showErrorMessage="1" sqref="I15 M15 K15 E15 G15">
      <formula1>INDIRECT("Validation!L:L")</formula1>
    </dataValidation>
    <dataValidation type="list" allowBlank="1" showInputMessage="1" showErrorMessage="1" sqref="I14 M14 K14 E14 G14">
      <formula1>INDIRECT("Validation!K:K")</formula1>
    </dataValidation>
    <dataValidation type="list" allowBlank="1" showInputMessage="1" showErrorMessage="1" sqref="I13 M13 K13 E13 G13">
      <formula1>INDIRECT("Validation!J:J")</formula1>
    </dataValidation>
    <dataValidation type="list" allowBlank="1" showInputMessage="1" showErrorMessage="1" sqref="I12 M12 K12 E12 G12">
      <formula1>INDIRECT("Validation!I:I")</formula1>
    </dataValidation>
    <dataValidation type="list" allowBlank="1" showInputMessage="1" showErrorMessage="1" sqref="I11 M11 K11 E11 G11">
      <formula1>INDIRECT("Validation!H:H")</formula1>
    </dataValidation>
    <dataValidation type="list" allowBlank="1" showInputMessage="1" showErrorMessage="1" sqref="I10 M10 K10 E10 G10">
      <formula1>INDIRECT("Validation!G:G")</formula1>
    </dataValidation>
    <dataValidation type="list" allowBlank="1" showInputMessage="1" showErrorMessage="1" sqref="I9 M9 K9 E9 G9">
      <formula1>INDIRECT("Validation!F:F")</formula1>
    </dataValidation>
    <dataValidation type="list" allowBlank="1" showInputMessage="1" showErrorMessage="1" sqref="I7 M7 K7 E7 G7">
      <formula1>INDIRECT("Validation!D:D")</formula1>
    </dataValidation>
    <dataValidation type="list" allowBlank="1" showInputMessage="1" showErrorMessage="1" sqref="I8 M8 K8 E8 G8">
      <formula1>INDIRECT("Validation!E:E")</formula1>
    </dataValidation>
    <dataValidation type="list" allowBlank="1" showInputMessage="1" showErrorMessage="1" sqref="E6 M6 K6 I6 G6">
      <formula1>INDIRECT("Validation!C:C")</formula1>
    </dataValidation>
    <dataValidation type="list" allowBlank="1" showInputMessage="1" showErrorMessage="1" sqref="I4 M4 K4 E4 G4">
      <formula1>INDIRECT("Validation!A:A")</formula1>
    </dataValidation>
    <dataValidation type="list" allowBlank="1" showInputMessage="1" showErrorMessage="1" sqref="I5 M5 K5 G5 E5">
      <formula1>INDIRECT("Validation!B:B")</formula1>
    </dataValidation>
    <dataValidation type="list" allowBlank="1" showInputMessage="1" showErrorMessage="1" sqref="E74 M74 K74 I74 G74">
      <formula1>INDIRECT("Validation!BI:BI")</formula1>
    </dataValidation>
    <dataValidation type="list" allowBlank="1" showInputMessage="1" showErrorMessage="1" sqref="E75 M75 K75 I75 G75">
      <formula1>INDIRECT("Validation!BJ:BJ")</formula1>
    </dataValidation>
    <dataValidation type="list" allowBlank="1" showInputMessage="1" showErrorMessage="1" sqref="E78 M78 K78 I78 G78">
      <formula1>INDIRECT("Validation!BK:BK")</formula1>
    </dataValidation>
    <dataValidation allowBlank="1" showInputMessage="1" showErrorMessage="1" sqref="I36 M66 M56 M36 K66 K56 K36 I66 G66 G56 I56"/>
    <dataValidation type="list" allowBlank="1" showInputMessage="1" showErrorMessage="1" sqref="E40 M40 K40 I40 G40">
      <formula1>INDIRECT("Validation!AG:AG")</formula1>
    </dataValidation>
    <dataValidation type="list" allowBlank="1" showInputMessage="1" showErrorMessage="1" sqref="E41 M41 K41 I41 G41">
      <formula1>INDIRECT("Validation!AH:AH")</formula1>
    </dataValidation>
    <dataValidation type="list" allowBlank="1" showInputMessage="1" showErrorMessage="1" sqref="E42 M42 K42 I42 G42">
      <formula1>INDIRECT("Validation!AI:AI")</formula1>
    </dataValidation>
    <dataValidation type="list" allowBlank="1" showInputMessage="1" showErrorMessage="1" sqref="E43 M43 K43 I43 G43">
      <formula1>INDIRECT("Validation!AJ:AJ")</formula1>
    </dataValidation>
    <dataValidation type="list" allowBlank="1" showInputMessage="1" showErrorMessage="1" sqref="E44 M44 K44 I44 G44">
      <formula1>INDIRECT("Validation!AK:AK")</formula1>
    </dataValidation>
    <dataValidation type="list" allowBlank="1" showInputMessage="1" showErrorMessage="1" sqref="E45 M45 K45 I45 G45">
      <formula1>INDIRECT("Validation!AL:AL")</formula1>
    </dataValidation>
    <dataValidation type="list" allowBlank="1" showInputMessage="1" showErrorMessage="1" sqref="E46 M46 K46 I46 G46">
      <formula1>INDIRECT("Validation!AM:AM")</formula1>
    </dataValidation>
    <dataValidation type="list" allowBlank="1" showInputMessage="1" showErrorMessage="1" sqref="E47 M47 K47 I47 G47">
      <formula1>INDIRECT("Validation!AN:An")</formula1>
    </dataValidation>
    <dataValidation type="list" allowBlank="1" showInputMessage="1" showErrorMessage="1" sqref="E48 M48 K48 I48 G48">
      <formula1>INDIRECT("Validation!AO:AO")</formula1>
    </dataValidation>
    <dataValidation type="list" allowBlank="1" showInputMessage="1" showErrorMessage="1" sqref="E49 M49 K49 I49 G49">
      <formula1>INDIRECT("Validation!AP:AP")</formula1>
    </dataValidation>
    <dataValidation type="list" allowBlank="1" showInputMessage="1" showErrorMessage="1" sqref="E50 M50 K50 I50 G50">
      <formula1>INDIRECT("Validation!AQ:AQ")</formula1>
    </dataValidation>
    <dataValidation type="list" allowBlank="1" showInputMessage="1" showErrorMessage="1" sqref="E51 M51 K51 I51 G51">
      <formula1>INDIRECT("Validation!AR:AR")</formula1>
    </dataValidation>
    <dataValidation type="list" allowBlank="1" showInputMessage="1" showErrorMessage="1" sqref="E52 M52 K52 I52 G52">
      <formula1>INDIRECT("Validation!AS:AS")</formula1>
    </dataValidation>
    <dataValidation type="list" allowBlank="1" showInputMessage="1" showErrorMessage="1" sqref="E53 M53 K53 I53 G53">
      <formula1>INDIRECT("Validation!AT:AT")</formula1>
    </dataValidation>
    <dataValidation type="list" allowBlank="1" showInputMessage="1" showErrorMessage="1" sqref="E54 M54 K54 I54 G54">
      <formula1>INDIRECT("Validation!AU:AU")</formula1>
    </dataValidation>
    <dataValidation type="list" allowBlank="1" showInputMessage="1" showErrorMessage="1" sqref="E55 M55 K55 I55 G55">
      <formula1>INDIRECT("Validation!AV:AV")</formula1>
    </dataValidation>
    <dataValidation type="list" allowBlank="1" showInputMessage="1" showErrorMessage="1" sqref="E58 M58 K58 I58 G58">
      <formula1>INDIRECT("Validation!AW:AW")</formula1>
    </dataValidation>
    <dataValidation type="list" allowBlank="1" showInputMessage="1" showErrorMessage="1" sqref="E59 M59 K59 I59 G59">
      <formula1>INDIRECT("Validation!AX:AX")</formula1>
    </dataValidation>
    <dataValidation type="list" allowBlank="1" showInputMessage="1" showErrorMessage="1" sqref="E60 M60 K60 I60 G60">
      <formula1>INDIRECT("Validation!AY:AY")</formula1>
    </dataValidation>
    <dataValidation type="list" allowBlank="1" showInputMessage="1" showErrorMessage="1" sqref="E61 M61 K61 I61 G61">
      <formula1>INDIRECT("Validation!AZ:AZ")</formula1>
    </dataValidation>
    <dataValidation type="list" allowBlank="1" showInputMessage="1" showErrorMessage="1" sqref="E62 M62 K62 I62 G62">
      <formula1>INDIRECT("Validation!BA:BA")</formula1>
    </dataValidation>
    <dataValidation type="list" allowBlank="1" showInputMessage="1" showErrorMessage="1" sqref="E63 M63 K63 I63 G63">
      <formula1>INDIRECT("Validation!BB:BB")</formula1>
    </dataValidation>
    <dataValidation type="list" allowBlank="1" showInputMessage="1" showErrorMessage="1" sqref="E64 M64 K64 I64 G64">
      <formula1>INDIRECT("Validation!BC:BC")</formula1>
    </dataValidation>
    <dataValidation type="list" allowBlank="1" showInputMessage="1" showErrorMessage="1" sqref="E65 M65 K65 I65 G65">
      <formula1>INDIRECT("Validation!BD:BD")</formula1>
    </dataValidation>
    <dataValidation type="list" allowBlank="1" showInputMessage="1" showErrorMessage="1" sqref="E68 M68 K68 I68 G68">
      <formula1>INDIRECT("Validation!BE:BE")</formula1>
    </dataValidation>
    <dataValidation type="list" allowBlank="1" showInputMessage="1" showErrorMessage="1" sqref="E69 M69 K69 I69 G69">
      <formula1>INDIRECT("Validation!BF:BF")</formula1>
    </dataValidation>
    <dataValidation type="list" allowBlank="1" showInputMessage="1" showErrorMessage="1" sqref="E70 M70 K70 I70 G70">
      <formula1>INDIRECT("Validation!BG:BG")</formula1>
    </dataValidation>
    <dataValidation type="list" allowBlank="1" showInputMessage="1" showErrorMessage="1" sqref="E71 M71 K71 I71 G71">
      <formula1>INDIRECT("Validation!BH:BH")</formula1>
    </dataValidation>
  </dataValidations>
  <printOptions horizontalCentered="1" verticalCentered="1"/>
  <pageMargins left="0.5" right="0.5" top="1" bottom="1" header="0.5" footer="0.5"/>
  <pageSetup scale="70" fitToHeight="2" orientation="landscape" r:id="rId1"/>
  <headerFooter alignWithMargins="0">
    <oddHeader>&amp;C2008 NCAA</oddHeader>
    <oddFooter>Page &amp;P of &amp;N</oddFooter>
  </headerFooter>
  <rowBreaks count="1" manualBreakCount="1">
    <brk id="37" min="1" max="13" man="1"/>
  </rowBreaks>
  <ignoredErrors>
    <ignoredError sqref="C78 D74 E74 E44:E67 K79:K81 H74 B69:B73 C74 D40:D71 F68:N69 C79:C81 E6:E37 F40:N67 F70:F73 F79:F81 H70:H73 M79:M81 H79:H81 J70:J73 G79:G81 J79:J81 L70:L73 L79:L81 N70:N73 M70:M73 K70:K73 I70:I73 G72:G73 E79:E81 B41:B57 C40:C73 C75 E72:E73 N79:N81 D78 M74 K74 I74 G74 N74 L74 J74 F74 F75:F77 H75:H77 J75:J77 L75:L77 N75:N77 E75:E77 G75:G77 M75:M77 K75:K77 I75:I77 I79:I81 D75:D77 D79:D81 B75:B77 B79:B80 B5:B37 D4:D37 C4:C27 C36:C37 B59:B67 F4:F37 H4:N37 G5:G37" emptyCellReference="1"/>
    <ignoredError sqref="E3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9"/>
  </sheetPr>
  <dimension ref="A1:BK3"/>
  <sheetViews>
    <sheetView workbookViewId="0"/>
  </sheetViews>
  <sheetFormatPr defaultRowHeight="12.5" x14ac:dyDescent="0.25"/>
  <cols>
    <col min="1" max="62" width="12.1796875" bestFit="1" customWidth="1"/>
    <col min="63" max="63" width="14.7265625" bestFit="1" customWidth="1"/>
  </cols>
  <sheetData>
    <row r="1" spans="1:63" x14ac:dyDescent="0.25">
      <c r="A1" t="s">
        <v>7</v>
      </c>
      <c r="B1" t="s">
        <v>7</v>
      </c>
      <c r="C1" t="s">
        <v>7</v>
      </c>
      <c r="D1" t="s">
        <v>7</v>
      </c>
      <c r="E1" t="s">
        <v>7</v>
      </c>
      <c r="F1" t="s">
        <v>7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t="s">
        <v>7</v>
      </c>
      <c r="R1" t="s">
        <v>7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  <c r="AT1" t="s">
        <v>7</v>
      </c>
      <c r="AU1" t="s">
        <v>7</v>
      </c>
      <c r="AV1" t="s">
        <v>7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</row>
    <row r="2" spans="1:63" x14ac:dyDescent="0.25">
      <c r="A2" t="str">
        <f>Bracket!C8</f>
        <v>Duke</v>
      </c>
      <c r="B2" t="str">
        <f>Bracket!C12</f>
        <v>VCU</v>
      </c>
      <c r="C2" t="str">
        <f>Bracket!C16</f>
        <v>Mississippi State</v>
      </c>
      <c r="D2" t="str">
        <f>Bracket!C20</f>
        <v>Virginia Tech</v>
      </c>
      <c r="E2" t="str">
        <f>Bracket!C24</f>
        <v>Maryland</v>
      </c>
      <c r="F2" t="str">
        <f>Bracket!C28</f>
        <v>LSU</v>
      </c>
      <c r="G2" t="str">
        <f>Bracket!C32</f>
        <v>Louisville</v>
      </c>
      <c r="H2" t="str">
        <f>Bracket!C36</f>
        <v>Michigan State</v>
      </c>
      <c r="I2" t="str">
        <f>Bracket!C40</f>
        <v>Gonzaga</v>
      </c>
      <c r="J2" t="str">
        <f>Bracket!C44</f>
        <v>Syracuse</v>
      </c>
      <c r="K2" t="str">
        <f>Bracket!C48</f>
        <v>Marquette</v>
      </c>
      <c r="L2" t="str">
        <f>Bracket!C52</f>
        <v>Florida State</v>
      </c>
      <c r="M2" t="str">
        <f>Bracket!C56</f>
        <v>Buffalo</v>
      </c>
      <c r="N2" t="str">
        <f>Bracket!C60</f>
        <v>Texas Tech</v>
      </c>
      <c r="O2" t="str">
        <f>Bracket!C64</f>
        <v>Nevada</v>
      </c>
      <c r="P2" t="str">
        <f>Bracket!C68</f>
        <v>Michigan</v>
      </c>
      <c r="Q2" t="str">
        <f>Bracket!R8</f>
        <v>Virginia</v>
      </c>
      <c r="R2" t="str">
        <f>Bracket!R12</f>
        <v>Ole Miss</v>
      </c>
      <c r="S2" t="str">
        <f>Bracket!R16</f>
        <v>Wisconsin</v>
      </c>
      <c r="T2" t="str">
        <f>Bracket!R20</f>
        <v>Kansas State</v>
      </c>
      <c r="U2" t="str">
        <f>Bracket!R24</f>
        <v>Villanova</v>
      </c>
      <c r="V2" t="str">
        <f>Bracket!R28</f>
        <v>Purdue</v>
      </c>
      <c r="W2" t="str">
        <f>Bracket!R32</f>
        <v>Cincinnati</v>
      </c>
      <c r="X2" t="str">
        <f>Bracket!R36</f>
        <v>Tennessee</v>
      </c>
      <c r="Y2" t="str">
        <f>Bracket!R40</f>
        <v>North Carolina</v>
      </c>
      <c r="Z2" t="str">
        <f>Bracket!R44</f>
        <v>Utah State</v>
      </c>
      <c r="AA2" t="str">
        <f>Bracket!R48</f>
        <v>Auburn</v>
      </c>
      <c r="AB2" t="str">
        <f>Bracket!R52</f>
        <v>Kansas</v>
      </c>
      <c r="AC2" t="str">
        <f>Bracket!R56</f>
        <v>Iowa State</v>
      </c>
      <c r="AD2" t="str">
        <f>Bracket!R60</f>
        <v>Houston</v>
      </c>
      <c r="AE2" t="str">
        <f>Bracket!R64</f>
        <v>Wofford</v>
      </c>
      <c r="AF2" t="str">
        <f>Bracket!R68</f>
        <v>Kentucky</v>
      </c>
      <c r="AG2" t="str">
        <f>IF(Bracket!D9 &lt;&gt; "", Bracket!D9, "— Undecided —")</f>
        <v>Duke</v>
      </c>
      <c r="AH2" t="str">
        <f>IF(Bracket!D17 &lt;&gt; "", Bracket!D17, "— Undecided —")</f>
        <v>Mississippi State</v>
      </c>
      <c r="AI2" t="str">
        <f>IF(Bracket!D25 &lt;&gt; "", Bracket!D25, "— Undecided —")</f>
        <v>Belmont</v>
      </c>
      <c r="AJ2" t="str">
        <f>IF(Bracket!D33 &lt;&gt; "", Bracket!D33, "— Undecided —")</f>
        <v>Minnesota</v>
      </c>
      <c r="AK2" t="str">
        <f>IF(Bracket!D41 &lt;&gt; "", Bracket!D41, "— Undecided —")</f>
        <v>Gonazaga</v>
      </c>
      <c r="AL2" t="str">
        <f>IF(Bracket!D49 &lt;&gt; "", Bracket!D49, "— Undecided —")</f>
        <v>Murray St</v>
      </c>
      <c r="AM2" t="str">
        <f>IF(Bracket!D57 &lt;&gt; "", Bracket!D57, "— Undecided —")</f>
        <v>Buffalo</v>
      </c>
      <c r="AN2" t="str">
        <f>IF(Bracket!D65 &lt;&gt; "", Bracket!D65, "— Undecided —")</f>
        <v>Florida</v>
      </c>
      <c r="AO2" t="str">
        <f>IF(Bracket!Q9 &lt;&gt; "", Bracket!Q9,"— Undecided —")</f>
        <v>Virginia</v>
      </c>
      <c r="AP2" t="str">
        <f>IF(Bracket!Q17 &lt;&gt; "", Bracket!Q17, "— Undecided —")</f>
        <v>Oregon</v>
      </c>
      <c r="AQ2" t="str">
        <f>IF(Bracket!Q25 &lt;&gt; "", Bracket!Q25, "— Undecided —")</f>
        <v>Villanova</v>
      </c>
      <c r="AR2" t="str">
        <f>IF(Bracket!Q33 &lt;&gt; "", Bracket!Q33, "— Undecided —")</f>
        <v>Cincinnati</v>
      </c>
      <c r="AS2" t="str">
        <f>IF(Bracket!Q41 &lt;&gt; "", Bracket!Q41, "— Undecided —")</f>
        <v>North Carolina</v>
      </c>
      <c r="AT2" t="str">
        <f>IF(Bracket!Q49 &lt;&gt; "", Bracket!Q49, "— Undecided —")</f>
        <v>Auburn</v>
      </c>
      <c r="AU2" t="str">
        <f>IF(Bracket!Q57 &lt;&gt; "", Bracket!Q57, "— Undecided —")</f>
        <v>Iowa State</v>
      </c>
      <c r="AV2" t="str">
        <f>IF(Bracket!Q65 &lt;&gt; "", Bracket!Q65, "— Undecided —")</f>
        <v>Wofford</v>
      </c>
      <c r="AW2" s="1" t="str">
        <f>IF(Bracket!E11 &lt;&gt; "", Bracket!E11, "— Undecided —")</f>
        <v>Duke</v>
      </c>
      <c r="AX2" s="1" t="str">
        <f>IF(Bracket!E27 &lt;&gt; "", Bracket!E27, "— Undecided —")</f>
        <v>LSU</v>
      </c>
      <c r="AY2" s="1" t="str">
        <f>IF(Bracket!E43 &lt;&gt; "", Bracket!E43, "— Undecided —")</f>
        <v>Gonzaga</v>
      </c>
      <c r="AZ2" s="1" t="str">
        <f>IF(Bracket!E59 &lt;&gt; "", Bracket!E59, "— Undecided —")</f>
        <v>Texas Tech</v>
      </c>
      <c r="BA2" s="1" t="str">
        <f>IF(Bracket!P11 &lt;&gt; "", Bracket!P11, "— Undecided —")</f>
        <v>Virginia</v>
      </c>
      <c r="BB2" s="1" t="str">
        <f>IF(Bracket!P27&lt;&gt; "", Bracket!P27, "— Undecided —")</f>
        <v>Purdue</v>
      </c>
      <c r="BC2" s="1" t="str">
        <f>IF(Bracket!P43 &lt;&gt; "", Bracket!P43, "— Undecided —")</f>
        <v>North Carolina</v>
      </c>
      <c r="BD2" s="1" t="str">
        <f>IF(Bracket!P59 &lt;&gt; "", Bracket!P59, "— Undecided —")</f>
        <v>Houston</v>
      </c>
      <c r="BE2" s="1" t="str">
        <f>IF(Bracket!F15 &lt;&gt; "", Bracket!F15, "— Undecided —")</f>
        <v>Duke</v>
      </c>
      <c r="BF2" s="1" t="str">
        <f>IF(Bracket!F47 &lt;&gt; "", Bracket!F47, "— Undecided —")</f>
        <v>Gonzaga</v>
      </c>
      <c r="BG2" s="1" t="str">
        <f>IF(Bracket!O15 &lt;&gt; "", Bracket!O15, "— Undecided —")</f>
        <v>Virginia</v>
      </c>
      <c r="BH2" s="1" t="str">
        <f>IF(Bracket!O47 &lt;&gt; "", Bracket!O47, "— Undecided —")</f>
        <v>Auburn</v>
      </c>
      <c r="BI2" s="1" t="str">
        <f>IF(Bracket!G23 &lt;&gt; "", Bracket!G23, "— Undecided —")</f>
        <v>Duke</v>
      </c>
      <c r="BJ2" s="1" t="str">
        <f>IF(Bracket!M23 &lt;&gt; "", Bracket!M23, "— Undecided —")</f>
        <v>Virginia</v>
      </c>
      <c r="BK2" s="1" t="str">
        <f>IF(Bracket!I30 &lt;&gt; "", Bracket!I30, "— Undecided —")</f>
        <v>Gonzaga</v>
      </c>
    </row>
    <row r="3" spans="1:63" x14ac:dyDescent="0.25">
      <c r="A3" t="str">
        <f>Bracket!C10</f>
        <v>North Dakota St</v>
      </c>
      <c r="B3" t="str">
        <f>Bracket!C14</f>
        <v>UCF</v>
      </c>
      <c r="C3" t="str">
        <f>Bracket!C18</f>
        <v>Liberty</v>
      </c>
      <c r="D3" t="str">
        <f>Bracket!C22</f>
        <v>Saint Louis</v>
      </c>
      <c r="E3" t="str">
        <f>Bracket!C26</f>
        <v>Belmont</v>
      </c>
      <c r="F3" t="str">
        <f>Bracket!C30</f>
        <v>Yale</v>
      </c>
      <c r="G3" t="str">
        <f>Bracket!C34</f>
        <v>Minnesota</v>
      </c>
      <c r="H3" t="str">
        <f>Bracket!C38</f>
        <v>Bradley</v>
      </c>
      <c r="I3" t="str">
        <f>Bracket!C42</f>
        <v>Fairleigh Dickinson</v>
      </c>
      <c r="J3" t="str">
        <f>Bracket!C46</f>
        <v>Baylor</v>
      </c>
      <c r="K3" t="str">
        <f>Bracket!C50</f>
        <v>Murray St</v>
      </c>
      <c r="L3" t="str">
        <f>Bracket!C54</f>
        <v>Vermont</v>
      </c>
      <c r="M3" t="str">
        <f>Bracket!C58</f>
        <v>Arizona St</v>
      </c>
      <c r="N3" t="str">
        <f>Bracket!C62</f>
        <v>N. Kentucky</v>
      </c>
      <c r="O3" t="str">
        <f>Bracket!C66</f>
        <v>Florida</v>
      </c>
      <c r="P3" t="str">
        <f>Bracket!C70</f>
        <v>Montana</v>
      </c>
      <c r="Q3" t="str">
        <f>Bracket!R10</f>
        <v>Gardner Webb</v>
      </c>
      <c r="R3" t="str">
        <f>Bracket!R14</f>
        <v>Oklahoma</v>
      </c>
      <c r="S3" t="str">
        <f>Bracket!R18</f>
        <v>Oregon</v>
      </c>
      <c r="T3" t="str">
        <f>Bracket!R22</f>
        <v>UC Irvine</v>
      </c>
      <c r="U3" t="str">
        <f>Bracket!R26</f>
        <v>Saint Mary's</v>
      </c>
      <c r="V3" t="str">
        <f>Bracket!R30</f>
        <v>Old Dominion</v>
      </c>
      <c r="W3" t="str">
        <f>Bracket!R34</f>
        <v>Iowa</v>
      </c>
      <c r="X3" t="str">
        <f>Bracket!R38</f>
        <v>Colgate</v>
      </c>
      <c r="Y3" t="str">
        <f>Bracket!R42</f>
        <v>Iona</v>
      </c>
      <c r="Z3" t="str">
        <f>Bracket!R46</f>
        <v>Washington</v>
      </c>
      <c r="AA3" t="str">
        <f>Bracket!R50</f>
        <v>New Mexico State</v>
      </c>
      <c r="AB3" t="str">
        <f>Bracket!R54</f>
        <v>Northeastern</v>
      </c>
      <c r="AC3" t="str">
        <f>Bracket!R58</f>
        <v>Ohio State</v>
      </c>
      <c r="AD3" t="str">
        <f>Bracket!R62</f>
        <v>Georgia State</v>
      </c>
      <c r="AE3" t="str">
        <f>Bracket!R66</f>
        <v>Seton Hall</v>
      </c>
      <c r="AF3" t="str">
        <f>Bracket!R70</f>
        <v>Abiline Christian</v>
      </c>
      <c r="AG3" t="str">
        <f>IF(Bracket!D13 &lt;&gt; "", Bracket!D13, "— Undecided —")</f>
        <v>VCU</v>
      </c>
      <c r="AH3" t="str">
        <f>IF(Bracket!D21 &lt;&gt; "", Bracket!D21, "— Undecided —")</f>
        <v>Virginia Tech</v>
      </c>
      <c r="AI3" t="str">
        <f>IF(Bracket!D29 &lt;&gt; "", Bracket!D29, "— Undecided —")</f>
        <v>LSU</v>
      </c>
      <c r="AJ3" t="str">
        <f>IF(Bracket!D37 &lt;&gt; "", Bracket!D37, "— Undecided —")</f>
        <v>Michigan State</v>
      </c>
      <c r="AK3" t="str">
        <f>IF(Bracket!D45 &lt;&gt; "", Bracket!D45, "— Undecided —")</f>
        <v>Syracuse</v>
      </c>
      <c r="AL3" t="str">
        <f>IF(Bracket!D53 &lt;&gt; "", Bracket!D53, "— Undecided —")</f>
        <v>Florida State</v>
      </c>
      <c r="AM3" t="str">
        <f>IF(Bracket!D61 &lt;&gt; "", Bracket!D61, "— Undecided —")</f>
        <v>Texas Tech</v>
      </c>
      <c r="AN3" t="str">
        <f>IF(Bracket!D69 &lt;&gt; "", Bracket!D69, "— Undecided —")</f>
        <v>Michigan</v>
      </c>
      <c r="AO3" t="str">
        <f>IF(Bracket!Q13 &lt;&gt; "", Bracket!Q13, "— Undecided —")</f>
        <v>Ole Miss</v>
      </c>
      <c r="AP3" t="str">
        <f>IF(Bracket!Q21 &lt;&gt; "", Bracket!Q21, "— Undecided —")</f>
        <v>Kansas State</v>
      </c>
      <c r="AQ3" t="str">
        <f>IF(Bracket!Q29 &lt;&gt; "", Bracket!Q29, "— Undecided —")</f>
        <v>Purdue</v>
      </c>
      <c r="AR3" t="str">
        <f>IF(Bracket!Q37 &lt;&gt; "", Bracket!Q37, "— Undecided —")</f>
        <v>Tennessee</v>
      </c>
      <c r="AS3" t="str">
        <f>IF(Bracket!Q45 &lt;&gt; "", Bracket!Q45, "— Undecided —")</f>
        <v>Washington</v>
      </c>
      <c r="AT3" t="str">
        <f>IF(Bracket!Q53 &lt;&gt; "", Bracket!Q53, "— Undecided —")</f>
        <v>Kansas</v>
      </c>
      <c r="AU3" t="str">
        <f>IF(Bracket!Q61 &lt;&gt; "", Bracket!Q61, "— Undecided —")</f>
        <v>Houston</v>
      </c>
      <c r="AV3" t="str">
        <f>IF(Bracket!Q69 &lt;&gt; "", Bracket!Q69, "— Undecided —")</f>
        <v>Kentucky</v>
      </c>
      <c r="AW3" s="1" t="str">
        <f>IF(Bracket!E19 &lt;&gt; "", Bracket!E19, "— Undecided —")</f>
        <v>Virginia Tech</v>
      </c>
      <c r="AX3" s="1" t="str">
        <f>IF(Bracket!E35 &lt;&gt; "", Bracket!E35, "— Undecided —")</f>
        <v>Michigan State</v>
      </c>
      <c r="AY3" s="1" t="str">
        <f>IF(Bracket!E51 &lt;&gt; "", Bracket!E51, "— Undecided —")</f>
        <v>Florida State</v>
      </c>
      <c r="AZ3" s="1" t="str">
        <f>IF(Bracket!E67 &lt;&gt; "", Bracket!E67, "— Undecided —")</f>
        <v>Michigan</v>
      </c>
      <c r="BA3" s="1" t="str">
        <f>IF(Bracket!P19&lt;&gt; "", Bracket!P19, "— Undecided —")</f>
        <v>Oregon</v>
      </c>
      <c r="BB3" s="1" t="str">
        <f>IF(Bracket!P35&lt;&gt; "", Bracket!P35, "— Undecided —")</f>
        <v>Tennessee</v>
      </c>
      <c r="BC3" s="1" t="str">
        <f>IF(Bracket!P51&lt;&gt; "", Bracket!P51, "— Undecided —")</f>
        <v>Auburn</v>
      </c>
      <c r="BD3" s="1" t="str">
        <f>IF(Bracket!P67&lt;&gt; "", Bracket!P67, "— Undecided —")</f>
        <v>Kentucky</v>
      </c>
      <c r="BE3" s="1" t="str">
        <f>IF(Bracket!F31 &lt;&gt; "", Bracket!F31, "— Undecided —")</f>
        <v>Michigan State</v>
      </c>
      <c r="BF3" s="1" t="str">
        <f>IF(Bracket!F63 &lt;&gt; "", Bracket!F63, "— Undecided —")</f>
        <v>Texas Tech</v>
      </c>
      <c r="BG3" s="1" t="str">
        <f>IF(Bracket!O31 &lt;&gt; "", Bracket!O31, "— Undecided —")</f>
        <v>Tennessee</v>
      </c>
      <c r="BH3" s="1" t="str">
        <f>IF(Bracket!O63 &lt;&gt; "", Bracket!O63, "— Undecided —")</f>
        <v>Kentucky</v>
      </c>
      <c r="BI3" s="1" t="str">
        <f>IF(Bracket!G55&lt;&gt; "", Bracket!G55, "— Undecided —")</f>
        <v>Gonzaga</v>
      </c>
      <c r="BJ3" s="1" t="str">
        <f>IF(Bracket!M55&lt;&gt; "", Bracket!M55, "— Undecided —")</f>
        <v>Auburn</v>
      </c>
      <c r="BK3" s="1" t="str">
        <f>IF(Bracket!K48&lt;&gt; "", Bracket!K48, "— Undecided —")</f>
        <v>Virginia</v>
      </c>
    </row>
  </sheetData>
  <phoneticPr fontId="1" type="noConversion"/>
  <pageMargins left="0.75" right="0.75" top="1" bottom="1" header="0.5" footer="0.5"/>
  <pageSetup orientation="portrait" horizontalDpi="4294967292" verticalDpi="0" r:id="rId1"/>
  <headerFooter alignWithMargins="0"/>
  <ignoredErrors>
    <ignoredError sqref="A3:X3 A2:X2 BK3 BJ2 BJ3 BK2 BI2:BI3 AG2:BH2 AG3:BH3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Bracket</vt:lpstr>
      <vt:lpstr>Actual</vt:lpstr>
      <vt:lpstr>Tracker</vt:lpstr>
      <vt:lpstr>Validation</vt:lpstr>
      <vt:lpstr>Actual!Print_Area</vt:lpstr>
      <vt:lpstr>Bracket!Print_Area</vt:lpstr>
      <vt:lpstr>Tracker!Print_Area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2007-03-12T01:02:51Z</cp:lastPrinted>
  <dcterms:created xsi:type="dcterms:W3CDTF">2007-02-15T21:15:43Z</dcterms:created>
  <dcterms:modified xsi:type="dcterms:W3CDTF">2020-04-05T22:17:52Z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TC103567801033</vt:lpwstr>
  </property>
</Properties>
</file>