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enrymayo/Downloads/"/>
    </mc:Choice>
  </mc:AlternateContent>
  <xr:revisionPtr revIDLastSave="0" documentId="13_ncr:1_{38391E8A-9733-3A41-9A86-FD33A31E3469}" xr6:coauthVersionLast="46" xr6:coauthVersionMax="46" xr10:uidLastSave="{00000000-0000-0000-0000-000000000000}"/>
  <bookViews>
    <workbookView xWindow="0" yWindow="500" windowWidth="28800" windowHeight="1666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V501" i="1" l="1"/>
  <c r="DU501" i="1"/>
  <c r="DT501" i="1"/>
  <c r="DS501" i="1"/>
  <c r="DE501" i="1"/>
  <c r="DD501" i="1"/>
  <c r="DC501" i="1"/>
  <c r="DB501" i="1"/>
  <c r="CN501" i="1"/>
  <c r="CM501" i="1"/>
  <c r="CL501" i="1"/>
  <c r="CK501" i="1"/>
  <c r="BW501" i="1"/>
  <c r="BV501" i="1"/>
  <c r="BU501" i="1"/>
  <c r="BT501" i="1"/>
  <c r="BF501" i="1"/>
  <c r="BE501" i="1"/>
  <c r="BD501" i="1"/>
  <c r="BC501" i="1"/>
  <c r="AO501" i="1"/>
  <c r="AN501" i="1"/>
  <c r="AM501" i="1"/>
  <c r="AL501" i="1"/>
  <c r="X501" i="1"/>
  <c r="W501" i="1"/>
  <c r="V501" i="1"/>
  <c r="U501" i="1"/>
  <c r="G501" i="1"/>
  <c r="F501" i="1"/>
  <c r="E501" i="1"/>
  <c r="D501" i="1"/>
  <c r="DR397" i="1"/>
  <c r="DA397" i="1"/>
  <c r="CJ397" i="1"/>
  <c r="BS397" i="1"/>
  <c r="BB397" i="1"/>
  <c r="AK397" i="1"/>
  <c r="T397" i="1"/>
  <c r="C397" i="1"/>
  <c r="DR374" i="1"/>
  <c r="DA374" i="1"/>
  <c r="CJ374" i="1"/>
  <c r="BS374" i="1"/>
  <c r="BB374" i="1"/>
  <c r="AK374" i="1"/>
  <c r="T374" i="1"/>
  <c r="C374" i="1"/>
  <c r="DR351" i="1"/>
  <c r="DA351" i="1"/>
  <c r="CJ351" i="1"/>
  <c r="BS351" i="1"/>
  <c r="BB351" i="1"/>
  <c r="AK351" i="1"/>
  <c r="T351" i="1"/>
  <c r="C351" i="1"/>
  <c r="DR228" i="1"/>
  <c r="DR273" i="1" s="1"/>
  <c r="DA228" i="1"/>
  <c r="DA273" i="1" s="1"/>
  <c r="CJ228" i="1"/>
  <c r="CJ273" i="1" s="1"/>
  <c r="BS228" i="1"/>
  <c r="BS273" i="1" s="1"/>
  <c r="BB228" i="1"/>
  <c r="BB273" i="1" s="1"/>
  <c r="AK228" i="1"/>
  <c r="AK273" i="1" s="1"/>
  <c r="T228" i="1"/>
  <c r="T273" i="1" s="1"/>
  <c r="C228" i="1"/>
  <c r="C273" i="1" s="1"/>
  <c r="DQ210" i="1"/>
  <c r="DQ221" i="1" s="1"/>
  <c r="CZ210" i="1"/>
  <c r="CZ221" i="1" s="1"/>
  <c r="CI210" i="1"/>
  <c r="CI221" i="1" s="1"/>
  <c r="BR210" i="1"/>
  <c r="BR221" i="1" s="1"/>
  <c r="BA210" i="1"/>
  <c r="BA221" i="1" s="1"/>
  <c r="AJ210" i="1"/>
  <c r="AJ221" i="1" s="1"/>
  <c r="S210" i="1"/>
  <c r="S221" i="1" s="1"/>
  <c r="B210" i="1"/>
  <c r="B221" i="1" s="1"/>
  <c r="DQ209" i="1"/>
  <c r="DQ220" i="1" s="1"/>
  <c r="CZ209" i="1"/>
  <c r="CZ220" i="1" s="1"/>
  <c r="CI209" i="1"/>
  <c r="CI220" i="1" s="1"/>
  <c r="BR209" i="1"/>
  <c r="BR220" i="1" s="1"/>
  <c r="BA209" i="1"/>
  <c r="BA220" i="1" s="1"/>
  <c r="AJ209" i="1"/>
  <c r="AJ220" i="1" s="1"/>
  <c r="S209" i="1"/>
  <c r="S220" i="1" s="1"/>
  <c r="B209" i="1"/>
  <c r="B220" i="1" s="1"/>
  <c r="DQ208" i="1"/>
  <c r="DQ219" i="1" s="1"/>
  <c r="CZ208" i="1"/>
  <c r="CZ219" i="1" s="1"/>
  <c r="CI208" i="1"/>
  <c r="CI219" i="1" s="1"/>
  <c r="BR208" i="1"/>
  <c r="BR219" i="1" s="1"/>
  <c r="BA208" i="1"/>
  <c r="BA219" i="1" s="1"/>
  <c r="AJ208" i="1"/>
  <c r="AJ219" i="1" s="1"/>
  <c r="S208" i="1"/>
  <c r="S219" i="1" s="1"/>
  <c r="B208" i="1"/>
  <c r="B219" i="1" s="1"/>
  <c r="DQ207" i="1"/>
  <c r="DQ218" i="1" s="1"/>
  <c r="CZ207" i="1"/>
  <c r="CZ218" i="1" s="1"/>
  <c r="CI207" i="1"/>
  <c r="CI218" i="1" s="1"/>
  <c r="BR207" i="1"/>
  <c r="BR218" i="1" s="1"/>
  <c r="BA207" i="1"/>
  <c r="BA218" i="1" s="1"/>
  <c r="AJ207" i="1"/>
  <c r="AJ218" i="1" s="1"/>
  <c r="S207" i="1"/>
  <c r="S218" i="1" s="1"/>
  <c r="B207" i="1"/>
  <c r="B218" i="1" s="1"/>
  <c r="DS187" i="1"/>
  <c r="DD187" i="1"/>
  <c r="DB187" i="1"/>
  <c r="CL187" i="1"/>
  <c r="CK187" i="1"/>
  <c r="BT187" i="1"/>
  <c r="BC187" i="1"/>
  <c r="AN187" i="1"/>
  <c r="AL187" i="1"/>
  <c r="V187" i="1"/>
  <c r="U187" i="1"/>
  <c r="D187" i="1"/>
  <c r="DU186" i="1"/>
  <c r="DU187" i="1" s="1"/>
  <c r="DT186" i="1"/>
  <c r="DT187" i="1" s="1"/>
  <c r="DD186" i="1"/>
  <c r="DC186" i="1"/>
  <c r="DC187" i="1" s="1"/>
  <c r="CM186" i="1"/>
  <c r="CM187" i="1" s="1"/>
  <c r="CL186" i="1"/>
  <c r="BV186" i="1"/>
  <c r="BV187" i="1" s="1"/>
  <c r="BU186" i="1"/>
  <c r="BU187" i="1" s="1"/>
  <c r="BE186" i="1"/>
  <c r="BE187" i="1" s="1"/>
  <c r="BD186" i="1"/>
  <c r="BD187" i="1" s="1"/>
  <c r="AN186" i="1"/>
  <c r="AM186" i="1"/>
  <c r="AM187" i="1" s="1"/>
  <c r="W186" i="1"/>
  <c r="W187" i="1" s="1"/>
  <c r="V186" i="1"/>
  <c r="F186" i="1"/>
  <c r="F187" i="1" s="1"/>
  <c r="E186" i="1"/>
  <c r="E187" i="1" s="1"/>
  <c r="DS185" i="1"/>
  <c r="DD185" i="1"/>
  <c r="DB185" i="1"/>
  <c r="CL185" i="1"/>
  <c r="CK185" i="1"/>
  <c r="BT185" i="1"/>
  <c r="BC185" i="1"/>
  <c r="AN185" i="1"/>
  <c r="AL185" i="1"/>
  <c r="V185" i="1"/>
  <c r="U185" i="1"/>
  <c r="D185" i="1"/>
  <c r="DU184" i="1"/>
  <c r="DU185" i="1" s="1"/>
  <c r="DT184" i="1"/>
  <c r="DT185" i="1" s="1"/>
  <c r="DD184" i="1"/>
  <c r="DC184" i="1"/>
  <c r="DC185" i="1" s="1"/>
  <c r="CM184" i="1"/>
  <c r="CM185" i="1" s="1"/>
  <c r="CL184" i="1"/>
  <c r="BV184" i="1"/>
  <c r="BV185" i="1" s="1"/>
  <c r="BU184" i="1"/>
  <c r="BU185" i="1" s="1"/>
  <c r="BE184" i="1"/>
  <c r="BE185" i="1" s="1"/>
  <c r="BD184" i="1"/>
  <c r="BD185" i="1" s="1"/>
  <c r="AN184" i="1"/>
  <c r="AM184" i="1"/>
  <c r="AM185" i="1" s="1"/>
  <c r="W184" i="1"/>
  <c r="W185" i="1" s="1"/>
  <c r="V184" i="1"/>
  <c r="F184" i="1"/>
  <c r="F185" i="1" s="1"/>
  <c r="E184" i="1"/>
  <c r="E185" i="1" s="1"/>
  <c r="DR147" i="1"/>
  <c r="DA147" i="1"/>
  <c r="CJ147" i="1"/>
  <c r="BS147" i="1"/>
  <c r="BB147" i="1"/>
  <c r="AK147" i="1"/>
  <c r="T147" i="1"/>
  <c r="C147" i="1"/>
  <c r="DR145" i="1"/>
  <c r="DA145" i="1"/>
  <c r="CJ145" i="1"/>
  <c r="BS145" i="1"/>
  <c r="BB145" i="1"/>
  <c r="AK145" i="1"/>
  <c r="T145" i="1"/>
  <c r="C145" i="1"/>
  <c r="DR140" i="1"/>
  <c r="DA140" i="1"/>
  <c r="CJ140" i="1"/>
  <c r="BS140" i="1"/>
  <c r="BB140" i="1"/>
  <c r="AK140" i="1"/>
  <c r="T140" i="1"/>
  <c r="C140" i="1"/>
  <c r="DS94" i="1"/>
  <c r="DB94" i="1"/>
  <c r="CK94" i="1"/>
  <c r="BT94" i="1"/>
  <c r="BC94" i="1"/>
  <c r="AL94" i="1"/>
  <c r="U94" i="1"/>
  <c r="D94" i="1"/>
  <c r="DR63" i="1"/>
  <c r="DS72" i="1" s="1"/>
  <c r="DS92" i="1" s="1"/>
  <c r="DA63" i="1"/>
  <c r="DB72" i="1" s="1"/>
  <c r="DB92" i="1" s="1"/>
  <c r="CJ63" i="1"/>
  <c r="CK72" i="1" s="1"/>
  <c r="CK92" i="1" s="1"/>
  <c r="BS63" i="1"/>
  <c r="BT72" i="1" s="1"/>
  <c r="BT92" i="1" s="1"/>
  <c r="BB63" i="1"/>
  <c r="BC72" i="1" s="1"/>
  <c r="BC92" i="1" s="1"/>
  <c r="AK63" i="1"/>
  <c r="AL72" i="1" s="1"/>
  <c r="AL92" i="1" s="1"/>
  <c r="T63" i="1"/>
  <c r="U72" i="1" s="1"/>
  <c r="U92" i="1" s="1"/>
  <c r="C63" i="1"/>
  <c r="D72" i="1" s="1"/>
  <c r="D92" i="1" s="1"/>
  <c r="DR57" i="1"/>
  <c r="DS239" i="1" s="1"/>
  <c r="DA57" i="1"/>
  <c r="DB239" i="1" s="1"/>
  <c r="CJ57" i="1"/>
  <c r="CK239" i="1" s="1"/>
  <c r="BS57" i="1"/>
  <c r="BT239" i="1" s="1"/>
  <c r="BB57" i="1"/>
  <c r="BC239" i="1" s="1"/>
  <c r="AK57" i="1"/>
  <c r="AL239" i="1" s="1"/>
  <c r="T57" i="1"/>
  <c r="U239" i="1" s="1"/>
  <c r="C57" i="1"/>
  <c r="D239" i="1" s="1"/>
  <c r="DR56" i="1"/>
  <c r="DS238" i="1" s="1"/>
  <c r="DA56" i="1"/>
  <c r="DB238" i="1" s="1"/>
  <c r="CJ56" i="1"/>
  <c r="CK238" i="1" s="1"/>
  <c r="BS56" i="1"/>
  <c r="BT238" i="1" s="1"/>
  <c r="BB56" i="1"/>
  <c r="BC238" i="1" s="1"/>
  <c r="AK56" i="1"/>
  <c r="AL238" i="1" s="1"/>
  <c r="T56" i="1"/>
  <c r="U238" i="1" s="1"/>
  <c r="C56" i="1"/>
  <c r="D238" i="1" s="1"/>
  <c r="DR55" i="1"/>
  <c r="DR168" i="1" s="1"/>
  <c r="DA55" i="1"/>
  <c r="DA168" i="1" s="1"/>
  <c r="CJ55" i="1"/>
  <c r="CJ168" i="1" s="1"/>
  <c r="BS55" i="1"/>
  <c r="BS168" i="1" s="1"/>
  <c r="BB55" i="1"/>
  <c r="BB168" i="1" s="1"/>
  <c r="AK55" i="1"/>
  <c r="AK168" i="1" s="1"/>
  <c r="T55" i="1"/>
  <c r="T168" i="1" s="1"/>
  <c r="C55" i="1"/>
  <c r="C168" i="1" s="1"/>
  <c r="DR54" i="1"/>
  <c r="DA54" i="1"/>
  <c r="CJ54" i="1"/>
  <c r="BS54" i="1"/>
  <c r="BB54" i="1"/>
  <c r="AK54" i="1"/>
  <c r="T54" i="1"/>
  <c r="C54" i="1"/>
  <c r="DR53" i="1"/>
  <c r="DA53" i="1"/>
  <c r="CJ53" i="1"/>
  <c r="BS53" i="1"/>
  <c r="BB53" i="1"/>
  <c r="AK53" i="1"/>
  <c r="T53" i="1"/>
  <c r="C53" i="1"/>
  <c r="DS42" i="1"/>
  <c r="DB42" i="1"/>
  <c r="CK42" i="1"/>
  <c r="BT42" i="1"/>
  <c r="BC42" i="1"/>
  <c r="AL42" i="1"/>
  <c r="U42" i="1"/>
  <c r="D42" i="1"/>
  <c r="DS40" i="1"/>
  <c r="DB40" i="1"/>
  <c r="CK40" i="1"/>
  <c r="BT40" i="1"/>
  <c r="BC40" i="1"/>
  <c r="AL40" i="1"/>
  <c r="U40" i="1"/>
  <c r="D40" i="1"/>
  <c r="DS39" i="1"/>
  <c r="DB39" i="1"/>
  <c r="CK39" i="1"/>
  <c r="BT39" i="1"/>
  <c r="BC39" i="1"/>
  <c r="AL39" i="1"/>
  <c r="U39" i="1"/>
  <c r="D39" i="1"/>
  <c r="DS38" i="1"/>
  <c r="DB38" i="1"/>
  <c r="CK38" i="1"/>
  <c r="BT38" i="1"/>
  <c r="BC38" i="1"/>
  <c r="AL38" i="1"/>
  <c r="U38" i="1"/>
  <c r="D38" i="1"/>
  <c r="DS37" i="1"/>
  <c r="DB37" i="1"/>
  <c r="CK37" i="1"/>
  <c r="CK188" i="1" s="1"/>
  <c r="BT37" i="1"/>
  <c r="BC37" i="1"/>
  <c r="AL37" i="1"/>
  <c r="U37" i="1"/>
  <c r="U188" i="1" s="1"/>
  <c r="D37" i="1"/>
  <c r="DS36" i="1"/>
  <c r="DB36" i="1"/>
  <c r="CK36" i="1"/>
  <c r="BT36" i="1"/>
  <c r="BC36" i="1"/>
  <c r="AL36" i="1"/>
  <c r="U36" i="1"/>
  <c r="D36" i="1"/>
  <c r="DS35" i="1"/>
  <c r="DB35" i="1"/>
  <c r="CK35" i="1"/>
  <c r="BT35" i="1"/>
  <c r="BC35" i="1"/>
  <c r="AL35" i="1"/>
  <c r="U35" i="1"/>
  <c r="D35" i="1"/>
  <c r="DS25" i="1"/>
  <c r="DS47" i="1" s="1"/>
  <c r="DB25" i="1"/>
  <c r="DB26" i="1" s="1"/>
  <c r="CK25" i="1"/>
  <c r="CK47" i="1" s="1"/>
  <c r="BT25" i="1"/>
  <c r="BT26" i="1" s="1"/>
  <c r="BC25" i="1"/>
  <c r="BC47" i="1" s="1"/>
  <c r="AL25" i="1"/>
  <c r="AL26" i="1" s="1"/>
  <c r="U25" i="1"/>
  <c r="U47" i="1" s="1"/>
  <c r="D25" i="1"/>
  <c r="D26" i="1" s="1"/>
  <c r="DS24" i="1"/>
  <c r="DS46" i="1" s="1"/>
  <c r="DB24" i="1"/>
  <c r="DB46" i="1" s="1"/>
  <c r="CK24" i="1"/>
  <c r="CK46" i="1" s="1"/>
  <c r="BT24" i="1"/>
  <c r="BT46" i="1" s="1"/>
  <c r="BC24" i="1"/>
  <c r="BC46" i="1" s="1"/>
  <c r="AL24" i="1"/>
  <c r="AL46" i="1" s="1"/>
  <c r="U24" i="1"/>
  <c r="U46" i="1" s="1"/>
  <c r="D24" i="1"/>
  <c r="D46" i="1" s="1"/>
  <c r="DS23" i="1"/>
  <c r="DS45" i="1" s="1"/>
  <c r="DB23" i="1"/>
  <c r="DB45" i="1" s="1"/>
  <c r="CK23" i="1"/>
  <c r="CK45" i="1" s="1"/>
  <c r="BT23" i="1"/>
  <c r="BT45" i="1" s="1"/>
  <c r="BC23" i="1"/>
  <c r="BC45" i="1" s="1"/>
  <c r="AL23" i="1"/>
  <c r="AL45" i="1" s="1"/>
  <c r="U23" i="1"/>
  <c r="U45" i="1" s="1"/>
  <c r="D23" i="1"/>
  <c r="D45" i="1" s="1"/>
  <c r="DS22" i="1"/>
  <c r="DS44" i="1" s="1"/>
  <c r="DB22" i="1"/>
  <c r="DB44" i="1" s="1"/>
  <c r="CK22" i="1"/>
  <c r="CK44" i="1" s="1"/>
  <c r="BT22" i="1"/>
  <c r="BT44" i="1" s="1"/>
  <c r="BC22" i="1"/>
  <c r="BC44" i="1" s="1"/>
  <c r="AL22" i="1"/>
  <c r="AL44" i="1" s="1"/>
  <c r="U22" i="1"/>
  <c r="U44" i="1" s="1"/>
  <c r="D22" i="1"/>
  <c r="D44" i="1" s="1"/>
  <c r="DS21" i="1"/>
  <c r="DS43" i="1" s="1"/>
  <c r="DB21" i="1"/>
  <c r="DB43" i="1" s="1"/>
  <c r="CK21" i="1"/>
  <c r="CK43" i="1" s="1"/>
  <c r="BT21" i="1"/>
  <c r="BT43" i="1" s="1"/>
  <c r="BC21" i="1"/>
  <c r="BC43" i="1" s="1"/>
  <c r="AL21" i="1"/>
  <c r="AL43" i="1" s="1"/>
  <c r="U21" i="1"/>
  <c r="U43" i="1" s="1"/>
  <c r="D21" i="1"/>
  <c r="D43" i="1" s="1"/>
  <c r="DS19" i="1"/>
  <c r="DS41" i="1" s="1"/>
  <c r="DB19" i="1"/>
  <c r="DB41" i="1" s="1"/>
  <c r="CK19" i="1"/>
  <c r="CK41" i="1" s="1"/>
  <c r="BT19" i="1"/>
  <c r="BT41" i="1" s="1"/>
  <c r="BC19" i="1"/>
  <c r="BC41" i="1" s="1"/>
  <c r="AL19" i="1"/>
  <c r="AL41" i="1" s="1"/>
  <c r="U19" i="1"/>
  <c r="U41" i="1" s="1"/>
  <c r="D19" i="1"/>
  <c r="D41" i="1" s="1"/>
  <c r="DS14" i="1"/>
  <c r="DB14" i="1"/>
  <c r="CK14" i="1"/>
  <c r="BT14" i="1"/>
  <c r="BC14" i="1"/>
  <c r="AL14" i="1"/>
  <c r="U14" i="1"/>
  <c r="D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P3" i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CY3" i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H3" i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A3" i="1"/>
  <c r="C139" i="1" l="1"/>
  <c r="D48" i="1"/>
  <c r="BS139" i="1"/>
  <c r="BT48" i="1"/>
  <c r="E171" i="1"/>
  <c r="E170" i="1"/>
  <c r="E169" i="1"/>
  <c r="D171" i="1"/>
  <c r="D175" i="1" s="1"/>
  <c r="D170" i="1"/>
  <c r="D169" i="1"/>
  <c r="D173" i="1" s="1"/>
  <c r="BU171" i="1"/>
  <c r="BU170" i="1"/>
  <c r="BU169" i="1"/>
  <c r="BT171" i="1"/>
  <c r="BT175" i="1" s="1"/>
  <c r="BT170" i="1"/>
  <c r="BT169" i="1"/>
  <c r="BT173" i="1" s="1"/>
  <c r="T566" i="1"/>
  <c r="T526" i="1"/>
  <c r="T486" i="1"/>
  <c r="AA424" i="1"/>
  <c r="AB424" i="1" s="1"/>
  <c r="AC424" i="1" s="1"/>
  <c r="AD424" i="1" s="1"/>
  <c r="CJ566" i="1"/>
  <c r="CJ526" i="1"/>
  <c r="CJ486" i="1"/>
  <c r="CQ424" i="1"/>
  <c r="CR424" i="1" s="1"/>
  <c r="CS424" i="1" s="1"/>
  <c r="CT424" i="1" s="1"/>
  <c r="W188" i="1"/>
  <c r="W189" i="1" s="1"/>
  <c r="V188" i="1"/>
  <c r="V189" i="1" s="1"/>
  <c r="U189" i="1"/>
  <c r="CM188" i="1"/>
  <c r="CM189" i="1" s="1"/>
  <c r="CL188" i="1"/>
  <c r="CL189" i="1" s="1"/>
  <c r="CK189" i="1"/>
  <c r="V171" i="1"/>
  <c r="V170" i="1"/>
  <c r="V169" i="1"/>
  <c r="U171" i="1"/>
  <c r="U175" i="1" s="1"/>
  <c r="U170" i="1"/>
  <c r="U169" i="1"/>
  <c r="U173" i="1" s="1"/>
  <c r="CL171" i="1"/>
  <c r="CL170" i="1"/>
  <c r="CL169" i="1"/>
  <c r="CK171" i="1"/>
  <c r="CK175" i="1" s="1"/>
  <c r="CK170" i="1"/>
  <c r="CK169" i="1"/>
  <c r="CK173" i="1" s="1"/>
  <c r="AK139" i="1"/>
  <c r="AL48" i="1"/>
  <c r="DA139" i="1"/>
  <c r="DB48" i="1"/>
  <c r="AM171" i="1"/>
  <c r="AM170" i="1"/>
  <c r="AM169" i="1"/>
  <c r="AL171" i="1"/>
  <c r="AL175" i="1" s="1"/>
  <c r="AL170" i="1"/>
  <c r="AL169" i="1"/>
  <c r="AL173" i="1" s="1"/>
  <c r="DC171" i="1"/>
  <c r="DC170" i="1"/>
  <c r="DC169" i="1"/>
  <c r="DB171" i="1"/>
  <c r="DB175" i="1" s="1"/>
  <c r="DB170" i="1"/>
  <c r="DB169" i="1"/>
  <c r="DB173" i="1" s="1"/>
  <c r="BB566" i="1"/>
  <c r="BB526" i="1"/>
  <c r="BB486" i="1"/>
  <c r="BI424" i="1"/>
  <c r="BJ424" i="1" s="1"/>
  <c r="BK424" i="1" s="1"/>
  <c r="BL424" i="1" s="1"/>
  <c r="DR566" i="1"/>
  <c r="DR526" i="1"/>
  <c r="DR486" i="1"/>
  <c r="DY424" i="1"/>
  <c r="DZ424" i="1" s="1"/>
  <c r="EA424" i="1" s="1"/>
  <c r="EB424" i="1" s="1"/>
  <c r="BD171" i="1"/>
  <c r="BD170" i="1"/>
  <c r="BD169" i="1"/>
  <c r="BC171" i="1"/>
  <c r="BC175" i="1" s="1"/>
  <c r="BC170" i="1"/>
  <c r="BC169" i="1"/>
  <c r="BC173" i="1" s="1"/>
  <c r="DT171" i="1"/>
  <c r="DT170" i="1"/>
  <c r="DT169" i="1"/>
  <c r="DS171" i="1"/>
  <c r="DS175" i="1" s="1"/>
  <c r="DS170" i="1"/>
  <c r="DS169" i="1"/>
  <c r="DS173" i="1" s="1"/>
  <c r="AK564" i="1"/>
  <c r="AK524" i="1"/>
  <c r="AK484" i="1"/>
  <c r="DA564" i="1"/>
  <c r="DA524" i="1"/>
  <c r="DA484" i="1"/>
  <c r="AL47" i="1"/>
  <c r="DB47" i="1"/>
  <c r="AK557" i="1"/>
  <c r="AV571" i="1" s="1"/>
  <c r="AK556" i="1"/>
  <c r="AR571" i="1" s="1"/>
  <c r="AK555" i="1"/>
  <c r="AQ571" i="1" s="1"/>
  <c r="AK554" i="1"/>
  <c r="AP571" i="1" s="1"/>
  <c r="AK553" i="1"/>
  <c r="AO571" i="1" s="1"/>
  <c r="AK552" i="1"/>
  <c r="AN571" i="1" s="1"/>
  <c r="AK551" i="1"/>
  <c r="AM571" i="1" s="1"/>
  <c r="AK550" i="1"/>
  <c r="AL571" i="1" s="1"/>
  <c r="AK517" i="1"/>
  <c r="AV531" i="1" s="1"/>
  <c r="AK516" i="1"/>
  <c r="AR531" i="1" s="1"/>
  <c r="AK515" i="1"/>
  <c r="AQ531" i="1" s="1"/>
  <c r="AK514" i="1"/>
  <c r="AP531" i="1" s="1"/>
  <c r="AK513" i="1"/>
  <c r="AO531" i="1" s="1"/>
  <c r="AK512" i="1"/>
  <c r="AN531" i="1" s="1"/>
  <c r="AK511" i="1"/>
  <c r="AM531" i="1" s="1"/>
  <c r="AK510" i="1"/>
  <c r="AL531" i="1" s="1"/>
  <c r="AK477" i="1"/>
  <c r="AV491" i="1" s="1"/>
  <c r="AK476" i="1"/>
  <c r="AR491" i="1" s="1"/>
  <c r="AK475" i="1"/>
  <c r="AQ491" i="1" s="1"/>
  <c r="AK474" i="1"/>
  <c r="AP491" i="1" s="1"/>
  <c r="AK473" i="1"/>
  <c r="AO491" i="1" s="1"/>
  <c r="AK472" i="1"/>
  <c r="AN491" i="1" s="1"/>
  <c r="AK471" i="1"/>
  <c r="AM491" i="1" s="1"/>
  <c r="AK470" i="1"/>
  <c r="AK415" i="1"/>
  <c r="AK414" i="1"/>
  <c r="AK413" i="1"/>
  <c r="AQ463" i="1" s="1"/>
  <c r="AK412" i="1"/>
  <c r="AP463" i="1" s="1"/>
  <c r="AK411" i="1"/>
  <c r="AO463" i="1" s="1"/>
  <c r="AK410" i="1"/>
  <c r="AN463" i="1" s="1"/>
  <c r="AK409" i="1"/>
  <c r="AM463" i="1" s="1"/>
  <c r="AK408" i="1"/>
  <c r="AK396" i="1"/>
  <c r="AV402" i="1" s="1"/>
  <c r="AK395" i="1"/>
  <c r="AR402" i="1" s="1"/>
  <c r="AK394" i="1"/>
  <c r="AQ402" i="1" s="1"/>
  <c r="AK393" i="1"/>
  <c r="AP402" i="1" s="1"/>
  <c r="AK392" i="1"/>
  <c r="AO402" i="1" s="1"/>
  <c r="AK391" i="1"/>
  <c r="AN402" i="1" s="1"/>
  <c r="AK390" i="1"/>
  <c r="AM402" i="1" s="1"/>
  <c r="AK389" i="1"/>
  <c r="AL402" i="1" s="1"/>
  <c r="AK373" i="1"/>
  <c r="AV379" i="1" s="1"/>
  <c r="AK372" i="1"/>
  <c r="AR379" i="1" s="1"/>
  <c r="AK371" i="1"/>
  <c r="AQ379" i="1" s="1"/>
  <c r="AK370" i="1"/>
  <c r="AP379" i="1" s="1"/>
  <c r="AK369" i="1"/>
  <c r="AO379" i="1" s="1"/>
  <c r="AK368" i="1"/>
  <c r="AN379" i="1" s="1"/>
  <c r="AK367" i="1"/>
  <c r="AM379" i="1" s="1"/>
  <c r="AK366" i="1"/>
  <c r="AL379" i="1" s="1"/>
  <c r="AK350" i="1"/>
  <c r="AV356" i="1" s="1"/>
  <c r="AK349" i="1"/>
  <c r="AR356" i="1" s="1"/>
  <c r="AK348" i="1"/>
  <c r="AQ356" i="1" s="1"/>
  <c r="AK347" i="1"/>
  <c r="AP356" i="1" s="1"/>
  <c r="AK346" i="1"/>
  <c r="AO356" i="1" s="1"/>
  <c r="AK345" i="1"/>
  <c r="AN356" i="1" s="1"/>
  <c r="AK344" i="1"/>
  <c r="AM356" i="1" s="1"/>
  <c r="AK343" i="1"/>
  <c r="AL356" i="1" s="1"/>
  <c r="DA557" i="1"/>
  <c r="DL571" i="1" s="1"/>
  <c r="DA556" i="1"/>
  <c r="DH571" i="1" s="1"/>
  <c r="DA555" i="1"/>
  <c r="DG571" i="1" s="1"/>
  <c r="DA554" i="1"/>
  <c r="DF571" i="1" s="1"/>
  <c r="DA553" i="1"/>
  <c r="DE571" i="1" s="1"/>
  <c r="DA552" i="1"/>
  <c r="DD571" i="1" s="1"/>
  <c r="DA551" i="1"/>
  <c r="DC571" i="1" s="1"/>
  <c r="DA550" i="1"/>
  <c r="DB571" i="1" s="1"/>
  <c r="DA517" i="1"/>
  <c r="DL531" i="1" s="1"/>
  <c r="DA516" i="1"/>
  <c r="DH531" i="1" s="1"/>
  <c r="DA515" i="1"/>
  <c r="DG531" i="1" s="1"/>
  <c r="DA514" i="1"/>
  <c r="DF531" i="1" s="1"/>
  <c r="DA513" i="1"/>
  <c r="DE531" i="1" s="1"/>
  <c r="DA512" i="1"/>
  <c r="DD531" i="1" s="1"/>
  <c r="DA511" i="1"/>
  <c r="DC531" i="1" s="1"/>
  <c r="DA510" i="1"/>
  <c r="DB531" i="1" s="1"/>
  <c r="DA477" i="1"/>
  <c r="DL491" i="1" s="1"/>
  <c r="DA476" i="1"/>
  <c r="DH491" i="1" s="1"/>
  <c r="DA475" i="1"/>
  <c r="DG491" i="1" s="1"/>
  <c r="DA474" i="1"/>
  <c r="DF491" i="1" s="1"/>
  <c r="DA473" i="1"/>
  <c r="DE491" i="1" s="1"/>
  <c r="DA472" i="1"/>
  <c r="DD491" i="1" s="1"/>
  <c r="DA471" i="1"/>
  <c r="DC491" i="1" s="1"/>
  <c r="DA470" i="1"/>
  <c r="DA415" i="1"/>
  <c r="DA414" i="1"/>
  <c r="DA413" i="1"/>
  <c r="DG463" i="1" s="1"/>
  <c r="DA412" i="1"/>
  <c r="DF463" i="1" s="1"/>
  <c r="DA411" i="1"/>
  <c r="DE463" i="1" s="1"/>
  <c r="DA410" i="1"/>
  <c r="DD463" i="1" s="1"/>
  <c r="DA409" i="1"/>
  <c r="DC463" i="1" s="1"/>
  <c r="DA408" i="1"/>
  <c r="DA396" i="1"/>
  <c r="DL402" i="1" s="1"/>
  <c r="DA395" i="1"/>
  <c r="DH402" i="1" s="1"/>
  <c r="DA394" i="1"/>
  <c r="DG402" i="1" s="1"/>
  <c r="DA393" i="1"/>
  <c r="DF402" i="1" s="1"/>
  <c r="DA392" i="1"/>
  <c r="DE402" i="1" s="1"/>
  <c r="DA391" i="1"/>
  <c r="DD402" i="1" s="1"/>
  <c r="DA390" i="1"/>
  <c r="DC402" i="1" s="1"/>
  <c r="DA389" i="1"/>
  <c r="DB402" i="1" s="1"/>
  <c r="DA373" i="1"/>
  <c r="DL379" i="1" s="1"/>
  <c r="DA372" i="1"/>
  <c r="DH379" i="1" s="1"/>
  <c r="DA371" i="1"/>
  <c r="DG379" i="1" s="1"/>
  <c r="DA370" i="1"/>
  <c r="DF379" i="1" s="1"/>
  <c r="DA369" i="1"/>
  <c r="DE379" i="1" s="1"/>
  <c r="DA368" i="1"/>
  <c r="DD379" i="1" s="1"/>
  <c r="DA367" i="1"/>
  <c r="DC379" i="1" s="1"/>
  <c r="DA366" i="1"/>
  <c r="DB379" i="1" s="1"/>
  <c r="DA350" i="1"/>
  <c r="DL356" i="1" s="1"/>
  <c r="DA349" i="1"/>
  <c r="DH356" i="1" s="1"/>
  <c r="DA348" i="1"/>
  <c r="DG356" i="1" s="1"/>
  <c r="DA347" i="1"/>
  <c r="DF356" i="1" s="1"/>
  <c r="DA346" i="1"/>
  <c r="DE356" i="1" s="1"/>
  <c r="DA345" i="1"/>
  <c r="DD356" i="1" s="1"/>
  <c r="DA344" i="1"/>
  <c r="DC356" i="1" s="1"/>
  <c r="DA343" i="1"/>
  <c r="DB356" i="1" s="1"/>
  <c r="AR265" i="1"/>
  <c r="AR264" i="1"/>
  <c r="AR263" i="1"/>
  <c r="AR262" i="1"/>
  <c r="AR266" i="1" s="1"/>
  <c r="AK283" i="1"/>
  <c r="AQ265" i="1"/>
  <c r="AQ264" i="1"/>
  <c r="AQ263" i="1"/>
  <c r="AQ262" i="1"/>
  <c r="AP265" i="1"/>
  <c r="AP264" i="1"/>
  <c r="AP263" i="1"/>
  <c r="AP262" i="1"/>
  <c r="AU257" i="1"/>
  <c r="AU256" i="1"/>
  <c r="AU255" i="1"/>
  <c r="AU254" i="1"/>
  <c r="AU253" i="1"/>
  <c r="AU252" i="1"/>
  <c r="AU251" i="1"/>
  <c r="AO265" i="1"/>
  <c r="AO264" i="1"/>
  <c r="AO263" i="1"/>
  <c r="AO262" i="1"/>
  <c r="AO266" i="1" s="1"/>
  <c r="AT257" i="1"/>
  <c r="AT256" i="1"/>
  <c r="AT255" i="1"/>
  <c r="AT254" i="1"/>
  <c r="AT253" i="1"/>
  <c r="AT252" i="1"/>
  <c r="AT251" i="1"/>
  <c r="DH265" i="1"/>
  <c r="DH264" i="1"/>
  <c r="DH263" i="1"/>
  <c r="DH262" i="1"/>
  <c r="DA283" i="1"/>
  <c r="DG265" i="1"/>
  <c r="DG264" i="1"/>
  <c r="DG263" i="1"/>
  <c r="DG262" i="1"/>
  <c r="DG266" i="1" s="1"/>
  <c r="DF265" i="1"/>
  <c r="DF264" i="1"/>
  <c r="DF263" i="1"/>
  <c r="DF262" i="1"/>
  <c r="DF266" i="1" s="1"/>
  <c r="DK257" i="1"/>
  <c r="DK256" i="1"/>
  <c r="DK255" i="1"/>
  <c r="DK254" i="1"/>
  <c r="DK253" i="1"/>
  <c r="DK252" i="1"/>
  <c r="DK251" i="1"/>
  <c r="DE265" i="1"/>
  <c r="DE264" i="1"/>
  <c r="DE263" i="1"/>
  <c r="DE262" i="1"/>
  <c r="DJ257" i="1"/>
  <c r="DJ256" i="1"/>
  <c r="DJ255" i="1"/>
  <c r="DJ254" i="1"/>
  <c r="DJ253" i="1"/>
  <c r="DJ252" i="1"/>
  <c r="DJ251" i="1"/>
  <c r="AK58" i="1"/>
  <c r="AK193" i="1" s="1"/>
  <c r="DA58" i="1"/>
  <c r="DA193" i="1" s="1"/>
  <c r="AL188" i="1"/>
  <c r="DB188" i="1"/>
  <c r="C277" i="1"/>
  <c r="C275" i="1"/>
  <c r="C274" i="1"/>
  <c r="BS277" i="1"/>
  <c r="BS275" i="1"/>
  <c r="BS274" i="1"/>
  <c r="U26" i="1"/>
  <c r="BC26" i="1"/>
  <c r="CK26" i="1"/>
  <c r="DS26" i="1"/>
  <c r="BB564" i="1"/>
  <c r="BB524" i="1"/>
  <c r="BB484" i="1"/>
  <c r="DR564" i="1"/>
  <c r="DR524" i="1"/>
  <c r="DR484" i="1"/>
  <c r="BB557" i="1"/>
  <c r="BM571" i="1" s="1"/>
  <c r="BB556" i="1"/>
  <c r="BI571" i="1" s="1"/>
  <c r="BB555" i="1"/>
  <c r="BH571" i="1" s="1"/>
  <c r="BB554" i="1"/>
  <c r="BG571" i="1" s="1"/>
  <c r="BB553" i="1"/>
  <c r="BF571" i="1" s="1"/>
  <c r="BB552" i="1"/>
  <c r="BE571" i="1" s="1"/>
  <c r="BB551" i="1"/>
  <c r="BD571" i="1" s="1"/>
  <c r="BB550" i="1"/>
  <c r="BC571" i="1" s="1"/>
  <c r="BB517" i="1"/>
  <c r="BM531" i="1" s="1"/>
  <c r="BB516" i="1"/>
  <c r="BI531" i="1" s="1"/>
  <c r="BB515" i="1"/>
  <c r="BH531" i="1" s="1"/>
  <c r="BB514" i="1"/>
  <c r="BG531" i="1" s="1"/>
  <c r="BB513" i="1"/>
  <c r="BF531" i="1" s="1"/>
  <c r="BB512" i="1"/>
  <c r="BE531" i="1" s="1"/>
  <c r="BB511" i="1"/>
  <c r="BD531" i="1" s="1"/>
  <c r="BB510" i="1"/>
  <c r="BC531" i="1" s="1"/>
  <c r="BB477" i="1"/>
  <c r="BM491" i="1" s="1"/>
  <c r="BB476" i="1"/>
  <c r="BI491" i="1" s="1"/>
  <c r="BB475" i="1"/>
  <c r="BH491" i="1" s="1"/>
  <c r="BB474" i="1"/>
  <c r="BG491" i="1" s="1"/>
  <c r="BB473" i="1"/>
  <c r="BF491" i="1" s="1"/>
  <c r="BB472" i="1"/>
  <c r="BE491" i="1" s="1"/>
  <c r="BB471" i="1"/>
  <c r="BD491" i="1" s="1"/>
  <c r="BB470" i="1"/>
  <c r="BB415" i="1"/>
  <c r="BB414" i="1"/>
  <c r="BB413" i="1"/>
  <c r="BH463" i="1" s="1"/>
  <c r="BB412" i="1"/>
  <c r="BG463" i="1" s="1"/>
  <c r="BB411" i="1"/>
  <c r="BF463" i="1" s="1"/>
  <c r="BB410" i="1"/>
  <c r="BE463" i="1" s="1"/>
  <c r="BB409" i="1"/>
  <c r="BD463" i="1" s="1"/>
  <c r="BB408" i="1"/>
  <c r="BB396" i="1"/>
  <c r="BM402" i="1" s="1"/>
  <c r="BB395" i="1"/>
  <c r="BI402" i="1" s="1"/>
  <c r="BB394" i="1"/>
  <c r="BH402" i="1" s="1"/>
  <c r="BB393" i="1"/>
  <c r="BG402" i="1" s="1"/>
  <c r="BB392" i="1"/>
  <c r="BF402" i="1" s="1"/>
  <c r="BB391" i="1"/>
  <c r="BE402" i="1" s="1"/>
  <c r="BB390" i="1"/>
  <c r="BD402" i="1" s="1"/>
  <c r="BB389" i="1"/>
  <c r="BC402" i="1" s="1"/>
  <c r="BB373" i="1"/>
  <c r="BM379" i="1" s="1"/>
  <c r="BB372" i="1"/>
  <c r="BI379" i="1" s="1"/>
  <c r="BB371" i="1"/>
  <c r="BH379" i="1" s="1"/>
  <c r="BB370" i="1"/>
  <c r="BG379" i="1" s="1"/>
  <c r="BB369" i="1"/>
  <c r="BF379" i="1" s="1"/>
  <c r="BB368" i="1"/>
  <c r="BE379" i="1" s="1"/>
  <c r="BB367" i="1"/>
  <c r="BD379" i="1" s="1"/>
  <c r="BB366" i="1"/>
  <c r="BC379" i="1" s="1"/>
  <c r="BB350" i="1"/>
  <c r="BM356" i="1" s="1"/>
  <c r="BB349" i="1"/>
  <c r="BI356" i="1" s="1"/>
  <c r="BB348" i="1"/>
  <c r="BH356" i="1" s="1"/>
  <c r="BB347" i="1"/>
  <c r="BG356" i="1" s="1"/>
  <c r="BB346" i="1"/>
  <c r="BF356" i="1" s="1"/>
  <c r="BB345" i="1"/>
  <c r="BE356" i="1" s="1"/>
  <c r="BB344" i="1"/>
  <c r="BD356" i="1" s="1"/>
  <c r="BB343" i="1"/>
  <c r="BC356" i="1" s="1"/>
  <c r="DR557" i="1"/>
  <c r="EC571" i="1" s="1"/>
  <c r="DR556" i="1"/>
  <c r="DY571" i="1" s="1"/>
  <c r="DR555" i="1"/>
  <c r="DX571" i="1" s="1"/>
  <c r="DR554" i="1"/>
  <c r="DR553" i="1"/>
  <c r="DV571" i="1" s="1"/>
  <c r="DR552" i="1"/>
  <c r="DU571" i="1" s="1"/>
  <c r="DR551" i="1"/>
  <c r="DT571" i="1" s="1"/>
  <c r="DR550" i="1"/>
  <c r="DS571" i="1" s="1"/>
  <c r="DR517" i="1"/>
  <c r="EC531" i="1" s="1"/>
  <c r="DR516" i="1"/>
  <c r="DY531" i="1" s="1"/>
  <c r="DR515" i="1"/>
  <c r="DX531" i="1" s="1"/>
  <c r="DR514" i="1"/>
  <c r="DW531" i="1" s="1"/>
  <c r="DR513" i="1"/>
  <c r="DV531" i="1" s="1"/>
  <c r="DR512" i="1"/>
  <c r="DU531" i="1" s="1"/>
  <c r="DR511" i="1"/>
  <c r="DT531" i="1" s="1"/>
  <c r="DR510" i="1"/>
  <c r="DS531" i="1" s="1"/>
  <c r="DR477" i="1"/>
  <c r="EC491" i="1" s="1"/>
  <c r="DR476" i="1"/>
  <c r="DY491" i="1" s="1"/>
  <c r="DR475" i="1"/>
  <c r="DX491" i="1" s="1"/>
  <c r="DR474" i="1"/>
  <c r="DW491" i="1" s="1"/>
  <c r="DR473" i="1"/>
  <c r="DV491" i="1" s="1"/>
  <c r="DR472" i="1"/>
  <c r="DU491" i="1" s="1"/>
  <c r="DR471" i="1"/>
  <c r="DT491" i="1" s="1"/>
  <c r="DR470" i="1"/>
  <c r="DR415" i="1"/>
  <c r="DR414" i="1"/>
  <c r="DR413" i="1"/>
  <c r="DX463" i="1" s="1"/>
  <c r="DR412" i="1"/>
  <c r="DW463" i="1" s="1"/>
  <c r="DR411" i="1"/>
  <c r="DV463" i="1" s="1"/>
  <c r="DR410" i="1"/>
  <c r="DU463" i="1" s="1"/>
  <c r="DR409" i="1"/>
  <c r="DT463" i="1" s="1"/>
  <c r="DR408" i="1"/>
  <c r="DR396" i="1"/>
  <c r="EC402" i="1" s="1"/>
  <c r="DR395" i="1"/>
  <c r="DY402" i="1" s="1"/>
  <c r="DR394" i="1"/>
  <c r="DX402" i="1" s="1"/>
  <c r="DR393" i="1"/>
  <c r="DW402" i="1" s="1"/>
  <c r="DR392" i="1"/>
  <c r="DV402" i="1" s="1"/>
  <c r="DR391" i="1"/>
  <c r="DU402" i="1" s="1"/>
  <c r="DR390" i="1"/>
  <c r="DT402" i="1" s="1"/>
  <c r="DR389" i="1"/>
  <c r="DS402" i="1" s="1"/>
  <c r="DR373" i="1"/>
  <c r="EC379" i="1" s="1"/>
  <c r="DR372" i="1"/>
  <c r="DY379" i="1" s="1"/>
  <c r="DR371" i="1"/>
  <c r="DX379" i="1" s="1"/>
  <c r="DR370" i="1"/>
  <c r="DW379" i="1" s="1"/>
  <c r="DR369" i="1"/>
  <c r="DV379" i="1" s="1"/>
  <c r="DR368" i="1"/>
  <c r="DU379" i="1" s="1"/>
  <c r="DR367" i="1"/>
  <c r="DT379" i="1" s="1"/>
  <c r="DR366" i="1"/>
  <c r="DS379" i="1" s="1"/>
  <c r="DR350" i="1"/>
  <c r="EC356" i="1" s="1"/>
  <c r="DR349" i="1"/>
  <c r="DY356" i="1" s="1"/>
  <c r="DR348" i="1"/>
  <c r="DX356" i="1" s="1"/>
  <c r="DR347" i="1"/>
  <c r="DW356" i="1" s="1"/>
  <c r="DR346" i="1"/>
  <c r="DV356" i="1" s="1"/>
  <c r="DR345" i="1"/>
  <c r="DU356" i="1" s="1"/>
  <c r="DR344" i="1"/>
  <c r="DT356" i="1" s="1"/>
  <c r="DR343" i="1"/>
  <c r="DS356" i="1" s="1"/>
  <c r="BB283" i="1"/>
  <c r="BI265" i="1"/>
  <c r="BI264" i="1"/>
  <c r="BI263" i="1"/>
  <c r="BI262" i="1"/>
  <c r="BH265" i="1"/>
  <c r="BH264" i="1"/>
  <c r="BH263" i="1"/>
  <c r="BH262" i="1"/>
  <c r="BG265" i="1"/>
  <c r="BG264" i="1"/>
  <c r="BG263" i="1"/>
  <c r="BG262" i="1"/>
  <c r="BL257" i="1"/>
  <c r="BL256" i="1"/>
  <c r="BL255" i="1"/>
  <c r="BL254" i="1"/>
  <c r="BL253" i="1"/>
  <c r="BL252" i="1"/>
  <c r="BL251" i="1"/>
  <c r="BF265" i="1"/>
  <c r="BF264" i="1"/>
  <c r="BF263" i="1"/>
  <c r="BF262" i="1"/>
  <c r="BK257" i="1"/>
  <c r="BK256" i="1"/>
  <c r="BK255" i="1"/>
  <c r="BK254" i="1"/>
  <c r="BK253" i="1"/>
  <c r="BK252" i="1"/>
  <c r="BK251" i="1"/>
  <c r="DR283" i="1"/>
  <c r="DY265" i="1"/>
  <c r="DY264" i="1"/>
  <c r="DY263" i="1"/>
  <c r="DY262" i="1"/>
  <c r="DX265" i="1"/>
  <c r="DX264" i="1"/>
  <c r="DX263" i="1"/>
  <c r="DX262" i="1"/>
  <c r="DW265" i="1"/>
  <c r="DW264" i="1"/>
  <c r="DW263" i="1"/>
  <c r="DW262" i="1"/>
  <c r="EB257" i="1"/>
  <c r="EB256" i="1"/>
  <c r="EB255" i="1"/>
  <c r="EB254" i="1"/>
  <c r="EB253" i="1"/>
  <c r="EB252" i="1"/>
  <c r="EB251" i="1"/>
  <c r="DV265" i="1"/>
  <c r="DV264" i="1"/>
  <c r="DV263" i="1"/>
  <c r="DV262" i="1"/>
  <c r="EA257" i="1"/>
  <c r="EA256" i="1"/>
  <c r="EA255" i="1"/>
  <c r="EA254" i="1"/>
  <c r="EA253" i="1"/>
  <c r="EA252" i="1"/>
  <c r="EA251" i="1"/>
  <c r="BB58" i="1"/>
  <c r="BB193" i="1" s="1"/>
  <c r="DR58" i="1"/>
  <c r="DR193" i="1" s="1"/>
  <c r="T277" i="1"/>
  <c r="T275" i="1"/>
  <c r="T274" i="1"/>
  <c r="CJ277" i="1"/>
  <c r="CJ275" i="1"/>
  <c r="CJ274" i="1"/>
  <c r="C564" i="1"/>
  <c r="C524" i="1"/>
  <c r="C484" i="1"/>
  <c r="BS564" i="1"/>
  <c r="BS524" i="1"/>
  <c r="BS484" i="1"/>
  <c r="D47" i="1"/>
  <c r="BT47" i="1"/>
  <c r="C557" i="1"/>
  <c r="N571" i="1" s="1"/>
  <c r="C556" i="1"/>
  <c r="J571" i="1" s="1"/>
  <c r="C555" i="1"/>
  <c r="I571" i="1" s="1"/>
  <c r="C554" i="1"/>
  <c r="H571" i="1" s="1"/>
  <c r="C553" i="1"/>
  <c r="G571" i="1" s="1"/>
  <c r="C552" i="1"/>
  <c r="F571" i="1" s="1"/>
  <c r="C551" i="1"/>
  <c r="E571" i="1" s="1"/>
  <c r="C550" i="1"/>
  <c r="D571" i="1" s="1"/>
  <c r="C517" i="1"/>
  <c r="N531" i="1" s="1"/>
  <c r="C516" i="1"/>
  <c r="J531" i="1" s="1"/>
  <c r="C515" i="1"/>
  <c r="I531" i="1" s="1"/>
  <c r="C514" i="1"/>
  <c r="H531" i="1" s="1"/>
  <c r="C513" i="1"/>
  <c r="G531" i="1" s="1"/>
  <c r="C512" i="1"/>
  <c r="F531" i="1" s="1"/>
  <c r="C511" i="1"/>
  <c r="E531" i="1" s="1"/>
  <c r="C510" i="1"/>
  <c r="D531" i="1" s="1"/>
  <c r="C476" i="1"/>
  <c r="J491" i="1" s="1"/>
  <c r="C474" i="1"/>
  <c r="H491" i="1" s="1"/>
  <c r="C472" i="1"/>
  <c r="F491" i="1" s="1"/>
  <c r="C470" i="1"/>
  <c r="C477" i="1"/>
  <c r="N491" i="1" s="1"/>
  <c r="C475" i="1"/>
  <c r="I491" i="1" s="1"/>
  <c r="C473" i="1"/>
  <c r="G491" i="1" s="1"/>
  <c r="C471" i="1"/>
  <c r="E491" i="1" s="1"/>
  <c r="C414" i="1"/>
  <c r="C412" i="1"/>
  <c r="H463" i="1" s="1"/>
  <c r="C410" i="1"/>
  <c r="F463" i="1" s="1"/>
  <c r="C408" i="1"/>
  <c r="C395" i="1"/>
  <c r="J402" i="1" s="1"/>
  <c r="C415" i="1"/>
  <c r="C413" i="1"/>
  <c r="I463" i="1" s="1"/>
  <c r="C411" i="1"/>
  <c r="G463" i="1" s="1"/>
  <c r="C409" i="1"/>
  <c r="E463" i="1" s="1"/>
  <c r="C396" i="1"/>
  <c r="N402" i="1" s="1"/>
  <c r="C394" i="1"/>
  <c r="I402" i="1" s="1"/>
  <c r="C393" i="1"/>
  <c r="H402" i="1" s="1"/>
  <c r="C392" i="1"/>
  <c r="G402" i="1" s="1"/>
  <c r="C391" i="1"/>
  <c r="F402" i="1" s="1"/>
  <c r="C390" i="1"/>
  <c r="E402" i="1" s="1"/>
  <c r="C389" i="1"/>
  <c r="D402" i="1" s="1"/>
  <c r="C373" i="1"/>
  <c r="N379" i="1" s="1"/>
  <c r="C372" i="1"/>
  <c r="J379" i="1" s="1"/>
  <c r="C371" i="1"/>
  <c r="I379" i="1" s="1"/>
  <c r="C370" i="1"/>
  <c r="H379" i="1" s="1"/>
  <c r="C369" i="1"/>
  <c r="G379" i="1" s="1"/>
  <c r="C368" i="1"/>
  <c r="F379" i="1" s="1"/>
  <c r="C367" i="1"/>
  <c r="E379" i="1" s="1"/>
  <c r="C366" i="1"/>
  <c r="D379" i="1" s="1"/>
  <c r="C350" i="1"/>
  <c r="N356" i="1" s="1"/>
  <c r="C349" i="1"/>
  <c r="J356" i="1" s="1"/>
  <c r="C348" i="1"/>
  <c r="I356" i="1" s="1"/>
  <c r="C347" i="1"/>
  <c r="H356" i="1" s="1"/>
  <c r="C346" i="1"/>
  <c r="G356" i="1" s="1"/>
  <c r="C345" i="1"/>
  <c r="F356" i="1" s="1"/>
  <c r="C344" i="1"/>
  <c r="E356" i="1" s="1"/>
  <c r="C343" i="1"/>
  <c r="D356" i="1" s="1"/>
  <c r="BS557" i="1"/>
  <c r="CD571" i="1" s="1"/>
  <c r="BS556" i="1"/>
  <c r="BZ571" i="1" s="1"/>
  <c r="BS555" i="1"/>
  <c r="BY571" i="1" s="1"/>
  <c r="BS554" i="1"/>
  <c r="BX571" i="1" s="1"/>
  <c r="BS553" i="1"/>
  <c r="BW571" i="1" s="1"/>
  <c r="BS552" i="1"/>
  <c r="BV571" i="1" s="1"/>
  <c r="BS551" i="1"/>
  <c r="BU571" i="1" s="1"/>
  <c r="BS550" i="1"/>
  <c r="BT571" i="1" s="1"/>
  <c r="BS517" i="1"/>
  <c r="CD531" i="1" s="1"/>
  <c r="BS516" i="1"/>
  <c r="BZ531" i="1" s="1"/>
  <c r="BS515" i="1"/>
  <c r="BY531" i="1" s="1"/>
  <c r="BS514" i="1"/>
  <c r="BX531" i="1" s="1"/>
  <c r="BS513" i="1"/>
  <c r="BW531" i="1" s="1"/>
  <c r="BS512" i="1"/>
  <c r="BV531" i="1" s="1"/>
  <c r="BS511" i="1"/>
  <c r="BU531" i="1" s="1"/>
  <c r="BS510" i="1"/>
  <c r="BT531" i="1" s="1"/>
  <c r="BS476" i="1"/>
  <c r="BZ491" i="1" s="1"/>
  <c r="BS474" i="1"/>
  <c r="BX491" i="1" s="1"/>
  <c r="BS472" i="1"/>
  <c r="BV491" i="1" s="1"/>
  <c r="BS470" i="1"/>
  <c r="BS477" i="1"/>
  <c r="CD491" i="1" s="1"/>
  <c r="BS475" i="1"/>
  <c r="BY491" i="1" s="1"/>
  <c r="BS473" i="1"/>
  <c r="BW491" i="1" s="1"/>
  <c r="BS471" i="1"/>
  <c r="BU491" i="1" s="1"/>
  <c r="BS415" i="1"/>
  <c r="BS413" i="1"/>
  <c r="BY463" i="1" s="1"/>
  <c r="BS411" i="1"/>
  <c r="BW463" i="1" s="1"/>
  <c r="BS409" i="1"/>
  <c r="BU463" i="1" s="1"/>
  <c r="BS396" i="1"/>
  <c r="CD402" i="1" s="1"/>
  <c r="BS394" i="1"/>
  <c r="BY402" i="1" s="1"/>
  <c r="BS392" i="1"/>
  <c r="BW402" i="1" s="1"/>
  <c r="BS391" i="1"/>
  <c r="BV402" i="1" s="1"/>
  <c r="BS390" i="1"/>
  <c r="BU402" i="1" s="1"/>
  <c r="BS389" i="1"/>
  <c r="BT402" i="1" s="1"/>
  <c r="BS373" i="1"/>
  <c r="CD379" i="1" s="1"/>
  <c r="BS372" i="1"/>
  <c r="BZ379" i="1" s="1"/>
  <c r="BS371" i="1"/>
  <c r="BY379" i="1" s="1"/>
  <c r="BS370" i="1"/>
  <c r="BX379" i="1" s="1"/>
  <c r="BS369" i="1"/>
  <c r="BW379" i="1" s="1"/>
  <c r="BS368" i="1"/>
  <c r="BV379" i="1" s="1"/>
  <c r="BS367" i="1"/>
  <c r="BU379" i="1" s="1"/>
  <c r="BS366" i="1"/>
  <c r="BT379" i="1" s="1"/>
  <c r="BS350" i="1"/>
  <c r="CD356" i="1" s="1"/>
  <c r="BS349" i="1"/>
  <c r="BZ356" i="1" s="1"/>
  <c r="BS348" i="1"/>
  <c r="BY356" i="1" s="1"/>
  <c r="BS347" i="1"/>
  <c r="BX356" i="1" s="1"/>
  <c r="BS346" i="1"/>
  <c r="BW356" i="1" s="1"/>
  <c r="BS345" i="1"/>
  <c r="BV356" i="1" s="1"/>
  <c r="BS344" i="1"/>
  <c r="BU356" i="1" s="1"/>
  <c r="BS343" i="1"/>
  <c r="BT356" i="1" s="1"/>
  <c r="BS414" i="1"/>
  <c r="BS412" i="1"/>
  <c r="BX463" i="1" s="1"/>
  <c r="BS410" i="1"/>
  <c r="BV463" i="1" s="1"/>
  <c r="BS408" i="1"/>
  <c r="BS395" i="1"/>
  <c r="BZ402" i="1" s="1"/>
  <c r="BS393" i="1"/>
  <c r="BX402" i="1" s="1"/>
  <c r="J265" i="1"/>
  <c r="J264" i="1"/>
  <c r="J263" i="1"/>
  <c r="J262" i="1"/>
  <c r="J266" i="1" s="1"/>
  <c r="I265" i="1"/>
  <c r="I264" i="1"/>
  <c r="I263" i="1"/>
  <c r="I262" i="1"/>
  <c r="I266" i="1" s="1"/>
  <c r="H265" i="1"/>
  <c r="H264" i="1"/>
  <c r="H263" i="1"/>
  <c r="H262" i="1"/>
  <c r="H266" i="1" s="1"/>
  <c r="M257" i="1"/>
  <c r="M256" i="1"/>
  <c r="M255" i="1"/>
  <c r="M254" i="1"/>
  <c r="M253" i="1"/>
  <c r="M252" i="1"/>
  <c r="M251" i="1"/>
  <c r="C283" i="1"/>
  <c r="G265" i="1"/>
  <c r="G264" i="1"/>
  <c r="G263" i="1"/>
  <c r="G262" i="1"/>
  <c r="G266" i="1" s="1"/>
  <c r="L257" i="1"/>
  <c r="L256" i="1"/>
  <c r="L255" i="1"/>
  <c r="L254" i="1"/>
  <c r="L253" i="1"/>
  <c r="L252" i="1"/>
  <c r="L251" i="1"/>
  <c r="BZ265" i="1"/>
  <c r="BZ264" i="1"/>
  <c r="BZ263" i="1"/>
  <c r="BZ262" i="1"/>
  <c r="BY265" i="1"/>
  <c r="BY264" i="1"/>
  <c r="BY263" i="1"/>
  <c r="BY262" i="1"/>
  <c r="BX265" i="1"/>
  <c r="BX264" i="1"/>
  <c r="BX263" i="1"/>
  <c r="BX262" i="1"/>
  <c r="CC257" i="1"/>
  <c r="CC256" i="1"/>
  <c r="CC255" i="1"/>
  <c r="CC254" i="1"/>
  <c r="CC253" i="1"/>
  <c r="CC252" i="1"/>
  <c r="CC251" i="1"/>
  <c r="BS283" i="1"/>
  <c r="BW265" i="1"/>
  <c r="BW264" i="1"/>
  <c r="BW263" i="1"/>
  <c r="BW262" i="1"/>
  <c r="CB257" i="1"/>
  <c r="CB256" i="1"/>
  <c r="CB255" i="1"/>
  <c r="CB254" i="1"/>
  <c r="CB253" i="1"/>
  <c r="CB252" i="1"/>
  <c r="CB251" i="1"/>
  <c r="C58" i="1"/>
  <c r="C193" i="1" s="1"/>
  <c r="BS58" i="1"/>
  <c r="BS193" i="1" s="1"/>
  <c r="D188" i="1"/>
  <c r="BT188" i="1"/>
  <c r="AK277" i="1"/>
  <c r="AK275" i="1"/>
  <c r="AK274" i="1"/>
  <c r="DA277" i="1"/>
  <c r="DA275" i="1"/>
  <c r="DA274" i="1"/>
  <c r="T564" i="1"/>
  <c r="T524" i="1"/>
  <c r="T484" i="1"/>
  <c r="CJ564" i="1"/>
  <c r="CJ524" i="1"/>
  <c r="CJ484" i="1"/>
  <c r="T557" i="1"/>
  <c r="AE571" i="1" s="1"/>
  <c r="T556" i="1"/>
  <c r="AA571" i="1" s="1"/>
  <c r="T555" i="1"/>
  <c r="Z571" i="1" s="1"/>
  <c r="T554" i="1"/>
  <c r="Y571" i="1" s="1"/>
  <c r="T553" i="1"/>
  <c r="X571" i="1" s="1"/>
  <c r="T552" i="1"/>
  <c r="W571" i="1" s="1"/>
  <c r="T551" i="1"/>
  <c r="V571" i="1" s="1"/>
  <c r="T550" i="1"/>
  <c r="U571" i="1" s="1"/>
  <c r="T517" i="1"/>
  <c r="AE531" i="1" s="1"/>
  <c r="T516" i="1"/>
  <c r="AA531" i="1" s="1"/>
  <c r="T515" i="1"/>
  <c r="Z531" i="1" s="1"/>
  <c r="T514" i="1"/>
  <c r="Y531" i="1" s="1"/>
  <c r="T513" i="1"/>
  <c r="X531" i="1" s="1"/>
  <c r="T512" i="1"/>
  <c r="W531" i="1" s="1"/>
  <c r="T511" i="1"/>
  <c r="V531" i="1" s="1"/>
  <c r="T510" i="1"/>
  <c r="U531" i="1" s="1"/>
  <c r="T477" i="1"/>
  <c r="AE491" i="1" s="1"/>
  <c r="T476" i="1"/>
  <c r="AA491" i="1" s="1"/>
  <c r="T475" i="1"/>
  <c r="Z491" i="1" s="1"/>
  <c r="T474" i="1"/>
  <c r="Y491" i="1" s="1"/>
  <c r="T473" i="1"/>
  <c r="X491" i="1" s="1"/>
  <c r="T472" i="1"/>
  <c r="W491" i="1" s="1"/>
  <c r="T471" i="1"/>
  <c r="V491" i="1" s="1"/>
  <c r="T470" i="1"/>
  <c r="T415" i="1"/>
  <c r="T414" i="1"/>
  <c r="T413" i="1"/>
  <c r="Z463" i="1" s="1"/>
  <c r="T412" i="1"/>
  <c r="Y463" i="1" s="1"/>
  <c r="T411" i="1"/>
  <c r="X463" i="1" s="1"/>
  <c r="T410" i="1"/>
  <c r="W463" i="1" s="1"/>
  <c r="T409" i="1"/>
  <c r="V463" i="1" s="1"/>
  <c r="T408" i="1"/>
  <c r="T396" i="1"/>
  <c r="AE402" i="1" s="1"/>
  <c r="T395" i="1"/>
  <c r="AA402" i="1" s="1"/>
  <c r="T394" i="1"/>
  <c r="Z402" i="1" s="1"/>
  <c r="T393" i="1"/>
  <c r="Y402" i="1" s="1"/>
  <c r="T392" i="1"/>
  <c r="X402" i="1" s="1"/>
  <c r="T391" i="1"/>
  <c r="W402" i="1" s="1"/>
  <c r="T390" i="1"/>
  <c r="V402" i="1" s="1"/>
  <c r="T389" i="1"/>
  <c r="U402" i="1" s="1"/>
  <c r="T373" i="1"/>
  <c r="AE379" i="1" s="1"/>
  <c r="T372" i="1"/>
  <c r="AA379" i="1" s="1"/>
  <c r="T371" i="1"/>
  <c r="Z379" i="1" s="1"/>
  <c r="T370" i="1"/>
  <c r="Y379" i="1" s="1"/>
  <c r="T369" i="1"/>
  <c r="X379" i="1" s="1"/>
  <c r="T368" i="1"/>
  <c r="W379" i="1" s="1"/>
  <c r="T367" i="1"/>
  <c r="V379" i="1" s="1"/>
  <c r="T366" i="1"/>
  <c r="U379" i="1" s="1"/>
  <c r="T350" i="1"/>
  <c r="AE356" i="1" s="1"/>
  <c r="T349" i="1"/>
  <c r="AA356" i="1" s="1"/>
  <c r="T348" i="1"/>
  <c r="Z356" i="1" s="1"/>
  <c r="T347" i="1"/>
  <c r="Y356" i="1" s="1"/>
  <c r="T346" i="1"/>
  <c r="X356" i="1" s="1"/>
  <c r="T345" i="1"/>
  <c r="W356" i="1" s="1"/>
  <c r="T344" i="1"/>
  <c r="V356" i="1" s="1"/>
  <c r="T343" i="1"/>
  <c r="U356" i="1" s="1"/>
  <c r="CJ557" i="1"/>
  <c r="CU571" i="1" s="1"/>
  <c r="CJ556" i="1"/>
  <c r="CQ571" i="1" s="1"/>
  <c r="CJ555" i="1"/>
  <c r="CP571" i="1" s="1"/>
  <c r="CJ554" i="1"/>
  <c r="CO571" i="1" s="1"/>
  <c r="CJ553" i="1"/>
  <c r="CN571" i="1" s="1"/>
  <c r="CJ552" i="1"/>
  <c r="CM571" i="1" s="1"/>
  <c r="CJ551" i="1"/>
  <c r="CL571" i="1" s="1"/>
  <c r="CJ550" i="1"/>
  <c r="CK571" i="1" s="1"/>
  <c r="CJ517" i="1"/>
  <c r="CU531" i="1" s="1"/>
  <c r="CJ516" i="1"/>
  <c r="CQ531" i="1" s="1"/>
  <c r="CJ515" i="1"/>
  <c r="CP531" i="1" s="1"/>
  <c r="CJ514" i="1"/>
  <c r="CO531" i="1" s="1"/>
  <c r="CJ513" i="1"/>
  <c r="CN531" i="1" s="1"/>
  <c r="CJ512" i="1"/>
  <c r="CM531" i="1" s="1"/>
  <c r="CJ511" i="1"/>
  <c r="CL531" i="1" s="1"/>
  <c r="CJ510" i="1"/>
  <c r="CK531" i="1" s="1"/>
  <c r="CJ477" i="1"/>
  <c r="CU491" i="1" s="1"/>
  <c r="CJ476" i="1"/>
  <c r="CQ491" i="1" s="1"/>
  <c r="CJ475" i="1"/>
  <c r="CP491" i="1" s="1"/>
  <c r="CJ474" i="1"/>
  <c r="CO491" i="1" s="1"/>
  <c r="CJ473" i="1"/>
  <c r="CN491" i="1" s="1"/>
  <c r="CJ472" i="1"/>
  <c r="CM491" i="1" s="1"/>
  <c r="CJ471" i="1"/>
  <c r="CL491" i="1" s="1"/>
  <c r="CJ470" i="1"/>
  <c r="CJ415" i="1"/>
  <c r="CJ414" i="1"/>
  <c r="CJ413" i="1"/>
  <c r="CP463" i="1" s="1"/>
  <c r="CJ412" i="1"/>
  <c r="CO463" i="1" s="1"/>
  <c r="CJ411" i="1"/>
  <c r="CN463" i="1" s="1"/>
  <c r="CJ410" i="1"/>
  <c r="CM463" i="1" s="1"/>
  <c r="CJ409" i="1"/>
  <c r="CL463" i="1" s="1"/>
  <c r="CJ408" i="1"/>
  <c r="CJ396" i="1"/>
  <c r="CU402" i="1" s="1"/>
  <c r="CJ395" i="1"/>
  <c r="CQ402" i="1" s="1"/>
  <c r="CJ394" i="1"/>
  <c r="CP402" i="1" s="1"/>
  <c r="CJ393" i="1"/>
  <c r="CO402" i="1" s="1"/>
  <c r="CJ392" i="1"/>
  <c r="CN402" i="1" s="1"/>
  <c r="CJ391" i="1"/>
  <c r="CM402" i="1" s="1"/>
  <c r="CJ390" i="1"/>
  <c r="CL402" i="1" s="1"/>
  <c r="CJ389" i="1"/>
  <c r="CK402" i="1" s="1"/>
  <c r="CJ373" i="1"/>
  <c r="CU379" i="1" s="1"/>
  <c r="CJ372" i="1"/>
  <c r="CQ379" i="1" s="1"/>
  <c r="CJ371" i="1"/>
  <c r="CP379" i="1" s="1"/>
  <c r="CJ370" i="1"/>
  <c r="CO379" i="1" s="1"/>
  <c r="CJ369" i="1"/>
  <c r="CN379" i="1" s="1"/>
  <c r="CJ368" i="1"/>
  <c r="CM379" i="1" s="1"/>
  <c r="CJ367" i="1"/>
  <c r="CL379" i="1" s="1"/>
  <c r="CJ366" i="1"/>
  <c r="CK379" i="1" s="1"/>
  <c r="CJ350" i="1"/>
  <c r="CU356" i="1" s="1"/>
  <c r="CJ349" i="1"/>
  <c r="CQ356" i="1" s="1"/>
  <c r="CJ348" i="1"/>
  <c r="CP356" i="1" s="1"/>
  <c r="CJ347" i="1"/>
  <c r="CO356" i="1" s="1"/>
  <c r="CJ346" i="1"/>
  <c r="CN356" i="1" s="1"/>
  <c r="CJ345" i="1"/>
  <c r="CM356" i="1" s="1"/>
  <c r="CJ344" i="1"/>
  <c r="CL356" i="1" s="1"/>
  <c r="CJ343" i="1"/>
  <c r="CK356" i="1" s="1"/>
  <c r="AA265" i="1"/>
  <c r="AA264" i="1"/>
  <c r="AA263" i="1"/>
  <c r="AA262" i="1"/>
  <c r="Z265" i="1"/>
  <c r="Z264" i="1"/>
  <c r="Z263" i="1"/>
  <c r="Z262" i="1"/>
  <c r="T283" i="1"/>
  <c r="Y265" i="1"/>
  <c r="Y264" i="1"/>
  <c r="Y263" i="1"/>
  <c r="Y262" i="1"/>
  <c r="AD257" i="1"/>
  <c r="AD256" i="1"/>
  <c r="AD255" i="1"/>
  <c r="AD254" i="1"/>
  <c r="AD253" i="1"/>
  <c r="AD252" i="1"/>
  <c r="AD251" i="1"/>
  <c r="X265" i="1"/>
  <c r="X264" i="1"/>
  <c r="X263" i="1"/>
  <c r="X262" i="1"/>
  <c r="AC257" i="1"/>
  <c r="AC256" i="1"/>
  <c r="AC255" i="1"/>
  <c r="AC254" i="1"/>
  <c r="AC253" i="1"/>
  <c r="AC252" i="1"/>
  <c r="AC251" i="1"/>
  <c r="CQ265" i="1"/>
  <c r="CQ264" i="1"/>
  <c r="CQ263" i="1"/>
  <c r="CQ262" i="1"/>
  <c r="CP265" i="1"/>
  <c r="CP264" i="1"/>
  <c r="CP263" i="1"/>
  <c r="CP262" i="1"/>
  <c r="CJ283" i="1"/>
  <c r="CO265" i="1"/>
  <c r="CO264" i="1"/>
  <c r="CO263" i="1"/>
  <c r="CO262" i="1"/>
  <c r="CT257" i="1"/>
  <c r="CT256" i="1"/>
  <c r="CT255" i="1"/>
  <c r="CT254" i="1"/>
  <c r="CT253" i="1"/>
  <c r="CT252" i="1"/>
  <c r="CT251" i="1"/>
  <c r="CN265" i="1"/>
  <c r="CN264" i="1"/>
  <c r="CN263" i="1"/>
  <c r="CN262" i="1"/>
  <c r="CS257" i="1"/>
  <c r="CS256" i="1"/>
  <c r="CS255" i="1"/>
  <c r="CS254" i="1"/>
  <c r="CS253" i="1"/>
  <c r="CS252" i="1"/>
  <c r="CS251" i="1"/>
  <c r="T58" i="1"/>
  <c r="T193" i="1" s="1"/>
  <c r="CJ58" i="1"/>
  <c r="CJ193" i="1" s="1"/>
  <c r="BC188" i="1"/>
  <c r="DS188" i="1"/>
  <c r="BB277" i="1"/>
  <c r="BB275" i="1"/>
  <c r="BB274" i="1"/>
  <c r="DR277" i="1"/>
  <c r="DR275" i="1"/>
  <c r="DR274" i="1"/>
  <c r="C229" i="1"/>
  <c r="BS229" i="1"/>
  <c r="C230" i="1"/>
  <c r="BS230" i="1"/>
  <c r="C231" i="1"/>
  <c r="BS231" i="1"/>
  <c r="C232" i="1"/>
  <c r="BS232" i="1"/>
  <c r="C233" i="1"/>
  <c r="C278" i="1" s="1"/>
  <c r="BS233" i="1"/>
  <c r="BS278" i="1" s="1"/>
  <c r="C234" i="1"/>
  <c r="C279" i="1" s="1"/>
  <c r="BS234" i="1"/>
  <c r="BS279" i="1" s="1"/>
  <c r="C235" i="1"/>
  <c r="C280" i="1" s="1"/>
  <c r="BS235" i="1"/>
  <c r="BS280" i="1" s="1"/>
  <c r="T229" i="1"/>
  <c r="CJ229" i="1"/>
  <c r="T230" i="1"/>
  <c r="CJ230" i="1"/>
  <c r="T231" i="1"/>
  <c r="CJ231" i="1"/>
  <c r="T232" i="1"/>
  <c r="CJ232" i="1"/>
  <c r="T233" i="1"/>
  <c r="T278" i="1" s="1"/>
  <c r="CJ233" i="1"/>
  <c r="CJ278" i="1" s="1"/>
  <c r="T234" i="1"/>
  <c r="T279" i="1" s="1"/>
  <c r="CJ234" i="1"/>
  <c r="CJ279" i="1" s="1"/>
  <c r="T235" i="1"/>
  <c r="T280" i="1" s="1"/>
  <c r="CJ235" i="1"/>
  <c r="CJ280" i="1" s="1"/>
  <c r="AK229" i="1"/>
  <c r="DA229" i="1"/>
  <c r="AK230" i="1"/>
  <c r="DA230" i="1"/>
  <c r="AK231" i="1"/>
  <c r="DA231" i="1"/>
  <c r="AK232" i="1"/>
  <c r="DA232" i="1"/>
  <c r="AK233" i="1"/>
  <c r="AK278" i="1" s="1"/>
  <c r="DA233" i="1"/>
  <c r="DA278" i="1" s="1"/>
  <c r="AK234" i="1"/>
  <c r="AK279" i="1" s="1"/>
  <c r="DA234" i="1"/>
  <c r="DA279" i="1" s="1"/>
  <c r="AK235" i="1"/>
  <c r="AK280" i="1" s="1"/>
  <c r="DA235" i="1"/>
  <c r="DA280" i="1" s="1"/>
  <c r="BB229" i="1"/>
  <c r="DR229" i="1"/>
  <c r="BB230" i="1"/>
  <c r="DR230" i="1"/>
  <c r="BB231" i="1"/>
  <c r="DR231" i="1"/>
  <c r="BB232" i="1"/>
  <c r="DR232" i="1"/>
  <c r="BB233" i="1"/>
  <c r="BB278" i="1" s="1"/>
  <c r="DR233" i="1"/>
  <c r="DR278" i="1" s="1"/>
  <c r="BB234" i="1"/>
  <c r="BB279" i="1" s="1"/>
  <c r="DR234" i="1"/>
  <c r="DR279" i="1" s="1"/>
  <c r="BB235" i="1"/>
  <c r="BB280" i="1" s="1"/>
  <c r="DR235" i="1"/>
  <c r="DR280" i="1" s="1"/>
  <c r="BT330" i="1" l="1"/>
  <c r="BS325" i="1"/>
  <c r="CN533" i="1"/>
  <c r="CN532" i="1"/>
  <c r="CM533" i="1"/>
  <c r="CM532" i="1"/>
  <c r="AA463" i="1"/>
  <c r="AA431" i="1"/>
  <c r="AA532" i="1"/>
  <c r="BX535" i="1"/>
  <c r="BY535" i="1" s="1"/>
  <c r="BX532" i="1"/>
  <c r="D463" i="1"/>
  <c r="J422" i="1"/>
  <c r="K422" i="1" s="1"/>
  <c r="L422" i="1" s="1"/>
  <c r="M422" i="1" s="1"/>
  <c r="J421" i="1"/>
  <c r="K421" i="1" s="1"/>
  <c r="L421" i="1" s="1"/>
  <c r="M421" i="1" s="1"/>
  <c r="J420" i="1"/>
  <c r="K420" i="1" s="1"/>
  <c r="L420" i="1" s="1"/>
  <c r="M420" i="1" s="1"/>
  <c r="J419" i="1"/>
  <c r="K419" i="1" s="1"/>
  <c r="L419" i="1" s="1"/>
  <c r="M419" i="1" s="1"/>
  <c r="J418" i="1"/>
  <c r="J417" i="1"/>
  <c r="H536" i="1"/>
  <c r="I536" i="1" s="1"/>
  <c r="H533" i="1"/>
  <c r="BS566" i="1"/>
  <c r="BS526" i="1"/>
  <c r="BS486" i="1"/>
  <c r="BZ424" i="1"/>
  <c r="CA424" i="1" s="1"/>
  <c r="CB424" i="1" s="1"/>
  <c r="CC424" i="1" s="1"/>
  <c r="DV572" i="1"/>
  <c r="DU572" i="1"/>
  <c r="DV573" i="1"/>
  <c r="DU573" i="1"/>
  <c r="BF533" i="1"/>
  <c r="BF532" i="1"/>
  <c r="BE533" i="1"/>
  <c r="BE532" i="1"/>
  <c r="DS330" i="1"/>
  <c r="DR325" i="1"/>
  <c r="DR276" i="1"/>
  <c r="DZ295" i="1" s="1"/>
  <c r="DZ307" i="1" s="1"/>
  <c r="ED257" i="1"/>
  <c r="ED256" i="1"/>
  <c r="ED255" i="1"/>
  <c r="ED254" i="1"/>
  <c r="ED253" i="1"/>
  <c r="ED252" i="1"/>
  <c r="ED251" i="1"/>
  <c r="ED258" i="1" s="1"/>
  <c r="EC257" i="1"/>
  <c r="EC256" i="1"/>
  <c r="EC255" i="1"/>
  <c r="EC254" i="1"/>
  <c r="EC253" i="1"/>
  <c r="EC252" i="1"/>
  <c r="EC251" i="1"/>
  <c r="CK330" i="1"/>
  <c r="CJ325" i="1"/>
  <c r="CV257" i="1"/>
  <c r="CV256" i="1"/>
  <c r="CV255" i="1"/>
  <c r="CV254" i="1"/>
  <c r="CV253" i="1"/>
  <c r="CV252" i="1"/>
  <c r="CV251" i="1"/>
  <c r="CV258" i="1" s="1"/>
  <c r="CU257" i="1"/>
  <c r="CU256" i="1"/>
  <c r="CU255" i="1"/>
  <c r="CU254" i="1"/>
  <c r="CU253" i="1"/>
  <c r="CU252" i="1"/>
  <c r="CU251" i="1"/>
  <c r="CU258" i="1" s="1"/>
  <c r="CJ276" i="1"/>
  <c r="CR295" i="1" s="1"/>
  <c r="CR307" i="1" s="1"/>
  <c r="CM201" i="1"/>
  <c r="CM200" i="1"/>
  <c r="CM199" i="1"/>
  <c r="CM198" i="1"/>
  <c r="CM197" i="1"/>
  <c r="CM196" i="1"/>
  <c r="CL203" i="1"/>
  <c r="CL202" i="1"/>
  <c r="CL201" i="1"/>
  <c r="CL200" i="1"/>
  <c r="CL199" i="1"/>
  <c r="CL198" i="1"/>
  <c r="CL197" i="1"/>
  <c r="CL196" i="1"/>
  <c r="CK203" i="1"/>
  <c r="CK202" i="1"/>
  <c r="CK201" i="1"/>
  <c r="CN201" i="1" s="1"/>
  <c r="CK209" i="1" s="1"/>
  <c r="CK220" i="1" s="1"/>
  <c r="CK200" i="1"/>
  <c r="CN200" i="1" s="1"/>
  <c r="CJ209" i="1" s="1"/>
  <c r="CJ220" i="1" s="1"/>
  <c r="CK199" i="1"/>
  <c r="CN199" i="1" s="1"/>
  <c r="CK208" i="1" s="1"/>
  <c r="CK219" i="1" s="1"/>
  <c r="CK198" i="1"/>
  <c r="CN198" i="1" s="1"/>
  <c r="CJ208" i="1" s="1"/>
  <c r="CJ219" i="1" s="1"/>
  <c r="CK197" i="1"/>
  <c r="CN197" i="1" s="1"/>
  <c r="CK207" i="1" s="1"/>
  <c r="CK218" i="1" s="1"/>
  <c r="CK196" i="1"/>
  <c r="CN196" i="1" s="1"/>
  <c r="CJ207" i="1" s="1"/>
  <c r="CJ218" i="1" s="1"/>
  <c r="CM195" i="1"/>
  <c r="CM194" i="1"/>
  <c r="CL195" i="1"/>
  <c r="CL194" i="1"/>
  <c r="CK195" i="1"/>
  <c r="CK194" i="1"/>
  <c r="CO266" i="1"/>
  <c r="CL323" i="1"/>
  <c r="CL321" i="1"/>
  <c r="CK323" i="1"/>
  <c r="CK321" i="1"/>
  <c r="CJ323" i="1"/>
  <c r="CJ321" i="1"/>
  <c r="CM323" i="1"/>
  <c r="CM321" i="1"/>
  <c r="CN301" i="1"/>
  <c r="CJ301" i="1"/>
  <c r="CN299" i="1"/>
  <c r="CJ299" i="1"/>
  <c r="CO297" i="1"/>
  <c r="CK297" i="1"/>
  <c r="CM301" i="1"/>
  <c r="CM299" i="1"/>
  <c r="CN297" i="1"/>
  <c r="CJ297" i="1"/>
  <c r="CP301" i="1"/>
  <c r="CL301" i="1"/>
  <c r="CP299" i="1"/>
  <c r="CL299" i="1"/>
  <c r="CM297" i="1"/>
  <c r="CO301" i="1"/>
  <c r="CK301" i="1"/>
  <c r="CO299" i="1"/>
  <c r="CK299" i="1"/>
  <c r="CL297" i="1"/>
  <c r="X266" i="1"/>
  <c r="Z266" i="1"/>
  <c r="AA266" i="1"/>
  <c r="CK463" i="1"/>
  <c r="CQ422" i="1"/>
  <c r="CR422" i="1" s="1"/>
  <c r="CS422" i="1" s="1"/>
  <c r="CT422" i="1" s="1"/>
  <c r="CQ421" i="1"/>
  <c r="CR421" i="1" s="1"/>
  <c r="CS421" i="1" s="1"/>
  <c r="CT421" i="1" s="1"/>
  <c r="CQ420" i="1"/>
  <c r="CR420" i="1" s="1"/>
  <c r="CS420" i="1" s="1"/>
  <c r="CT420" i="1" s="1"/>
  <c r="CQ419" i="1"/>
  <c r="CR419" i="1" s="1"/>
  <c r="CS419" i="1" s="1"/>
  <c r="CT419" i="1" s="1"/>
  <c r="CQ418" i="1"/>
  <c r="CQ417" i="1"/>
  <c r="CJ563" i="1"/>
  <c r="CO574" i="1" s="1"/>
  <c r="CJ562" i="1"/>
  <c r="CQ574" i="1" s="1"/>
  <c r="CJ561" i="1"/>
  <c r="CJ560" i="1"/>
  <c r="CJ559" i="1"/>
  <c r="CJ558" i="1"/>
  <c r="CJ523" i="1"/>
  <c r="CO534" i="1" s="1"/>
  <c r="CJ522" i="1"/>
  <c r="CQ534" i="1" s="1"/>
  <c r="CJ521" i="1"/>
  <c r="CJ520" i="1"/>
  <c r="CJ519" i="1"/>
  <c r="CO537" i="1" s="1"/>
  <c r="CJ518" i="1"/>
  <c r="CJ483" i="1"/>
  <c r="CO494" i="1" s="1"/>
  <c r="CJ482" i="1"/>
  <c r="CQ494" i="1" s="1"/>
  <c r="CJ481" i="1"/>
  <c r="CP497" i="1" s="1"/>
  <c r="CJ480" i="1"/>
  <c r="CJ479" i="1"/>
  <c r="CJ478" i="1"/>
  <c r="CK491" i="1"/>
  <c r="CL505" i="1" s="1"/>
  <c r="CO497" i="1"/>
  <c r="CO496" i="1"/>
  <c r="CP496" i="1" s="1"/>
  <c r="CO495" i="1"/>
  <c r="CP495" i="1" s="1"/>
  <c r="CO493" i="1"/>
  <c r="CO492" i="1"/>
  <c r="CL545" i="1"/>
  <c r="CL536" i="1"/>
  <c r="CL535" i="1"/>
  <c r="CK536" i="1"/>
  <c r="CK535" i="1"/>
  <c r="CK533" i="1"/>
  <c r="CK532" i="1"/>
  <c r="CL533" i="1"/>
  <c r="CL532" i="1"/>
  <c r="CP537" i="1"/>
  <c r="CO535" i="1"/>
  <c r="CP535" i="1" s="1"/>
  <c r="CO533" i="1"/>
  <c r="CO532" i="1"/>
  <c r="CL585" i="1"/>
  <c r="CK573" i="1"/>
  <c r="CL576" i="1"/>
  <c r="CL575" i="1"/>
  <c r="CK576" i="1"/>
  <c r="CK575" i="1"/>
  <c r="CL573" i="1"/>
  <c r="CL572" i="1"/>
  <c r="CK572" i="1"/>
  <c r="CP577" i="1"/>
  <c r="CO576" i="1"/>
  <c r="CP576" i="1" s="1"/>
  <c r="CO575" i="1"/>
  <c r="CP575" i="1" s="1"/>
  <c r="CO573" i="1"/>
  <c r="CO577" i="1"/>
  <c r="CO572" i="1"/>
  <c r="U463" i="1"/>
  <c r="AA422" i="1"/>
  <c r="AB422" i="1" s="1"/>
  <c r="AC422" i="1" s="1"/>
  <c r="AD422" i="1" s="1"/>
  <c r="AA421" i="1"/>
  <c r="AB421" i="1" s="1"/>
  <c r="AC421" i="1" s="1"/>
  <c r="AD421" i="1" s="1"/>
  <c r="AA420" i="1"/>
  <c r="AB420" i="1" s="1"/>
  <c r="AC420" i="1" s="1"/>
  <c r="AD420" i="1" s="1"/>
  <c r="AA419" i="1"/>
  <c r="AB419" i="1" s="1"/>
  <c r="AC419" i="1" s="1"/>
  <c r="AD419" i="1" s="1"/>
  <c r="AA418" i="1"/>
  <c r="AA417" i="1"/>
  <c r="T563" i="1"/>
  <c r="Y574" i="1" s="1"/>
  <c r="T562" i="1"/>
  <c r="AA574" i="1" s="1"/>
  <c r="T561" i="1"/>
  <c r="T560" i="1"/>
  <c r="T559" i="1"/>
  <c r="Y575" i="1" s="1"/>
  <c r="Z575" i="1" s="1"/>
  <c r="T558" i="1"/>
  <c r="T523" i="1"/>
  <c r="Y534" i="1" s="1"/>
  <c r="T522" i="1"/>
  <c r="AA534" i="1" s="1"/>
  <c r="T521" i="1"/>
  <c r="Y537" i="1" s="1"/>
  <c r="T520" i="1"/>
  <c r="T519" i="1"/>
  <c r="T518" i="1"/>
  <c r="T483" i="1"/>
  <c r="Y494" i="1" s="1"/>
  <c r="T482" i="1"/>
  <c r="AA494" i="1" s="1"/>
  <c r="T481" i="1"/>
  <c r="T480" i="1"/>
  <c r="T479" i="1"/>
  <c r="Y495" i="1" s="1"/>
  <c r="Z495" i="1" s="1"/>
  <c r="U491" i="1"/>
  <c r="V505" i="1" s="1"/>
  <c r="T478" i="1"/>
  <c r="Z497" i="1"/>
  <c r="Y497" i="1"/>
  <c r="Y496" i="1"/>
  <c r="Z496" i="1" s="1"/>
  <c r="Y493" i="1"/>
  <c r="Y492" i="1"/>
  <c r="V545" i="1"/>
  <c r="V536" i="1"/>
  <c r="U536" i="1"/>
  <c r="U535" i="1"/>
  <c r="U533" i="1"/>
  <c r="U532" i="1"/>
  <c r="V535" i="1"/>
  <c r="V533" i="1"/>
  <c r="V532" i="1"/>
  <c r="Z537" i="1"/>
  <c r="Y536" i="1"/>
  <c r="Z536" i="1" s="1"/>
  <c r="Y535" i="1"/>
  <c r="Z535" i="1" s="1"/>
  <c r="Y533" i="1"/>
  <c r="Y532" i="1"/>
  <c r="V585" i="1"/>
  <c r="U573" i="1"/>
  <c r="V576" i="1"/>
  <c r="V575" i="1"/>
  <c r="U576" i="1"/>
  <c r="U575" i="1"/>
  <c r="V572" i="1"/>
  <c r="V573" i="1"/>
  <c r="U572" i="1"/>
  <c r="Y577" i="1"/>
  <c r="Y576" i="1"/>
  <c r="Z576" i="1" s="1"/>
  <c r="Y573" i="1"/>
  <c r="Z577" i="1"/>
  <c r="Y572" i="1"/>
  <c r="BU188" i="1"/>
  <c r="BU189" i="1" s="1"/>
  <c r="BT189" i="1"/>
  <c r="BV188" i="1"/>
  <c r="BV189" i="1" s="1"/>
  <c r="BT463" i="1"/>
  <c r="BZ422" i="1"/>
  <c r="CA422" i="1" s="1"/>
  <c r="CB422" i="1" s="1"/>
  <c r="CC422" i="1" s="1"/>
  <c r="BZ421" i="1"/>
  <c r="CA421" i="1" s="1"/>
  <c r="CB421" i="1" s="1"/>
  <c r="CC421" i="1" s="1"/>
  <c r="BZ420" i="1"/>
  <c r="CA420" i="1" s="1"/>
  <c r="CB420" i="1" s="1"/>
  <c r="CC420" i="1" s="1"/>
  <c r="BZ419" i="1"/>
  <c r="CA419" i="1" s="1"/>
  <c r="CB419" i="1" s="1"/>
  <c r="CC419" i="1" s="1"/>
  <c r="BZ418" i="1"/>
  <c r="BZ417" i="1"/>
  <c r="BX495" i="1"/>
  <c r="BY495" i="1" s="1"/>
  <c r="BX492" i="1"/>
  <c r="BV533" i="1"/>
  <c r="BV532" i="1"/>
  <c r="BW533" i="1"/>
  <c r="BW532" i="1"/>
  <c r="BZ533" i="1"/>
  <c r="BV573" i="1"/>
  <c r="BW573" i="1"/>
  <c r="BW572" i="1"/>
  <c r="BV572" i="1"/>
  <c r="BZ573" i="1"/>
  <c r="N463" i="1"/>
  <c r="N431" i="1"/>
  <c r="H496" i="1"/>
  <c r="I496" i="1" s="1"/>
  <c r="H493" i="1"/>
  <c r="F533" i="1"/>
  <c r="F532" i="1"/>
  <c r="G533" i="1"/>
  <c r="G532" i="1"/>
  <c r="J532" i="1"/>
  <c r="G573" i="1"/>
  <c r="G572" i="1"/>
  <c r="F573" i="1"/>
  <c r="F572" i="1"/>
  <c r="J572" i="1"/>
  <c r="DU199" i="1"/>
  <c r="DU198" i="1"/>
  <c r="DU197" i="1"/>
  <c r="DU196" i="1"/>
  <c r="DT203" i="1"/>
  <c r="DT202" i="1"/>
  <c r="DT201" i="1"/>
  <c r="DT200" i="1"/>
  <c r="DT199" i="1"/>
  <c r="DT198" i="1"/>
  <c r="DT197" i="1"/>
  <c r="DT196" i="1"/>
  <c r="DS203" i="1"/>
  <c r="DS202" i="1"/>
  <c r="DS201" i="1"/>
  <c r="DS200" i="1"/>
  <c r="DS199" i="1"/>
  <c r="DV199" i="1" s="1"/>
  <c r="DS208" i="1" s="1"/>
  <c r="DS219" i="1" s="1"/>
  <c r="DS198" i="1"/>
  <c r="DV198" i="1" s="1"/>
  <c r="DR208" i="1" s="1"/>
  <c r="DR219" i="1" s="1"/>
  <c r="DS197" i="1"/>
  <c r="DV197" i="1" s="1"/>
  <c r="DS207" i="1" s="1"/>
  <c r="DS218" i="1" s="1"/>
  <c r="DS196" i="1"/>
  <c r="DV196" i="1" s="1"/>
  <c r="DR207" i="1" s="1"/>
  <c r="DR218" i="1" s="1"/>
  <c r="DS195" i="1"/>
  <c r="DS194" i="1"/>
  <c r="DU195" i="1"/>
  <c r="DU194" i="1"/>
  <c r="DT195" i="1"/>
  <c r="DT194" i="1"/>
  <c r="DW266" i="1"/>
  <c r="DX266" i="1"/>
  <c r="DY266" i="1"/>
  <c r="DT323" i="1"/>
  <c r="DT321" i="1"/>
  <c r="DS323" i="1"/>
  <c r="DS321" i="1"/>
  <c r="DR323" i="1"/>
  <c r="DR321" i="1"/>
  <c r="DU323" i="1"/>
  <c r="DU321" i="1"/>
  <c r="DX301" i="1"/>
  <c r="DT301" i="1"/>
  <c r="DX299" i="1"/>
  <c r="DT299" i="1"/>
  <c r="DW297" i="1"/>
  <c r="DS297" i="1"/>
  <c r="DW301" i="1"/>
  <c r="DS301" i="1"/>
  <c r="DW299" i="1"/>
  <c r="DS299" i="1"/>
  <c r="DV297" i="1"/>
  <c r="DR297" i="1"/>
  <c r="DV301" i="1"/>
  <c r="DR301" i="1"/>
  <c r="DV299" i="1"/>
  <c r="DR299" i="1"/>
  <c r="DU297" i="1"/>
  <c r="DU301" i="1"/>
  <c r="DU299" i="1"/>
  <c r="DT297" i="1"/>
  <c r="BF266" i="1"/>
  <c r="DS463" i="1"/>
  <c r="DY422" i="1"/>
  <c r="DZ422" i="1" s="1"/>
  <c r="EA422" i="1" s="1"/>
  <c r="EB422" i="1" s="1"/>
  <c r="DY421" i="1"/>
  <c r="DZ421" i="1" s="1"/>
  <c r="EA421" i="1" s="1"/>
  <c r="EB421" i="1" s="1"/>
  <c r="DY420" i="1"/>
  <c r="DZ420" i="1" s="1"/>
  <c r="EA420" i="1" s="1"/>
  <c r="EB420" i="1" s="1"/>
  <c r="DY419" i="1"/>
  <c r="DZ419" i="1" s="1"/>
  <c r="EA419" i="1" s="1"/>
  <c r="EB419" i="1" s="1"/>
  <c r="DY418" i="1"/>
  <c r="DY417" i="1"/>
  <c r="DR563" i="1"/>
  <c r="DW574" i="1" s="1"/>
  <c r="DR562" i="1"/>
  <c r="DY574" i="1" s="1"/>
  <c r="DR561" i="1"/>
  <c r="DR560" i="1"/>
  <c r="DR559" i="1"/>
  <c r="DR558" i="1"/>
  <c r="DR523" i="1"/>
  <c r="DW534" i="1" s="1"/>
  <c r="DR522" i="1"/>
  <c r="DY534" i="1" s="1"/>
  <c r="DR521" i="1"/>
  <c r="DR520" i="1"/>
  <c r="DR519" i="1"/>
  <c r="DW536" i="1" s="1"/>
  <c r="DR518" i="1"/>
  <c r="DS491" i="1"/>
  <c r="DT505" i="1" s="1"/>
  <c r="DR483" i="1"/>
  <c r="DW494" i="1" s="1"/>
  <c r="DR482" i="1"/>
  <c r="DY494" i="1" s="1"/>
  <c r="DR481" i="1"/>
  <c r="DR480" i="1"/>
  <c r="DR478" i="1"/>
  <c r="DR479" i="1"/>
  <c r="DX497" i="1" s="1"/>
  <c r="DW497" i="1"/>
  <c r="DW496" i="1"/>
  <c r="DX496" i="1" s="1"/>
  <c r="DW495" i="1"/>
  <c r="DX495" i="1" s="1"/>
  <c r="DW492" i="1"/>
  <c r="DT545" i="1"/>
  <c r="DT536" i="1"/>
  <c r="DT535" i="1"/>
  <c r="DS536" i="1"/>
  <c r="DS535" i="1"/>
  <c r="DS533" i="1"/>
  <c r="DS532" i="1"/>
  <c r="DT533" i="1"/>
  <c r="DT532" i="1"/>
  <c r="DX537" i="1"/>
  <c r="DW537" i="1"/>
  <c r="DW535" i="1"/>
  <c r="DX535" i="1" s="1"/>
  <c r="DW533" i="1"/>
  <c r="DW532" i="1"/>
  <c r="DT585" i="1"/>
  <c r="DS573" i="1"/>
  <c r="DT576" i="1"/>
  <c r="DT575" i="1"/>
  <c r="DS576" i="1"/>
  <c r="DS575" i="1"/>
  <c r="DT573" i="1"/>
  <c r="DT572" i="1"/>
  <c r="DS572" i="1"/>
  <c r="DW573" i="1"/>
  <c r="DW571" i="1"/>
  <c r="BC463" i="1"/>
  <c r="BI422" i="1"/>
  <c r="BJ422" i="1" s="1"/>
  <c r="BK422" i="1" s="1"/>
  <c r="BL422" i="1" s="1"/>
  <c r="BI421" i="1"/>
  <c r="BJ421" i="1" s="1"/>
  <c r="BK421" i="1" s="1"/>
  <c r="BL421" i="1" s="1"/>
  <c r="BI420" i="1"/>
  <c r="BJ420" i="1" s="1"/>
  <c r="BK420" i="1" s="1"/>
  <c r="BL420" i="1" s="1"/>
  <c r="BI419" i="1"/>
  <c r="BJ419" i="1" s="1"/>
  <c r="BK419" i="1" s="1"/>
  <c r="BL419" i="1" s="1"/>
  <c r="BI418" i="1"/>
  <c r="BI417" i="1"/>
  <c r="BB563" i="1"/>
  <c r="BG574" i="1" s="1"/>
  <c r="BB562" i="1"/>
  <c r="BI574" i="1" s="1"/>
  <c r="BB561" i="1"/>
  <c r="BH577" i="1" s="1"/>
  <c r="BB560" i="1"/>
  <c r="BB559" i="1"/>
  <c r="BB558" i="1"/>
  <c r="BB523" i="1"/>
  <c r="BG534" i="1" s="1"/>
  <c r="BB522" i="1"/>
  <c r="BI534" i="1" s="1"/>
  <c r="BB521" i="1"/>
  <c r="BB520" i="1"/>
  <c r="BB519" i="1"/>
  <c r="BG537" i="1" s="1"/>
  <c r="BB518" i="1"/>
  <c r="BC491" i="1"/>
  <c r="BD505" i="1" s="1"/>
  <c r="BB483" i="1"/>
  <c r="BG494" i="1" s="1"/>
  <c r="BB482" i="1"/>
  <c r="BI494" i="1" s="1"/>
  <c r="BB480" i="1"/>
  <c r="BB478" i="1"/>
  <c r="BB479" i="1"/>
  <c r="BG495" i="1" s="1"/>
  <c r="BH495" i="1" s="1"/>
  <c r="BB481" i="1"/>
  <c r="BG497" i="1"/>
  <c r="BG496" i="1"/>
  <c r="BH496" i="1" s="1"/>
  <c r="BG493" i="1"/>
  <c r="BG492" i="1"/>
  <c r="BD545" i="1"/>
  <c r="BD536" i="1"/>
  <c r="BC536" i="1"/>
  <c r="BC535" i="1"/>
  <c r="BC533" i="1"/>
  <c r="BC532" i="1"/>
  <c r="BD535" i="1"/>
  <c r="BD533" i="1"/>
  <c r="BD532" i="1"/>
  <c r="BH537" i="1"/>
  <c r="BG536" i="1"/>
  <c r="BH536" i="1" s="1"/>
  <c r="BG535" i="1"/>
  <c r="BH535" i="1" s="1"/>
  <c r="BG533" i="1"/>
  <c r="BD585" i="1"/>
  <c r="BC573" i="1"/>
  <c r="BD576" i="1"/>
  <c r="BD575" i="1"/>
  <c r="BC576" i="1"/>
  <c r="BC575" i="1"/>
  <c r="BD573" i="1"/>
  <c r="BD572" i="1"/>
  <c r="BC572" i="1"/>
  <c r="BG576" i="1"/>
  <c r="BH576" i="1" s="1"/>
  <c r="BG575" i="1"/>
  <c r="BH575" i="1" s="1"/>
  <c r="BG573" i="1"/>
  <c r="BG572" i="1"/>
  <c r="BB139" i="1"/>
  <c r="BC48" i="1"/>
  <c r="DD188" i="1"/>
  <c r="DD189" i="1" s="1"/>
  <c r="DC188" i="1"/>
  <c r="DC189" i="1" s="1"/>
  <c r="DB189" i="1"/>
  <c r="DH463" i="1"/>
  <c r="DH431" i="1"/>
  <c r="DH493" i="1"/>
  <c r="DD533" i="1"/>
  <c r="DD532" i="1"/>
  <c r="DE533" i="1"/>
  <c r="DE532" i="1"/>
  <c r="DH533" i="1"/>
  <c r="DD573" i="1"/>
  <c r="DE573" i="1"/>
  <c r="DE572" i="1"/>
  <c r="DD572" i="1"/>
  <c r="DH573" i="1"/>
  <c r="AR463" i="1"/>
  <c r="AR431" i="1"/>
  <c r="AR492" i="1"/>
  <c r="AN533" i="1"/>
  <c r="AN532" i="1"/>
  <c r="AO533" i="1"/>
  <c r="AO532" i="1"/>
  <c r="AR532" i="1"/>
  <c r="AN573" i="1"/>
  <c r="AO573" i="1"/>
  <c r="AO572" i="1"/>
  <c r="AN572" i="1"/>
  <c r="AR572" i="1"/>
  <c r="AK565" i="1"/>
  <c r="AK525" i="1"/>
  <c r="AK485" i="1"/>
  <c r="AR423" i="1"/>
  <c r="AK236" i="1"/>
  <c r="AK281" i="1" s="1"/>
  <c r="AL190" i="1"/>
  <c r="BS565" i="1"/>
  <c r="BS525" i="1"/>
  <c r="BS485" i="1"/>
  <c r="BZ423" i="1"/>
  <c r="BS236" i="1"/>
  <c r="BS281" i="1" s="1"/>
  <c r="BT190" i="1"/>
  <c r="DB330" i="1"/>
  <c r="DA325" i="1"/>
  <c r="CQ463" i="1"/>
  <c r="CQ431" i="1"/>
  <c r="CQ533" i="1"/>
  <c r="CQ532" i="1"/>
  <c r="AA493" i="1"/>
  <c r="AA492" i="1"/>
  <c r="AA572" i="1"/>
  <c r="AA573" i="1"/>
  <c r="BS563" i="1"/>
  <c r="BX574" i="1" s="1"/>
  <c r="BS562" i="1"/>
  <c r="BZ574" i="1" s="1"/>
  <c r="BS561" i="1"/>
  <c r="BS560" i="1"/>
  <c r="BS559" i="1"/>
  <c r="BX576" i="1" s="1"/>
  <c r="BS558" i="1"/>
  <c r="BS523" i="1"/>
  <c r="BX534" i="1" s="1"/>
  <c r="BS522" i="1"/>
  <c r="BZ534" i="1" s="1"/>
  <c r="BS521" i="1"/>
  <c r="BS520" i="1"/>
  <c r="BS519" i="1"/>
  <c r="BY537" i="1" s="1"/>
  <c r="BS518" i="1"/>
  <c r="BT491" i="1"/>
  <c r="BU505" i="1" s="1"/>
  <c r="BS483" i="1"/>
  <c r="BX494" i="1" s="1"/>
  <c r="BS482" i="1"/>
  <c r="BZ494" i="1" s="1"/>
  <c r="BS481" i="1"/>
  <c r="BS479" i="1"/>
  <c r="BY497" i="1" s="1"/>
  <c r="BS478" i="1"/>
  <c r="BX497" i="1" s="1"/>
  <c r="BS480" i="1"/>
  <c r="BX577" i="1"/>
  <c r="BY577" i="1"/>
  <c r="BX575" i="1"/>
  <c r="BY575" i="1" s="1"/>
  <c r="BX572" i="1"/>
  <c r="BX573" i="1"/>
  <c r="E585" i="1"/>
  <c r="E576" i="1"/>
  <c r="E575" i="1"/>
  <c r="D576" i="1"/>
  <c r="D575" i="1"/>
  <c r="E573" i="1"/>
  <c r="E572" i="1"/>
  <c r="D573" i="1"/>
  <c r="D572" i="1"/>
  <c r="DY533" i="1"/>
  <c r="DY532" i="1"/>
  <c r="BI533" i="1"/>
  <c r="BI532" i="1"/>
  <c r="BC330" i="1"/>
  <c r="BB325" i="1"/>
  <c r="BB276" i="1"/>
  <c r="BJ295" i="1" s="1"/>
  <c r="BJ307" i="1" s="1"/>
  <c r="BN257" i="1"/>
  <c r="BN256" i="1"/>
  <c r="BN255" i="1"/>
  <c r="BN254" i="1"/>
  <c r="BN253" i="1"/>
  <c r="BN252" i="1"/>
  <c r="BN251" i="1"/>
  <c r="BM257" i="1"/>
  <c r="BM256" i="1"/>
  <c r="BM255" i="1"/>
  <c r="BM254" i="1"/>
  <c r="BM253" i="1"/>
  <c r="BM252" i="1"/>
  <c r="BM251" i="1"/>
  <c r="BM258" i="1" s="1"/>
  <c r="U330" i="1"/>
  <c r="T325" i="1"/>
  <c r="AF257" i="1"/>
  <c r="AF256" i="1"/>
  <c r="AF255" i="1"/>
  <c r="AF254" i="1"/>
  <c r="AF253" i="1"/>
  <c r="AF252" i="1"/>
  <c r="AF251" i="1"/>
  <c r="AE257" i="1"/>
  <c r="AE256" i="1"/>
  <c r="AE255" i="1"/>
  <c r="AE254" i="1"/>
  <c r="AE253" i="1"/>
  <c r="AE252" i="1"/>
  <c r="AE251" i="1"/>
  <c r="AE258" i="1" s="1"/>
  <c r="T276" i="1"/>
  <c r="AB295" i="1" s="1"/>
  <c r="AB307" i="1" s="1"/>
  <c r="W201" i="1"/>
  <c r="W200" i="1"/>
  <c r="W199" i="1"/>
  <c r="W198" i="1"/>
  <c r="W197" i="1"/>
  <c r="W196" i="1"/>
  <c r="V203" i="1"/>
  <c r="V202" i="1"/>
  <c r="V201" i="1"/>
  <c r="V200" i="1"/>
  <c r="V199" i="1"/>
  <c r="V198" i="1"/>
  <c r="V197" i="1"/>
  <c r="U203" i="1"/>
  <c r="U202" i="1"/>
  <c r="U201" i="1"/>
  <c r="X201" i="1" s="1"/>
  <c r="U209" i="1" s="1"/>
  <c r="U220" i="1" s="1"/>
  <c r="U200" i="1"/>
  <c r="X200" i="1" s="1"/>
  <c r="T209" i="1" s="1"/>
  <c r="T220" i="1" s="1"/>
  <c r="U199" i="1"/>
  <c r="X199" i="1" s="1"/>
  <c r="U208" i="1" s="1"/>
  <c r="U219" i="1" s="1"/>
  <c r="U198" i="1"/>
  <c r="U197" i="1"/>
  <c r="X197" i="1" s="1"/>
  <c r="U207" i="1" s="1"/>
  <c r="U218" i="1" s="1"/>
  <c r="V196" i="1"/>
  <c r="W195" i="1"/>
  <c r="W194" i="1"/>
  <c r="U196" i="1"/>
  <c r="X196" i="1" s="1"/>
  <c r="T207" i="1" s="1"/>
  <c r="T218" i="1" s="1"/>
  <c r="V195" i="1"/>
  <c r="V194" i="1"/>
  <c r="U195" i="1"/>
  <c r="U194" i="1"/>
  <c r="CN266" i="1"/>
  <c r="CP266" i="1"/>
  <c r="CQ266" i="1"/>
  <c r="E188" i="1"/>
  <c r="E189" i="1" s="1"/>
  <c r="D189" i="1"/>
  <c r="F188" i="1"/>
  <c r="F189" i="1" s="1"/>
  <c r="CD463" i="1"/>
  <c r="CD431" i="1"/>
  <c r="BZ493" i="1"/>
  <c r="BZ492" i="1"/>
  <c r="J463" i="1"/>
  <c r="J431" i="1"/>
  <c r="J492" i="1"/>
  <c r="BE199" i="1"/>
  <c r="BE198" i="1"/>
  <c r="BE197" i="1"/>
  <c r="BE196" i="1"/>
  <c r="BD203" i="1"/>
  <c r="BD202" i="1"/>
  <c r="BD201" i="1"/>
  <c r="BD200" i="1"/>
  <c r="BD199" i="1"/>
  <c r="BD198" i="1"/>
  <c r="BD197" i="1"/>
  <c r="BC203" i="1"/>
  <c r="BC202" i="1"/>
  <c r="BC201" i="1"/>
  <c r="BC200" i="1"/>
  <c r="BC199" i="1"/>
  <c r="BF199" i="1" s="1"/>
  <c r="BC208" i="1" s="1"/>
  <c r="BC219" i="1" s="1"/>
  <c r="BC198" i="1"/>
  <c r="BF198" i="1" s="1"/>
  <c r="BB208" i="1" s="1"/>
  <c r="BB219" i="1" s="1"/>
  <c r="BC197" i="1"/>
  <c r="BF197" i="1" s="1"/>
  <c r="BC207" i="1" s="1"/>
  <c r="BC218" i="1" s="1"/>
  <c r="BC195" i="1"/>
  <c r="BC194" i="1"/>
  <c r="BD196" i="1"/>
  <c r="BE195" i="1"/>
  <c r="BE194" i="1"/>
  <c r="BC196" i="1"/>
  <c r="BF196" i="1" s="1"/>
  <c r="BB207" i="1" s="1"/>
  <c r="BB218" i="1" s="1"/>
  <c r="BD195" i="1"/>
  <c r="BD194" i="1"/>
  <c r="DV266" i="1"/>
  <c r="T139" i="1"/>
  <c r="U48" i="1"/>
  <c r="AN188" i="1"/>
  <c r="AN189" i="1" s="1"/>
  <c r="AM188" i="1"/>
  <c r="AM189" i="1" s="1"/>
  <c r="AL189" i="1"/>
  <c r="AP266" i="1"/>
  <c r="AQ266" i="1"/>
  <c r="AM323" i="1"/>
  <c r="AM321" i="1"/>
  <c r="AL323" i="1"/>
  <c r="AL321" i="1"/>
  <c r="AK323" i="1"/>
  <c r="AK321" i="1"/>
  <c r="AN323" i="1"/>
  <c r="AN321" i="1"/>
  <c r="AP301" i="1"/>
  <c r="AL301" i="1"/>
  <c r="AP299" i="1"/>
  <c r="AL299" i="1"/>
  <c r="AN297" i="1"/>
  <c r="AO301" i="1"/>
  <c r="AK301" i="1"/>
  <c r="AO299" i="1"/>
  <c r="AK299" i="1"/>
  <c r="AM297" i="1"/>
  <c r="AN301" i="1"/>
  <c r="AN299" i="1"/>
  <c r="AP297" i="1"/>
  <c r="AL297" i="1"/>
  <c r="AQ301" i="1"/>
  <c r="AM301" i="1"/>
  <c r="AQ299" i="1"/>
  <c r="AM299" i="1"/>
  <c r="AO297" i="1"/>
  <c r="AK297" i="1"/>
  <c r="DL463" i="1"/>
  <c r="DL431" i="1"/>
  <c r="AV463" i="1"/>
  <c r="AV431" i="1"/>
  <c r="BC174" i="1"/>
  <c r="AL174" i="1"/>
  <c r="U174" i="1"/>
  <c r="BT174" i="1"/>
  <c r="DM257" i="1"/>
  <c r="DM256" i="1"/>
  <c r="DM255" i="1"/>
  <c r="DM254" i="1"/>
  <c r="DM253" i="1"/>
  <c r="DM252" i="1"/>
  <c r="DM251" i="1"/>
  <c r="DA276" i="1"/>
  <c r="DI295" i="1" s="1"/>
  <c r="DI307" i="1" s="1"/>
  <c r="DL257" i="1"/>
  <c r="DL256" i="1"/>
  <c r="DL255" i="1"/>
  <c r="DL254" i="1"/>
  <c r="DL253" i="1"/>
  <c r="DL252" i="1"/>
  <c r="DL251" i="1"/>
  <c r="DS189" i="1"/>
  <c r="DU188" i="1"/>
  <c r="DU189" i="1" s="1"/>
  <c r="DU201" i="1" s="1"/>
  <c r="DT188" i="1"/>
  <c r="DT189" i="1" s="1"/>
  <c r="CQ493" i="1"/>
  <c r="CQ492" i="1"/>
  <c r="CQ572" i="1"/>
  <c r="CQ573" i="1"/>
  <c r="X572" i="1"/>
  <c r="X573" i="1"/>
  <c r="W572" i="1"/>
  <c r="W573" i="1"/>
  <c r="BU545" i="1"/>
  <c r="BU536" i="1"/>
  <c r="BU535" i="1"/>
  <c r="BT536" i="1"/>
  <c r="BT535" i="1"/>
  <c r="BU533" i="1"/>
  <c r="BU532" i="1"/>
  <c r="BT533" i="1"/>
  <c r="BT532" i="1"/>
  <c r="C563" i="1"/>
  <c r="H574" i="1" s="1"/>
  <c r="C562" i="1"/>
  <c r="J574" i="1" s="1"/>
  <c r="C561" i="1"/>
  <c r="H575" i="1" s="1"/>
  <c r="I575" i="1" s="1"/>
  <c r="C560" i="1"/>
  <c r="C559" i="1"/>
  <c r="C558" i="1"/>
  <c r="C523" i="1"/>
  <c r="H534" i="1" s="1"/>
  <c r="C522" i="1"/>
  <c r="J534" i="1" s="1"/>
  <c r="C521" i="1"/>
  <c r="C520" i="1"/>
  <c r="C519" i="1"/>
  <c r="H535" i="1" s="1"/>
  <c r="I535" i="1" s="1"/>
  <c r="C518" i="1"/>
  <c r="H537" i="1" s="1"/>
  <c r="D491" i="1"/>
  <c r="E505" i="1" s="1"/>
  <c r="C483" i="1"/>
  <c r="H494" i="1" s="1"/>
  <c r="C482" i="1"/>
  <c r="J494" i="1" s="1"/>
  <c r="C481" i="1"/>
  <c r="C479" i="1"/>
  <c r="H495" i="1" s="1"/>
  <c r="I495" i="1" s="1"/>
  <c r="C480" i="1"/>
  <c r="C478" i="1"/>
  <c r="H576" i="1"/>
  <c r="I576" i="1" s="1"/>
  <c r="H573" i="1"/>
  <c r="H572" i="1"/>
  <c r="DY493" i="1"/>
  <c r="DY492" i="1"/>
  <c r="DY573" i="1"/>
  <c r="DY572" i="1"/>
  <c r="BI463" i="1"/>
  <c r="BI431" i="1"/>
  <c r="BI493" i="1"/>
  <c r="BI492" i="1"/>
  <c r="BF572" i="1"/>
  <c r="BE572" i="1"/>
  <c r="BF573" i="1"/>
  <c r="BE573" i="1"/>
  <c r="DR139" i="1"/>
  <c r="DS48" i="1"/>
  <c r="DD201" i="1"/>
  <c r="DD200" i="1"/>
  <c r="DD199" i="1"/>
  <c r="DD198" i="1"/>
  <c r="DD197" i="1"/>
  <c r="DD196" i="1"/>
  <c r="DC203" i="1"/>
  <c r="DC202" i="1"/>
  <c r="DC201" i="1"/>
  <c r="DC200" i="1"/>
  <c r="DC199" i="1"/>
  <c r="DC198" i="1"/>
  <c r="DC197" i="1"/>
  <c r="DC196" i="1"/>
  <c r="DB203" i="1"/>
  <c r="DB202" i="1"/>
  <c r="DB201" i="1"/>
  <c r="DE201" i="1" s="1"/>
  <c r="DB209" i="1" s="1"/>
  <c r="DB220" i="1" s="1"/>
  <c r="DB200" i="1"/>
  <c r="DE200" i="1" s="1"/>
  <c r="DA209" i="1" s="1"/>
  <c r="DA220" i="1" s="1"/>
  <c r="DB199" i="1"/>
  <c r="DE199" i="1" s="1"/>
  <c r="DB208" i="1" s="1"/>
  <c r="DB219" i="1" s="1"/>
  <c r="DB198" i="1"/>
  <c r="DE198" i="1" s="1"/>
  <c r="DA208" i="1" s="1"/>
  <c r="DA219" i="1" s="1"/>
  <c r="DB197" i="1"/>
  <c r="DE197" i="1" s="1"/>
  <c r="DB207" i="1" s="1"/>
  <c r="DB218" i="1" s="1"/>
  <c r="DB196" i="1"/>
  <c r="DE196" i="1" s="1"/>
  <c r="DA207" i="1" s="1"/>
  <c r="DA218" i="1" s="1"/>
  <c r="DD195" i="1"/>
  <c r="DD194" i="1"/>
  <c r="DC195" i="1"/>
  <c r="DC194" i="1"/>
  <c r="DB195" i="1"/>
  <c r="DB194" i="1"/>
  <c r="DC323" i="1"/>
  <c r="DC321" i="1"/>
  <c r="DB323" i="1"/>
  <c r="DB321" i="1"/>
  <c r="DA323" i="1"/>
  <c r="DA321" i="1"/>
  <c r="DD323" i="1"/>
  <c r="DD321" i="1"/>
  <c r="DF301" i="1"/>
  <c r="DB301" i="1"/>
  <c r="DF299" i="1"/>
  <c r="DB299" i="1"/>
  <c r="DD297" i="1"/>
  <c r="DE301" i="1"/>
  <c r="DA301" i="1"/>
  <c r="DE299" i="1"/>
  <c r="DA299" i="1"/>
  <c r="DC297" i="1"/>
  <c r="DD301" i="1"/>
  <c r="DD299" i="1"/>
  <c r="DF297" i="1"/>
  <c r="DB297" i="1"/>
  <c r="DG301" i="1"/>
  <c r="DC301" i="1"/>
  <c r="DG299" i="1"/>
  <c r="DC299" i="1"/>
  <c r="DE297" i="1"/>
  <c r="DA297" i="1"/>
  <c r="DB463" i="1"/>
  <c r="DH422" i="1"/>
  <c r="DI422" i="1" s="1"/>
  <c r="DJ422" i="1" s="1"/>
  <c r="DK422" i="1" s="1"/>
  <c r="DH421" i="1"/>
  <c r="DI421" i="1" s="1"/>
  <c r="DJ421" i="1" s="1"/>
  <c r="DK421" i="1" s="1"/>
  <c r="DH420" i="1"/>
  <c r="DI420" i="1" s="1"/>
  <c r="DJ420" i="1" s="1"/>
  <c r="DK420" i="1" s="1"/>
  <c r="DH419" i="1"/>
  <c r="DI419" i="1" s="1"/>
  <c r="DJ419" i="1" s="1"/>
  <c r="DK419" i="1" s="1"/>
  <c r="DH418" i="1"/>
  <c r="DH417" i="1"/>
  <c r="DA563" i="1"/>
  <c r="DF574" i="1" s="1"/>
  <c r="DA562" i="1"/>
  <c r="DH574" i="1" s="1"/>
  <c r="DA561" i="1"/>
  <c r="DG577" i="1" s="1"/>
  <c r="DA560" i="1"/>
  <c r="DA559" i="1"/>
  <c r="DA558" i="1"/>
  <c r="DA523" i="1"/>
  <c r="DF534" i="1" s="1"/>
  <c r="DA522" i="1"/>
  <c r="DH534" i="1" s="1"/>
  <c r="DA521" i="1"/>
  <c r="DA520" i="1"/>
  <c r="DA519" i="1"/>
  <c r="DG537" i="1" s="1"/>
  <c r="DA518" i="1"/>
  <c r="DB491" i="1"/>
  <c r="DC505" i="1" s="1"/>
  <c r="DA483" i="1"/>
  <c r="DF494" i="1" s="1"/>
  <c r="DA482" i="1"/>
  <c r="DH494" i="1" s="1"/>
  <c r="DA479" i="1"/>
  <c r="DA481" i="1"/>
  <c r="DA480" i="1"/>
  <c r="DA478" i="1"/>
  <c r="DF495" i="1"/>
  <c r="DG495" i="1" s="1"/>
  <c r="DF492" i="1"/>
  <c r="DC545" i="1"/>
  <c r="DC536" i="1"/>
  <c r="DC535" i="1"/>
  <c r="DB536" i="1"/>
  <c r="DB535" i="1"/>
  <c r="DC533" i="1"/>
  <c r="DC532" i="1"/>
  <c r="DB533" i="1"/>
  <c r="DB532" i="1"/>
  <c r="DF536" i="1"/>
  <c r="DG536" i="1" s="1"/>
  <c r="DF535" i="1"/>
  <c r="DG535" i="1" s="1"/>
  <c r="DF537" i="1"/>
  <c r="DF533" i="1"/>
  <c r="DF532" i="1"/>
  <c r="DC585" i="1"/>
  <c r="DC576" i="1"/>
  <c r="DC575" i="1"/>
  <c r="DB576" i="1"/>
  <c r="DB575" i="1"/>
  <c r="DC572" i="1"/>
  <c r="DB572" i="1"/>
  <c r="DC573" i="1"/>
  <c r="DB573" i="1"/>
  <c r="DF576" i="1"/>
  <c r="DG576" i="1" s="1"/>
  <c r="DF575" i="1"/>
  <c r="DG575" i="1" s="1"/>
  <c r="DF573" i="1"/>
  <c r="DF572" i="1"/>
  <c r="AL463" i="1"/>
  <c r="AR422" i="1"/>
  <c r="AS422" i="1" s="1"/>
  <c r="AT422" i="1" s="1"/>
  <c r="AU422" i="1" s="1"/>
  <c r="AR421" i="1"/>
  <c r="AS421" i="1" s="1"/>
  <c r="AT421" i="1" s="1"/>
  <c r="AU421" i="1" s="1"/>
  <c r="AR420" i="1"/>
  <c r="AS420" i="1" s="1"/>
  <c r="AT420" i="1" s="1"/>
  <c r="AU420" i="1" s="1"/>
  <c r="AR419" i="1"/>
  <c r="AS419" i="1" s="1"/>
  <c r="AT419" i="1" s="1"/>
  <c r="AU419" i="1" s="1"/>
  <c r="AR418" i="1"/>
  <c r="AR417" i="1"/>
  <c r="AK563" i="1"/>
  <c r="AP574" i="1" s="1"/>
  <c r="AK562" i="1"/>
  <c r="AR574" i="1" s="1"/>
  <c r="AK561" i="1"/>
  <c r="AK560" i="1"/>
  <c r="AK559" i="1"/>
  <c r="AQ577" i="1" s="1"/>
  <c r="AK558" i="1"/>
  <c r="AP577" i="1" s="1"/>
  <c r="AK523" i="1"/>
  <c r="AP534" i="1" s="1"/>
  <c r="AK522" i="1"/>
  <c r="AR534" i="1" s="1"/>
  <c r="AK521" i="1"/>
  <c r="AQ537" i="1" s="1"/>
  <c r="AK520" i="1"/>
  <c r="AK519" i="1"/>
  <c r="AK518" i="1"/>
  <c r="AL491" i="1"/>
  <c r="AM505" i="1" s="1"/>
  <c r="AK483" i="1"/>
  <c r="AP494" i="1" s="1"/>
  <c r="AK482" i="1"/>
  <c r="AR494" i="1" s="1"/>
  <c r="AK481" i="1"/>
  <c r="AK480" i="1"/>
  <c r="AK478" i="1"/>
  <c r="AK479" i="1"/>
  <c r="AP496" i="1"/>
  <c r="AQ496" i="1" s="1"/>
  <c r="AP493" i="1"/>
  <c r="AP492" i="1"/>
  <c r="AM545" i="1"/>
  <c r="AM536" i="1"/>
  <c r="AL536" i="1"/>
  <c r="AL535" i="1"/>
  <c r="AM533" i="1"/>
  <c r="AM532" i="1"/>
  <c r="AL533" i="1"/>
  <c r="AL532" i="1"/>
  <c r="AM535" i="1"/>
  <c r="AP536" i="1"/>
  <c r="AQ536" i="1" s="1"/>
  <c r="AP533" i="1"/>
  <c r="AP532" i="1"/>
  <c r="AM585" i="1"/>
  <c r="AM576" i="1"/>
  <c r="AM575" i="1"/>
  <c r="AL576" i="1"/>
  <c r="AL575" i="1"/>
  <c r="AM572" i="1"/>
  <c r="AL572" i="1"/>
  <c r="AM573" i="1"/>
  <c r="AL573" i="1"/>
  <c r="AP576" i="1"/>
  <c r="AQ576" i="1" s="1"/>
  <c r="AP573" i="1"/>
  <c r="AP572" i="1"/>
  <c r="DA566" i="1"/>
  <c r="DA526" i="1"/>
  <c r="DA486" i="1"/>
  <c r="DF496" i="1" s="1"/>
  <c r="DH424" i="1"/>
  <c r="DI424" i="1" s="1"/>
  <c r="DJ424" i="1" s="1"/>
  <c r="DK424" i="1" s="1"/>
  <c r="DA565" i="1"/>
  <c r="DA525" i="1"/>
  <c r="DA485" i="1"/>
  <c r="DH423" i="1"/>
  <c r="DA236" i="1"/>
  <c r="DA281" i="1" s="1"/>
  <c r="DB190" i="1"/>
  <c r="C565" i="1"/>
  <c r="C525" i="1"/>
  <c r="C485" i="1"/>
  <c r="J423" i="1"/>
  <c r="C236" i="1"/>
  <c r="C281" i="1" s="1"/>
  <c r="D190" i="1"/>
  <c r="CE257" i="1"/>
  <c r="CE256" i="1"/>
  <c r="CE255" i="1"/>
  <c r="CE254" i="1"/>
  <c r="CE253" i="1"/>
  <c r="CE252" i="1"/>
  <c r="CE251" i="1"/>
  <c r="CE258" i="1" s="1"/>
  <c r="CD257" i="1"/>
  <c r="CD256" i="1"/>
  <c r="CD255" i="1"/>
  <c r="CD254" i="1"/>
  <c r="CD253" i="1"/>
  <c r="CD252" i="1"/>
  <c r="CD251" i="1"/>
  <c r="BS276" i="1"/>
  <c r="CA295" i="1" s="1"/>
  <c r="CA307" i="1" s="1"/>
  <c r="CN573" i="1"/>
  <c r="CN572" i="1"/>
  <c r="CM573" i="1"/>
  <c r="CM572" i="1"/>
  <c r="X533" i="1"/>
  <c r="X532" i="1"/>
  <c r="W533" i="1"/>
  <c r="W532" i="1"/>
  <c r="BV201" i="1"/>
  <c r="BV200" i="1"/>
  <c r="BV199" i="1"/>
  <c r="BV198" i="1"/>
  <c r="BV197" i="1"/>
  <c r="BV196" i="1"/>
  <c r="BU203" i="1"/>
  <c r="BU202" i="1"/>
  <c r="BU201" i="1"/>
  <c r="BU200" i="1"/>
  <c r="BU199" i="1"/>
  <c r="BU198" i="1"/>
  <c r="BU197" i="1"/>
  <c r="BT203" i="1"/>
  <c r="BT202" i="1"/>
  <c r="BT201" i="1"/>
  <c r="BW201" i="1" s="1"/>
  <c r="BT209" i="1" s="1"/>
  <c r="BT220" i="1" s="1"/>
  <c r="BT200" i="1"/>
  <c r="BT199" i="1"/>
  <c r="BW199" i="1" s="1"/>
  <c r="BT208" i="1" s="1"/>
  <c r="BT219" i="1" s="1"/>
  <c r="BT198" i="1"/>
  <c r="BW198" i="1" s="1"/>
  <c r="BS208" i="1" s="1"/>
  <c r="BS219" i="1" s="1"/>
  <c r="BT197" i="1"/>
  <c r="BW197" i="1" s="1"/>
  <c r="BT207" i="1" s="1"/>
  <c r="BT218" i="1" s="1"/>
  <c r="BT196" i="1"/>
  <c r="BU195" i="1"/>
  <c r="BU194" i="1"/>
  <c r="BT195" i="1"/>
  <c r="BT194" i="1"/>
  <c r="BU196" i="1"/>
  <c r="BV195" i="1"/>
  <c r="BV194" i="1"/>
  <c r="E323" i="1"/>
  <c r="E321" i="1"/>
  <c r="D323" i="1"/>
  <c r="D321" i="1"/>
  <c r="C323" i="1"/>
  <c r="C321" i="1"/>
  <c r="F323" i="1"/>
  <c r="F321" i="1"/>
  <c r="F301" i="1"/>
  <c r="F299" i="1"/>
  <c r="F297" i="1"/>
  <c r="I301" i="1"/>
  <c r="E301" i="1"/>
  <c r="I299" i="1"/>
  <c r="E299" i="1"/>
  <c r="E297" i="1"/>
  <c r="H301" i="1"/>
  <c r="D301" i="1"/>
  <c r="H299" i="1"/>
  <c r="D299" i="1"/>
  <c r="H297" i="1"/>
  <c r="D297" i="1"/>
  <c r="G301" i="1"/>
  <c r="C301" i="1"/>
  <c r="G299" i="1"/>
  <c r="C299" i="1"/>
  <c r="G297" i="1"/>
  <c r="C297" i="1"/>
  <c r="BU585" i="1"/>
  <c r="BU576" i="1"/>
  <c r="BU575" i="1"/>
  <c r="BT576" i="1"/>
  <c r="BT575" i="1"/>
  <c r="BU573" i="1"/>
  <c r="BU572" i="1"/>
  <c r="BT573" i="1"/>
  <c r="BT572" i="1"/>
  <c r="E545" i="1"/>
  <c r="E536" i="1"/>
  <c r="D536" i="1"/>
  <c r="D535" i="1"/>
  <c r="E533" i="1"/>
  <c r="E532" i="1"/>
  <c r="D533" i="1"/>
  <c r="D532" i="1"/>
  <c r="E535" i="1"/>
  <c r="DY463" i="1"/>
  <c r="DY431" i="1"/>
  <c r="DV533" i="1"/>
  <c r="DV532" i="1"/>
  <c r="DU533" i="1"/>
  <c r="DU532" i="1"/>
  <c r="BI573" i="1"/>
  <c r="BI572" i="1"/>
  <c r="AL330" i="1"/>
  <c r="AK325" i="1"/>
  <c r="AW257" i="1"/>
  <c r="AW256" i="1"/>
  <c r="AW255" i="1"/>
  <c r="AW254" i="1"/>
  <c r="AW253" i="1"/>
  <c r="AW252" i="1"/>
  <c r="AW251" i="1"/>
  <c r="AW258" i="1" s="1"/>
  <c r="AK276" i="1"/>
  <c r="AS295" i="1" s="1"/>
  <c r="AS307" i="1" s="1"/>
  <c r="AV257" i="1"/>
  <c r="AV256" i="1"/>
  <c r="AV255" i="1"/>
  <c r="AV254" i="1"/>
  <c r="AV253" i="1"/>
  <c r="AV252" i="1"/>
  <c r="AV251" i="1"/>
  <c r="AV258" i="1" s="1"/>
  <c r="D330" i="1"/>
  <c r="C325" i="1"/>
  <c r="O257" i="1"/>
  <c r="O256" i="1"/>
  <c r="O255" i="1"/>
  <c r="O254" i="1"/>
  <c r="O253" i="1"/>
  <c r="O252" i="1"/>
  <c r="O251" i="1"/>
  <c r="N257" i="1"/>
  <c r="N256" i="1"/>
  <c r="N255" i="1"/>
  <c r="N254" i="1"/>
  <c r="N253" i="1"/>
  <c r="N252" i="1"/>
  <c r="N251" i="1"/>
  <c r="N258" i="1" s="1"/>
  <c r="C276" i="1"/>
  <c r="K295" i="1" s="1"/>
  <c r="K307" i="1" s="1"/>
  <c r="BC189" i="1"/>
  <c r="BE188" i="1"/>
  <c r="BE189" i="1" s="1"/>
  <c r="BE201" i="1" s="1"/>
  <c r="BD188" i="1"/>
  <c r="BD189" i="1" s="1"/>
  <c r="Y266" i="1"/>
  <c r="V323" i="1"/>
  <c r="V321" i="1"/>
  <c r="U323" i="1"/>
  <c r="U321" i="1"/>
  <c r="T323" i="1"/>
  <c r="T321" i="1"/>
  <c r="W323" i="1"/>
  <c r="W321" i="1"/>
  <c r="X301" i="1"/>
  <c r="T301" i="1"/>
  <c r="X299" i="1"/>
  <c r="T299" i="1"/>
  <c r="Y297" i="1"/>
  <c r="U297" i="1"/>
  <c r="W301" i="1"/>
  <c r="W299" i="1"/>
  <c r="X297" i="1"/>
  <c r="T297" i="1"/>
  <c r="Z301" i="1"/>
  <c r="V301" i="1"/>
  <c r="Z299" i="1"/>
  <c r="V299" i="1"/>
  <c r="W297" i="1"/>
  <c r="Y301" i="1"/>
  <c r="U301" i="1"/>
  <c r="Y299" i="1"/>
  <c r="U299" i="1"/>
  <c r="V297" i="1"/>
  <c r="CU463" i="1"/>
  <c r="CU431" i="1"/>
  <c r="AE463" i="1"/>
  <c r="AE431" i="1"/>
  <c r="F201" i="1"/>
  <c r="F200" i="1"/>
  <c r="F199" i="1"/>
  <c r="F198" i="1"/>
  <c r="F197" i="1"/>
  <c r="E203" i="1"/>
  <c r="E202" i="1"/>
  <c r="E201" i="1"/>
  <c r="E200" i="1"/>
  <c r="E199" i="1"/>
  <c r="E198" i="1"/>
  <c r="E197" i="1"/>
  <c r="D203" i="1"/>
  <c r="D202" i="1"/>
  <c r="D201" i="1"/>
  <c r="D200" i="1"/>
  <c r="G200" i="1" s="1"/>
  <c r="C209" i="1" s="1"/>
  <c r="C220" i="1" s="1"/>
  <c r="D199" i="1"/>
  <c r="G199" i="1" s="1"/>
  <c r="D208" i="1" s="1"/>
  <c r="D219" i="1" s="1"/>
  <c r="D198" i="1"/>
  <c r="D197" i="1"/>
  <c r="E196" i="1"/>
  <c r="E195" i="1"/>
  <c r="E194" i="1"/>
  <c r="D196" i="1"/>
  <c r="D195" i="1"/>
  <c r="D194" i="1"/>
  <c r="F196" i="1"/>
  <c r="F195" i="1"/>
  <c r="F194" i="1"/>
  <c r="BW266" i="1"/>
  <c r="BU323" i="1"/>
  <c r="BU321" i="1"/>
  <c r="BT323" i="1"/>
  <c r="BT321" i="1"/>
  <c r="BS323" i="1"/>
  <c r="BS321" i="1"/>
  <c r="BV323" i="1"/>
  <c r="BV321" i="1"/>
  <c r="BV301" i="1"/>
  <c r="BV299" i="1"/>
  <c r="BV297" i="1"/>
  <c r="BY301" i="1"/>
  <c r="BU301" i="1"/>
  <c r="BY299" i="1"/>
  <c r="BU299" i="1"/>
  <c r="BU297" i="1"/>
  <c r="BX301" i="1"/>
  <c r="BT301" i="1"/>
  <c r="BX299" i="1"/>
  <c r="BT299" i="1"/>
  <c r="BX297" i="1"/>
  <c r="BT297" i="1"/>
  <c r="BW301" i="1"/>
  <c r="BS301" i="1"/>
  <c r="BW299" i="1"/>
  <c r="BS299" i="1"/>
  <c r="BW297" i="1"/>
  <c r="BS297" i="1"/>
  <c r="BX266" i="1"/>
  <c r="BY266" i="1"/>
  <c r="BZ266" i="1"/>
  <c r="BZ463" i="1"/>
  <c r="BZ431" i="1"/>
  <c r="C566" i="1"/>
  <c r="H577" i="1" s="1"/>
  <c r="C526" i="1"/>
  <c r="C486" i="1"/>
  <c r="J424" i="1"/>
  <c r="K424" i="1" s="1"/>
  <c r="L424" i="1" s="1"/>
  <c r="M424" i="1" s="1"/>
  <c r="BG266" i="1"/>
  <c r="BH266" i="1"/>
  <c r="BI266" i="1"/>
  <c r="BD323" i="1"/>
  <c r="BD321" i="1"/>
  <c r="BC323" i="1"/>
  <c r="BC321" i="1"/>
  <c r="BB323" i="1"/>
  <c r="BB321" i="1"/>
  <c r="BE323" i="1"/>
  <c r="BE321" i="1"/>
  <c r="BH301" i="1"/>
  <c r="BD301" i="1"/>
  <c r="BH299" i="1"/>
  <c r="BD299" i="1"/>
  <c r="BG297" i="1"/>
  <c r="BC297" i="1"/>
  <c r="BG301" i="1"/>
  <c r="BC301" i="1"/>
  <c r="BG299" i="1"/>
  <c r="BC299" i="1"/>
  <c r="BF297" i="1"/>
  <c r="BB297" i="1"/>
  <c r="BF301" i="1"/>
  <c r="BB301" i="1"/>
  <c r="BF299" i="1"/>
  <c r="BB299" i="1"/>
  <c r="BE297" i="1"/>
  <c r="BE301" i="1"/>
  <c r="BE299" i="1"/>
  <c r="BD297" i="1"/>
  <c r="EC463" i="1"/>
  <c r="EC431" i="1"/>
  <c r="BM463" i="1"/>
  <c r="BM431" i="1"/>
  <c r="CJ139" i="1"/>
  <c r="CK48" i="1"/>
  <c r="AN201" i="1"/>
  <c r="AN200" i="1"/>
  <c r="AN199" i="1"/>
  <c r="AN198" i="1"/>
  <c r="AN197" i="1"/>
  <c r="AN196" i="1"/>
  <c r="AM203" i="1"/>
  <c r="AM202" i="1"/>
  <c r="AM201" i="1"/>
  <c r="AM200" i="1"/>
  <c r="AM199" i="1"/>
  <c r="AM198" i="1"/>
  <c r="AM197" i="1"/>
  <c r="AL203" i="1"/>
  <c r="AL202" i="1"/>
  <c r="AL201" i="1"/>
  <c r="AO201" i="1" s="1"/>
  <c r="AL209" i="1" s="1"/>
  <c r="AL220" i="1" s="1"/>
  <c r="AL200" i="1"/>
  <c r="AO200" i="1" s="1"/>
  <c r="AK209" i="1" s="1"/>
  <c r="AK220" i="1" s="1"/>
  <c r="AL199" i="1"/>
  <c r="AL198" i="1"/>
  <c r="AO198" i="1" s="1"/>
  <c r="AK208" i="1" s="1"/>
  <c r="AK219" i="1" s="1"/>
  <c r="AL197" i="1"/>
  <c r="AO197" i="1" s="1"/>
  <c r="AL207" i="1" s="1"/>
  <c r="AL218" i="1" s="1"/>
  <c r="AM196" i="1"/>
  <c r="AN195" i="1"/>
  <c r="AN194" i="1"/>
  <c r="AL196" i="1"/>
  <c r="AO196" i="1" s="1"/>
  <c r="AK207" i="1" s="1"/>
  <c r="AK218" i="1" s="1"/>
  <c r="AM195" i="1"/>
  <c r="AM194" i="1"/>
  <c r="AL195" i="1"/>
  <c r="AL194" i="1"/>
  <c r="DE266" i="1"/>
  <c r="DH266" i="1"/>
  <c r="AK566" i="1"/>
  <c r="AP575" i="1" s="1"/>
  <c r="AQ575" i="1" s="1"/>
  <c r="AK526" i="1"/>
  <c r="AP535" i="1" s="1"/>
  <c r="AQ535" i="1" s="1"/>
  <c r="AK486" i="1"/>
  <c r="AP497" i="1" s="1"/>
  <c r="AR424" i="1"/>
  <c r="AS424" i="1" s="1"/>
  <c r="AT424" i="1" s="1"/>
  <c r="AU424" i="1" s="1"/>
  <c r="DS174" i="1"/>
  <c r="DB174" i="1"/>
  <c r="CK174" i="1"/>
  <c r="D174" i="1"/>
  <c r="DX536" i="1" l="1"/>
  <c r="BY576" i="1"/>
  <c r="DG496" i="1"/>
  <c r="BJ572" i="1"/>
  <c r="BM572" i="1"/>
  <c r="C324" i="1"/>
  <c r="J324" i="1" s="1"/>
  <c r="C294" i="1"/>
  <c r="AQ573" i="1"/>
  <c r="AP537" i="1"/>
  <c r="AQ493" i="1"/>
  <c r="AQ497" i="1"/>
  <c r="AQ574" i="1"/>
  <c r="DG572" i="1"/>
  <c r="DG492" i="1"/>
  <c r="DF497" i="1"/>
  <c r="DG494" i="1"/>
  <c r="DL574" i="1"/>
  <c r="DI574" i="1"/>
  <c r="DZ493" i="1"/>
  <c r="EC493" i="1"/>
  <c r="I577" i="1"/>
  <c r="K494" i="1"/>
  <c r="N494" i="1"/>
  <c r="I534" i="1"/>
  <c r="CR492" i="1"/>
  <c r="CU492" i="1"/>
  <c r="BE200" i="1"/>
  <c r="K492" i="1"/>
  <c r="N492" i="1"/>
  <c r="CA492" i="1"/>
  <c r="CD492" i="1"/>
  <c r="BJ532" i="1"/>
  <c r="BM532" i="1"/>
  <c r="BY572" i="1"/>
  <c r="BY574" i="1"/>
  <c r="AB493" i="1"/>
  <c r="AE493" i="1"/>
  <c r="BS324" i="1"/>
  <c r="BZ324" i="1" s="1"/>
  <c r="BS294" i="1"/>
  <c r="AR573" i="1"/>
  <c r="AR493" i="1"/>
  <c r="DL573" i="1"/>
  <c r="DI573" i="1"/>
  <c r="DI493" i="1"/>
  <c r="DL493" i="1"/>
  <c r="BH572" i="1"/>
  <c r="BH492" i="1"/>
  <c r="BH494" i="1"/>
  <c r="BJ574" i="1"/>
  <c r="BM574" i="1"/>
  <c r="DX492" i="1"/>
  <c r="DX494" i="1"/>
  <c r="DZ574" i="1"/>
  <c r="EC574" i="1"/>
  <c r="DV201" i="1"/>
  <c r="DS209" i="1" s="1"/>
  <c r="DS220" i="1" s="1"/>
  <c r="J573" i="1"/>
  <c r="I493" i="1"/>
  <c r="I497" i="1"/>
  <c r="CD533" i="1"/>
  <c r="CA533" i="1"/>
  <c r="BX496" i="1"/>
  <c r="Z493" i="1"/>
  <c r="Z494" i="1"/>
  <c r="Z574" i="1"/>
  <c r="CP572" i="1"/>
  <c r="CP492" i="1"/>
  <c r="CR494" i="1"/>
  <c r="CU494" i="1"/>
  <c r="CR574" i="1"/>
  <c r="CU574" i="1"/>
  <c r="EC258" i="1"/>
  <c r="DW332" i="1"/>
  <c r="DV332" i="1"/>
  <c r="DU332" i="1"/>
  <c r="DX332" i="1"/>
  <c r="DT332" i="1"/>
  <c r="F464" i="1"/>
  <c r="M444" i="1"/>
  <c r="K417" i="1"/>
  <c r="L417" i="1" s="1"/>
  <c r="M417" i="1" s="1"/>
  <c r="L444" i="1" s="1"/>
  <c r="J425" i="1"/>
  <c r="BX533" i="1"/>
  <c r="BX536" i="1"/>
  <c r="AO199" i="1"/>
  <c r="AL208" i="1" s="1"/>
  <c r="AL219" i="1" s="1"/>
  <c r="CJ565" i="1"/>
  <c r="CJ525" i="1"/>
  <c r="CJ485" i="1"/>
  <c r="CQ423" i="1"/>
  <c r="CJ236" i="1"/>
  <c r="CJ281" i="1" s="1"/>
  <c r="CK190" i="1"/>
  <c r="G196" i="1"/>
  <c r="C207" i="1" s="1"/>
  <c r="C218" i="1" s="1"/>
  <c r="G197" i="1"/>
  <c r="D207" i="1" s="1"/>
  <c r="D218" i="1" s="1"/>
  <c r="G201" i="1"/>
  <c r="D209" i="1" s="1"/>
  <c r="D220" i="1" s="1"/>
  <c r="H324" i="1"/>
  <c r="G324" i="1"/>
  <c r="I324" i="1"/>
  <c r="BJ573" i="1"/>
  <c r="BM573" i="1"/>
  <c r="BW196" i="1"/>
  <c r="BS207" i="1" s="1"/>
  <c r="BS218" i="1" s="1"/>
  <c r="BW200" i="1"/>
  <c r="BS209" i="1" s="1"/>
  <c r="BS220" i="1" s="1"/>
  <c r="CD258" i="1"/>
  <c r="K444" i="1"/>
  <c r="L432" i="1"/>
  <c r="K423" i="1"/>
  <c r="L423" i="1" s="1"/>
  <c r="M423" i="1" s="1"/>
  <c r="J444" i="1"/>
  <c r="K432" i="1"/>
  <c r="DD190" i="1"/>
  <c r="DC190" i="1"/>
  <c r="DC191" i="1" s="1"/>
  <c r="DB191" i="1"/>
  <c r="AQ532" i="1"/>
  <c r="AP495" i="1"/>
  <c r="AQ495" i="1" s="1"/>
  <c r="AS534" i="1"/>
  <c r="AV534" i="1"/>
  <c r="AN464" i="1"/>
  <c r="AU444" i="1"/>
  <c r="AS417" i="1"/>
  <c r="AT417" i="1" s="1"/>
  <c r="AU417" i="1" s="1"/>
  <c r="AR425" i="1"/>
  <c r="DG573" i="1"/>
  <c r="DF577" i="1"/>
  <c r="DF493" i="1"/>
  <c r="DG497" i="1"/>
  <c r="DG574" i="1"/>
  <c r="BJ492" i="1"/>
  <c r="BM492" i="1"/>
  <c r="DZ572" i="1"/>
  <c r="EC572" i="1"/>
  <c r="I572" i="1"/>
  <c r="I494" i="1"/>
  <c r="N574" i="1"/>
  <c r="K574" i="1"/>
  <c r="CR493" i="1"/>
  <c r="CU493" i="1"/>
  <c r="DL258" i="1"/>
  <c r="DM258" i="1"/>
  <c r="T565" i="1"/>
  <c r="T525" i="1"/>
  <c r="T485" i="1"/>
  <c r="AA423" i="1"/>
  <c r="T236" i="1"/>
  <c r="T281" i="1" s="1"/>
  <c r="U190" i="1"/>
  <c r="BF200" i="1"/>
  <c r="BB209" i="1" s="1"/>
  <c r="BB220" i="1" s="1"/>
  <c r="J493" i="1"/>
  <c r="CA493" i="1"/>
  <c r="CD493" i="1"/>
  <c r="X198" i="1"/>
  <c r="T208" i="1" s="1"/>
  <c r="T219" i="1" s="1"/>
  <c r="BJ533" i="1"/>
  <c r="BM533" i="1"/>
  <c r="CA534" i="1"/>
  <c r="CD534" i="1"/>
  <c r="AE573" i="1"/>
  <c r="AB573" i="1"/>
  <c r="CR532" i="1"/>
  <c r="CU532" i="1"/>
  <c r="CC432" i="1"/>
  <c r="CA444" i="1"/>
  <c r="CA423" i="1"/>
  <c r="CB423" i="1" s="1"/>
  <c r="CC423" i="1" s="1"/>
  <c r="BZ444" i="1"/>
  <c r="CA432" i="1"/>
  <c r="AN190" i="1"/>
  <c r="AM190" i="1"/>
  <c r="AM191" i="1" s="1"/>
  <c r="AL191" i="1"/>
  <c r="AV532" i="1"/>
  <c r="AS532" i="1"/>
  <c r="DH532" i="1"/>
  <c r="BG577" i="1"/>
  <c r="BH493" i="1"/>
  <c r="BH497" i="1"/>
  <c r="BH574" i="1"/>
  <c r="DX577" i="1"/>
  <c r="DW576" i="1"/>
  <c r="DX576" i="1" s="1"/>
  <c r="DW575" i="1"/>
  <c r="DX575" i="1" s="1"/>
  <c r="DW577" i="1"/>
  <c r="DW572" i="1"/>
  <c r="DW493" i="1"/>
  <c r="DX574" i="1"/>
  <c r="N532" i="1"/>
  <c r="K532" i="1"/>
  <c r="BZ572" i="1"/>
  <c r="BY492" i="1"/>
  <c r="BV464" i="1"/>
  <c r="CC444" i="1"/>
  <c r="CA417" i="1"/>
  <c r="CB417" i="1" s="1"/>
  <c r="CC417" i="1" s="1"/>
  <c r="CB444" i="1" s="1"/>
  <c r="BZ425" i="1"/>
  <c r="Z573" i="1"/>
  <c r="Z532" i="1"/>
  <c r="AE534" i="1"/>
  <c r="AB534" i="1"/>
  <c r="AD444" i="1"/>
  <c r="W464" i="1"/>
  <c r="AB417" i="1"/>
  <c r="AC417" i="1" s="1"/>
  <c r="AD417" i="1" s="1"/>
  <c r="AA425" i="1"/>
  <c r="CO536" i="1"/>
  <c r="CP493" i="1"/>
  <c r="CP494" i="1"/>
  <c r="CP574" i="1"/>
  <c r="H532" i="1"/>
  <c r="I537" i="1"/>
  <c r="H464" i="1"/>
  <c r="I464" i="1" s="1"/>
  <c r="D464" i="1"/>
  <c r="K418" i="1"/>
  <c r="L418" i="1" s="1"/>
  <c r="M418" i="1" s="1"/>
  <c r="BX537" i="1"/>
  <c r="G198" i="1"/>
  <c r="C208" i="1" s="1"/>
  <c r="C219" i="1" s="1"/>
  <c r="O258" i="1"/>
  <c r="F332" i="1"/>
  <c r="I332" i="1"/>
  <c r="E332" i="1"/>
  <c r="D332" i="1" s="1"/>
  <c r="H332" i="1"/>
  <c r="G332" i="1"/>
  <c r="AQ324" i="1"/>
  <c r="AP324" i="1"/>
  <c r="DA324" i="1"/>
  <c r="DH324" i="1" s="1"/>
  <c r="DA294" i="1"/>
  <c r="AQ533" i="1"/>
  <c r="AS494" i="1"/>
  <c r="AV494" i="1"/>
  <c r="AQ534" i="1"/>
  <c r="AP464" i="1"/>
  <c r="AQ464" i="1" s="1"/>
  <c r="AL464" i="1"/>
  <c r="AS418" i="1"/>
  <c r="AT418" i="1" s="1"/>
  <c r="AU418" i="1" s="1"/>
  <c r="DG532" i="1"/>
  <c r="DI534" i="1"/>
  <c r="DL534" i="1"/>
  <c r="DD464" i="1"/>
  <c r="DK444" i="1"/>
  <c r="DI417" i="1"/>
  <c r="DJ417" i="1" s="1"/>
  <c r="DK417" i="1" s="1"/>
  <c r="DH425" i="1"/>
  <c r="BJ493" i="1"/>
  <c r="BM493" i="1"/>
  <c r="DZ573" i="1"/>
  <c r="EC573" i="1"/>
  <c r="I573" i="1"/>
  <c r="I574" i="1"/>
  <c r="CU573" i="1"/>
  <c r="CR573" i="1"/>
  <c r="BF201" i="1"/>
  <c r="BC209" i="1" s="1"/>
  <c r="BC220" i="1" s="1"/>
  <c r="AF258" i="1"/>
  <c r="Y332" i="1"/>
  <c r="X332" i="1"/>
  <c r="W332" i="1"/>
  <c r="Z332" i="1"/>
  <c r="V332" i="1"/>
  <c r="BN258" i="1"/>
  <c r="DZ532" i="1"/>
  <c r="EC532" i="1"/>
  <c r="CA494" i="1"/>
  <c r="CD494" i="1"/>
  <c r="BY534" i="1"/>
  <c r="AB572" i="1"/>
  <c r="AE572" i="1"/>
  <c r="CR533" i="1"/>
  <c r="CU533" i="1"/>
  <c r="DD332" i="1"/>
  <c r="DG332" i="1"/>
  <c r="DC332" i="1"/>
  <c r="DB332" i="1" s="1"/>
  <c r="DF332" i="1"/>
  <c r="DE332" i="1"/>
  <c r="AK324" i="1"/>
  <c r="AR324" i="1" s="1"/>
  <c r="AK294" i="1"/>
  <c r="AR533" i="1"/>
  <c r="DL533" i="1"/>
  <c r="DI533" i="1"/>
  <c r="BB565" i="1"/>
  <c r="BB525" i="1"/>
  <c r="BB485" i="1"/>
  <c r="BI423" i="1"/>
  <c r="BB236" i="1"/>
  <c r="BB281" i="1" s="1"/>
  <c r="BC190" i="1"/>
  <c r="BH573" i="1"/>
  <c r="BG532" i="1"/>
  <c r="BM534" i="1"/>
  <c r="BJ534" i="1"/>
  <c r="BL444" i="1"/>
  <c r="BE464" i="1"/>
  <c r="BJ417" i="1"/>
  <c r="BK417" i="1" s="1"/>
  <c r="BL417" i="1" s="1"/>
  <c r="BI425" i="1"/>
  <c r="DX573" i="1"/>
  <c r="DX532" i="1"/>
  <c r="EC534" i="1"/>
  <c r="DZ534" i="1"/>
  <c r="DU464" i="1"/>
  <c r="EB444" i="1"/>
  <c r="DZ417" i="1"/>
  <c r="EA417" i="1" s="1"/>
  <c r="EB417" i="1" s="1"/>
  <c r="DY425" i="1"/>
  <c r="J533" i="1"/>
  <c r="CD573" i="1"/>
  <c r="CA573" i="1"/>
  <c r="BX493" i="1"/>
  <c r="BX464" i="1"/>
  <c r="BY464" i="1" s="1"/>
  <c r="CA418" i="1"/>
  <c r="CB418" i="1" s="1"/>
  <c r="CC418" i="1" s="1"/>
  <c r="BT464" i="1"/>
  <c r="Z533" i="1"/>
  <c r="Z534" i="1"/>
  <c r="Y464" i="1"/>
  <c r="Z464" i="1" s="1"/>
  <c r="U464" i="1"/>
  <c r="AB418" i="1"/>
  <c r="AC418" i="1" s="1"/>
  <c r="AD418" i="1" s="1"/>
  <c r="CP573" i="1"/>
  <c r="CP532" i="1"/>
  <c r="CU534" i="1"/>
  <c r="CR534" i="1"/>
  <c r="CT444" i="1"/>
  <c r="CR417" i="1"/>
  <c r="CS417" i="1" s="1"/>
  <c r="CT417" i="1" s="1"/>
  <c r="CM464" i="1"/>
  <c r="CQ425" i="1"/>
  <c r="I533" i="1"/>
  <c r="AB532" i="1"/>
  <c r="AE532" i="1"/>
  <c r="BX324" i="1"/>
  <c r="BW324" i="1"/>
  <c r="BY324" i="1"/>
  <c r="AN332" i="1"/>
  <c r="AQ332" i="1"/>
  <c r="AM332" i="1"/>
  <c r="AL332" i="1" s="1"/>
  <c r="AP332" i="1"/>
  <c r="AO332" i="1"/>
  <c r="E190" i="1"/>
  <c r="E191" i="1" s="1"/>
  <c r="D191" i="1"/>
  <c r="F190" i="1"/>
  <c r="DJ432" i="1"/>
  <c r="DJ444" i="1"/>
  <c r="DI432" i="1"/>
  <c r="DI444" i="1"/>
  <c r="DI423" i="1"/>
  <c r="DJ423" i="1" s="1"/>
  <c r="DK423" i="1" s="1"/>
  <c r="DH444" i="1"/>
  <c r="DK432" i="1"/>
  <c r="AQ572" i="1"/>
  <c r="AQ492" i="1"/>
  <c r="AQ494" i="1"/>
  <c r="AV574" i="1"/>
  <c r="AS574" i="1"/>
  <c r="DG533" i="1"/>
  <c r="DI494" i="1"/>
  <c r="DL494" i="1"/>
  <c r="DG534" i="1"/>
  <c r="DB464" i="1"/>
  <c r="DI418" i="1"/>
  <c r="DJ418" i="1" s="1"/>
  <c r="DK418" i="1" s="1"/>
  <c r="DF464" i="1"/>
  <c r="DG464" i="1" s="1"/>
  <c r="DR565" i="1"/>
  <c r="DR525" i="1"/>
  <c r="DR485" i="1"/>
  <c r="DY423" i="1"/>
  <c r="DR236" i="1"/>
  <c r="DR281" i="1" s="1"/>
  <c r="DS190" i="1"/>
  <c r="DZ492" i="1"/>
  <c r="EC492" i="1"/>
  <c r="N534" i="1"/>
  <c r="K534" i="1"/>
  <c r="CR572" i="1"/>
  <c r="CU572" i="1"/>
  <c r="BG332" i="1"/>
  <c r="BF332" i="1"/>
  <c r="BE332" i="1"/>
  <c r="BH332" i="1"/>
  <c r="BD332" i="1"/>
  <c r="DZ533" i="1"/>
  <c r="EC533" i="1"/>
  <c r="BY573" i="1"/>
  <c r="BY494" i="1"/>
  <c r="CD574" i="1"/>
  <c r="CA574" i="1"/>
  <c r="AB492" i="1"/>
  <c r="AE492" i="1"/>
  <c r="BU190" i="1"/>
  <c r="BU191" i="1" s="1"/>
  <c r="BT191" i="1"/>
  <c r="BV190" i="1"/>
  <c r="AT432" i="1"/>
  <c r="AT444" i="1"/>
  <c r="AS432" i="1"/>
  <c r="AS444" i="1"/>
  <c r="AS423" i="1"/>
  <c r="AT423" i="1" s="1"/>
  <c r="AU423" i="1" s="1"/>
  <c r="AR444" i="1"/>
  <c r="AU432" i="1"/>
  <c r="AS572" i="1"/>
  <c r="AV572" i="1"/>
  <c r="AS492" i="1"/>
  <c r="AV492" i="1"/>
  <c r="DH572" i="1"/>
  <c r="DH492" i="1"/>
  <c r="BH533" i="1"/>
  <c r="BJ494" i="1"/>
  <c r="BM494" i="1"/>
  <c r="BH534" i="1"/>
  <c r="BG464" i="1"/>
  <c r="BH464" i="1" s="1"/>
  <c r="BC464" i="1"/>
  <c r="BJ418" i="1"/>
  <c r="BK418" i="1" s="1"/>
  <c r="BL418" i="1" s="1"/>
  <c r="DX533" i="1"/>
  <c r="DZ494" i="1"/>
  <c r="EC494" i="1"/>
  <c r="DX534" i="1"/>
  <c r="DW464" i="1"/>
  <c r="DX464" i="1" s="1"/>
  <c r="DS464" i="1"/>
  <c r="DZ418" i="1"/>
  <c r="EA418" i="1" s="1"/>
  <c r="EB418" i="1" s="1"/>
  <c r="DU200" i="1"/>
  <c r="DV200" i="1" s="1"/>
  <c r="DR209" i="1" s="1"/>
  <c r="DR220" i="1" s="1"/>
  <c r="K572" i="1"/>
  <c r="N572" i="1"/>
  <c r="H492" i="1"/>
  <c r="H497" i="1"/>
  <c r="BZ532" i="1"/>
  <c r="Z572" i="1"/>
  <c r="Z492" i="1"/>
  <c r="AB494" i="1"/>
  <c r="AE494" i="1"/>
  <c r="AE574" i="1"/>
  <c r="AB574" i="1"/>
  <c r="CP533" i="1"/>
  <c r="CP534" i="1"/>
  <c r="CO464" i="1"/>
  <c r="CP464" i="1" s="1"/>
  <c r="CK464" i="1"/>
  <c r="CR418" i="1"/>
  <c r="CS418" i="1" s="1"/>
  <c r="CT418" i="1" s="1"/>
  <c r="CO332" i="1"/>
  <c r="CN332" i="1"/>
  <c r="CM332" i="1"/>
  <c r="CP332" i="1"/>
  <c r="CL332" i="1"/>
  <c r="BY532" i="1"/>
  <c r="AA533" i="1"/>
  <c r="BV332" i="1"/>
  <c r="BY332" i="1"/>
  <c r="BU332" i="1"/>
  <c r="BX332" i="1"/>
  <c r="BW332" i="1"/>
  <c r="AF574" i="1" l="1"/>
  <c r="CD532" i="1"/>
  <c r="CA532" i="1"/>
  <c r="DT464" i="1"/>
  <c r="ED494" i="1"/>
  <c r="BD464" i="1"/>
  <c r="BN494" i="1"/>
  <c r="AT492" i="1"/>
  <c r="AT572" i="1"/>
  <c r="AF492" i="1"/>
  <c r="CE574" i="1"/>
  <c r="EA533" i="1"/>
  <c r="CV572" i="1"/>
  <c r="ED492" i="1"/>
  <c r="DS191" i="1"/>
  <c r="DU190" i="1"/>
  <c r="DT190" i="1"/>
  <c r="DT191" i="1" s="1"/>
  <c r="DC464" i="1"/>
  <c r="F191" i="1"/>
  <c r="F203" i="1" s="1"/>
  <c r="G203" i="1" s="1"/>
  <c r="D210" i="1" s="1"/>
  <c r="D221" i="1" s="1"/>
  <c r="F202" i="1"/>
  <c r="G202" i="1" s="1"/>
  <c r="C210" i="1" s="1"/>
  <c r="C221" i="1" s="1"/>
  <c r="BY493" i="1"/>
  <c r="CE573" i="1"/>
  <c r="DZ425" i="1"/>
  <c r="EA425" i="1" s="1"/>
  <c r="EB425" i="1" s="1"/>
  <c r="DY440" i="1"/>
  <c r="DY439" i="1"/>
  <c r="DY435" i="1"/>
  <c r="DY434" i="1"/>
  <c r="DY433" i="1"/>
  <c r="DY426" i="1"/>
  <c r="EA534" i="1"/>
  <c r="BF464" i="1"/>
  <c r="BL432" i="1"/>
  <c r="BK444" i="1"/>
  <c r="BK432" i="1"/>
  <c r="BJ444" i="1"/>
  <c r="BJ432" i="1"/>
  <c r="BJ423" i="1"/>
  <c r="BK423" i="1" s="1"/>
  <c r="BL423" i="1" s="1"/>
  <c r="BI444" i="1"/>
  <c r="AK306" i="1"/>
  <c r="AS302" i="1"/>
  <c r="AO302" i="1"/>
  <c r="AR302" i="1"/>
  <c r="AN302" i="1"/>
  <c r="AQ302" i="1"/>
  <c r="AM302" i="1"/>
  <c r="AP302" i="1"/>
  <c r="AL302" i="1"/>
  <c r="AP300" i="1"/>
  <c r="AL300" i="1"/>
  <c r="AP298" i="1"/>
  <c r="AL298" i="1"/>
  <c r="AP296" i="1"/>
  <c r="AL296" i="1"/>
  <c r="AK302" i="1"/>
  <c r="AS300" i="1"/>
  <c r="AO300" i="1"/>
  <c r="AK300" i="1"/>
  <c r="AO298" i="1"/>
  <c r="AK298" i="1"/>
  <c r="AS296" i="1"/>
  <c r="AO296" i="1"/>
  <c r="AK296" i="1"/>
  <c r="AR300" i="1"/>
  <c r="AN300" i="1"/>
  <c r="AR298" i="1"/>
  <c r="AN298" i="1"/>
  <c r="AS298" i="1" s="1"/>
  <c r="AR296" i="1"/>
  <c r="AN296" i="1"/>
  <c r="AQ300" i="1"/>
  <c r="AM300" i="1"/>
  <c r="AQ298" i="1"/>
  <c r="AM298" i="1"/>
  <c r="AQ296" i="1"/>
  <c r="AM296" i="1"/>
  <c r="CS533" i="1"/>
  <c r="CB494" i="1"/>
  <c r="EA532" i="1"/>
  <c r="CS573" i="1"/>
  <c r="BN493" i="1"/>
  <c r="AM464" i="1"/>
  <c r="AW494" i="1"/>
  <c r="E464" i="1"/>
  <c r="AB425" i="1"/>
  <c r="AC425" i="1" s="1"/>
  <c r="AD425" i="1" s="1"/>
  <c r="AA440" i="1"/>
  <c r="AA439" i="1"/>
  <c r="AA435" i="1"/>
  <c r="AA434" i="1"/>
  <c r="AA433" i="1"/>
  <c r="AA426" i="1"/>
  <c r="AC534" i="1"/>
  <c r="BW464" i="1"/>
  <c r="O532" i="1"/>
  <c r="AT532" i="1"/>
  <c r="BZ452" i="1"/>
  <c r="BZ451" i="1"/>
  <c r="BZ447" i="1"/>
  <c r="BZ446" i="1"/>
  <c r="BZ445" i="1"/>
  <c r="DG324" i="1"/>
  <c r="AC573" i="1"/>
  <c r="BK533" i="1"/>
  <c r="W190" i="1"/>
  <c r="V190" i="1"/>
  <c r="V191" i="1" s="1"/>
  <c r="U191" i="1"/>
  <c r="CV493" i="1"/>
  <c r="ED572" i="1"/>
  <c r="AO464" i="1"/>
  <c r="BK573" i="1"/>
  <c r="CM190" i="1"/>
  <c r="CL190" i="1"/>
  <c r="CL191" i="1" s="1"/>
  <c r="CK191" i="1"/>
  <c r="CS574" i="1"/>
  <c r="BY496" i="1"/>
  <c r="AV573" i="1"/>
  <c r="AS573" i="1"/>
  <c r="BK532" i="1"/>
  <c r="CB492" i="1"/>
  <c r="CV492" i="1"/>
  <c r="L494" i="1"/>
  <c r="DM574" i="1"/>
  <c r="BN572" i="1"/>
  <c r="BT332" i="1"/>
  <c r="AB533" i="1"/>
  <c r="AE533" i="1"/>
  <c r="CK332" i="1"/>
  <c r="EA494" i="1"/>
  <c r="BK494" i="1"/>
  <c r="DI572" i="1"/>
  <c r="DL572" i="1"/>
  <c r="BV191" i="1"/>
  <c r="BV203" i="1" s="1"/>
  <c r="BW203" i="1" s="1"/>
  <c r="BT210" i="1" s="1"/>
  <c r="BT221" i="1" s="1"/>
  <c r="BV202" i="1"/>
  <c r="BW202" i="1" s="1"/>
  <c r="BS210" i="1" s="1"/>
  <c r="BS221" i="1" s="1"/>
  <c r="CS572" i="1"/>
  <c r="L534" i="1"/>
  <c r="DR324" i="1"/>
  <c r="DR294" i="1"/>
  <c r="DJ494" i="1"/>
  <c r="AF532" i="1"/>
  <c r="BU464" i="1"/>
  <c r="ED534" i="1"/>
  <c r="DJ533" i="1"/>
  <c r="CV573" i="1"/>
  <c r="ED573" i="1"/>
  <c r="DJ534" i="1"/>
  <c r="AF534" i="1"/>
  <c r="CA425" i="1"/>
  <c r="CB425" i="1" s="1"/>
  <c r="CC425" i="1" s="1"/>
  <c r="BZ440" i="1"/>
  <c r="BZ439" i="1"/>
  <c r="BZ435" i="1"/>
  <c r="BZ434" i="1"/>
  <c r="BZ426" i="1"/>
  <c r="BZ454" i="1" s="1"/>
  <c r="BZ433" i="1"/>
  <c r="CA572" i="1"/>
  <c r="CD572" i="1"/>
  <c r="DX572" i="1"/>
  <c r="DL532" i="1"/>
  <c r="DI532" i="1"/>
  <c r="AW532" i="1"/>
  <c r="CV532" i="1"/>
  <c r="AF573" i="1"/>
  <c r="CB534" i="1"/>
  <c r="CB493" i="1"/>
  <c r="T324" i="1"/>
  <c r="T294" i="1"/>
  <c r="L574" i="1"/>
  <c r="EA572" i="1"/>
  <c r="BK492" i="1"/>
  <c r="AS425" i="1"/>
  <c r="AT425" i="1" s="1"/>
  <c r="AU425" i="1" s="1"/>
  <c r="AR440" i="1"/>
  <c r="AR439" i="1"/>
  <c r="AR435" i="1"/>
  <c r="AR434" i="1"/>
  <c r="AR433" i="1"/>
  <c r="AR426" i="1"/>
  <c r="AW534" i="1"/>
  <c r="J452" i="1"/>
  <c r="J451" i="1"/>
  <c r="J447" i="1"/>
  <c r="J446" i="1"/>
  <c r="J445" i="1"/>
  <c r="M432" i="1"/>
  <c r="CJ324" i="1"/>
  <c r="CJ294" i="1"/>
  <c r="BY536" i="1"/>
  <c r="DS332" i="1"/>
  <c r="ED574" i="1"/>
  <c r="DM493" i="1"/>
  <c r="AS493" i="1"/>
  <c r="AV493" i="1"/>
  <c r="BY302" i="1"/>
  <c r="BU302" i="1"/>
  <c r="BX302" i="1"/>
  <c r="BT302" i="1"/>
  <c r="BS306" i="1"/>
  <c r="CA302" i="1"/>
  <c r="BW302" i="1"/>
  <c r="BS302" i="1"/>
  <c r="BZ302" i="1"/>
  <c r="BV302" i="1"/>
  <c r="BZ300" i="1"/>
  <c r="BV300" i="1"/>
  <c r="CA300" i="1" s="1"/>
  <c r="BZ298" i="1"/>
  <c r="BV298" i="1"/>
  <c r="BZ296" i="1"/>
  <c r="BV296" i="1"/>
  <c r="BY300" i="1"/>
  <c r="BU300" i="1"/>
  <c r="BY298" i="1"/>
  <c r="BU298" i="1"/>
  <c r="BY296" i="1"/>
  <c r="BU296" i="1"/>
  <c r="BX300" i="1"/>
  <c r="BT300" i="1"/>
  <c r="BX298" i="1"/>
  <c r="BT298" i="1"/>
  <c r="BX296" i="1"/>
  <c r="BT296" i="1"/>
  <c r="BW300" i="1"/>
  <c r="BS300" i="1"/>
  <c r="CA298" i="1"/>
  <c r="BW298" i="1"/>
  <c r="BS298" i="1"/>
  <c r="CA296" i="1"/>
  <c r="BW296" i="1"/>
  <c r="BS296" i="1"/>
  <c r="AC493" i="1"/>
  <c r="O492" i="1"/>
  <c r="EA493" i="1"/>
  <c r="BK572" i="1"/>
  <c r="AF494" i="1"/>
  <c r="O572" i="1"/>
  <c r="DI492" i="1"/>
  <c r="DL492" i="1"/>
  <c r="AW492" i="1"/>
  <c r="AU439" i="1"/>
  <c r="AU434" i="1"/>
  <c r="AS440" i="1"/>
  <c r="AS439" i="1"/>
  <c r="AS435" i="1"/>
  <c r="AS434" i="1"/>
  <c r="AS433" i="1"/>
  <c r="AC492" i="1"/>
  <c r="BC332" i="1"/>
  <c r="O534" i="1"/>
  <c r="EA492" i="1"/>
  <c r="EB432" i="1"/>
  <c r="EA444" i="1"/>
  <c r="EA432" i="1"/>
  <c r="DZ444" i="1"/>
  <c r="DZ432" i="1"/>
  <c r="DZ423" i="1"/>
  <c r="EA423" i="1" s="1"/>
  <c r="EB423" i="1" s="1"/>
  <c r="DY444" i="1"/>
  <c r="AT574" i="1"/>
  <c r="DH452" i="1"/>
  <c r="DH451" i="1"/>
  <c r="DH447" i="1"/>
  <c r="DH446" i="1"/>
  <c r="DH445" i="1"/>
  <c r="AC532" i="1"/>
  <c r="CR425" i="1"/>
  <c r="CS425" i="1" s="1"/>
  <c r="CT425" i="1" s="1"/>
  <c r="CT451" i="1" s="1"/>
  <c r="CQ440" i="1"/>
  <c r="CQ439" i="1"/>
  <c r="CQ435" i="1"/>
  <c r="CQ434" i="1"/>
  <c r="CQ433" i="1"/>
  <c r="CQ426" i="1"/>
  <c r="CS534" i="1"/>
  <c r="V464" i="1"/>
  <c r="EB451" i="1"/>
  <c r="EB446" i="1"/>
  <c r="BJ425" i="1"/>
  <c r="BK425" i="1" s="1"/>
  <c r="BL425" i="1" s="1"/>
  <c r="BL451" i="1" s="1"/>
  <c r="BI440" i="1"/>
  <c r="BI439" i="1"/>
  <c r="BI435" i="1"/>
  <c r="BI434" i="1"/>
  <c r="BI426" i="1"/>
  <c r="BI433" i="1"/>
  <c r="BK534" i="1"/>
  <c r="BH532" i="1"/>
  <c r="BC191" i="1"/>
  <c r="BE190" i="1"/>
  <c r="BD190" i="1"/>
  <c r="BD191" i="1" s="1"/>
  <c r="DM533" i="1"/>
  <c r="AV533" i="1"/>
  <c r="AS533" i="1"/>
  <c r="AF572" i="1"/>
  <c r="U332" i="1"/>
  <c r="EA573" i="1"/>
  <c r="BK493" i="1"/>
  <c r="DE464" i="1"/>
  <c r="AT494" i="1"/>
  <c r="AO324" i="1"/>
  <c r="CP536" i="1"/>
  <c r="X464" i="1"/>
  <c r="DX493" i="1"/>
  <c r="AN191" i="1"/>
  <c r="AN203" i="1" s="1"/>
  <c r="AO203" i="1" s="1"/>
  <c r="AL210" i="1" s="1"/>
  <c r="AL221" i="1" s="1"/>
  <c r="AN202" i="1"/>
  <c r="AO202" i="1" s="1"/>
  <c r="AK210" i="1" s="1"/>
  <c r="AK221" i="1" s="1"/>
  <c r="CB432" i="1"/>
  <c r="DE324" i="1"/>
  <c r="CS532" i="1"/>
  <c r="K493" i="1"/>
  <c r="N493" i="1"/>
  <c r="AB432" i="1"/>
  <c r="AC444" i="1"/>
  <c r="AB444" i="1"/>
  <c r="AD432" i="1"/>
  <c r="AB423" i="1"/>
  <c r="AC423" i="1" s="1"/>
  <c r="AD423" i="1" s="1"/>
  <c r="AA444" i="1"/>
  <c r="AC432" i="1"/>
  <c r="CS493" i="1"/>
  <c r="O574" i="1"/>
  <c r="CR432" i="1"/>
  <c r="CS444" i="1"/>
  <c r="CR444" i="1"/>
  <c r="CT432" i="1"/>
  <c r="CR423" i="1"/>
  <c r="CS423" i="1" s="1"/>
  <c r="CT423" i="1" s="1"/>
  <c r="CQ444" i="1"/>
  <c r="CS432" i="1"/>
  <c r="BY533" i="1"/>
  <c r="G464" i="1"/>
  <c r="CV494" i="1"/>
  <c r="CB533" i="1"/>
  <c r="EA574" i="1"/>
  <c r="BN574" i="1"/>
  <c r="DJ573" i="1"/>
  <c r="CE492" i="1"/>
  <c r="CS492" i="1"/>
  <c r="C306" i="1"/>
  <c r="J302" i="1"/>
  <c r="F302" i="1"/>
  <c r="J300" i="1"/>
  <c r="F300" i="1"/>
  <c r="J298" i="1"/>
  <c r="F298" i="1"/>
  <c r="J296" i="1"/>
  <c r="F296" i="1"/>
  <c r="I302" i="1"/>
  <c r="E302" i="1"/>
  <c r="I300" i="1"/>
  <c r="E300" i="1"/>
  <c r="I298" i="1"/>
  <c r="E298" i="1"/>
  <c r="I296" i="1"/>
  <c r="E296" i="1"/>
  <c r="H302" i="1"/>
  <c r="D302" i="1"/>
  <c r="H300" i="1"/>
  <c r="D300" i="1"/>
  <c r="H298" i="1"/>
  <c r="D298" i="1"/>
  <c r="H296" i="1"/>
  <c r="D296" i="1"/>
  <c r="K302" i="1"/>
  <c r="G302" i="1"/>
  <c r="C302" i="1"/>
  <c r="K300" i="1"/>
  <c r="G300" i="1"/>
  <c r="C300" i="1"/>
  <c r="K298" i="1"/>
  <c r="G298" i="1"/>
  <c r="C298" i="1"/>
  <c r="K296" i="1"/>
  <c r="G296" i="1"/>
  <c r="C296" i="1"/>
  <c r="CL464" i="1"/>
  <c r="AC574" i="1"/>
  <c r="AC494" i="1"/>
  <c r="I492" i="1"/>
  <c r="L572" i="1"/>
  <c r="AW572" i="1"/>
  <c r="AR453" i="1"/>
  <c r="AR452" i="1"/>
  <c r="AR454" i="1"/>
  <c r="AR451" i="1"/>
  <c r="AR449" i="1"/>
  <c r="AR448" i="1"/>
  <c r="AR447" i="1"/>
  <c r="AR446" i="1"/>
  <c r="AR450" i="1" s="1"/>
  <c r="AR445" i="1"/>
  <c r="AT451" i="1"/>
  <c r="AT446" i="1"/>
  <c r="CB574" i="1"/>
  <c r="ED533" i="1"/>
  <c r="DM494" i="1"/>
  <c r="AW574" i="1"/>
  <c r="CN464" i="1"/>
  <c r="CV534" i="1"/>
  <c r="CB573" i="1"/>
  <c r="N533" i="1"/>
  <c r="K533" i="1"/>
  <c r="DV464" i="1"/>
  <c r="BN534" i="1"/>
  <c r="BB324" i="1"/>
  <c r="BB294" i="1"/>
  <c r="CV533" i="1"/>
  <c r="AC572" i="1"/>
  <c r="CE494" i="1"/>
  <c r="ED532" i="1"/>
  <c r="DI425" i="1"/>
  <c r="DJ425" i="1" s="1"/>
  <c r="DK425" i="1" s="1"/>
  <c r="DH440" i="1"/>
  <c r="DH439" i="1"/>
  <c r="DH435" i="1"/>
  <c r="DH434" i="1"/>
  <c r="DH433" i="1"/>
  <c r="DH426" i="1"/>
  <c r="DH453" i="1" s="1"/>
  <c r="DM534" i="1"/>
  <c r="DA306" i="1"/>
  <c r="DI302" i="1"/>
  <c r="DE302" i="1"/>
  <c r="DA302" i="1"/>
  <c r="DH302" i="1"/>
  <c r="DD302" i="1"/>
  <c r="DG302" i="1"/>
  <c r="DC302" i="1"/>
  <c r="DF302" i="1"/>
  <c r="DB302" i="1"/>
  <c r="DF300" i="1"/>
  <c r="DB300" i="1"/>
  <c r="DF298" i="1"/>
  <c r="DB298" i="1"/>
  <c r="DF296" i="1"/>
  <c r="DB296" i="1"/>
  <c r="DE300" i="1"/>
  <c r="DI300" i="1" s="1"/>
  <c r="DA300" i="1"/>
  <c r="DI298" i="1"/>
  <c r="DE298" i="1"/>
  <c r="DA298" i="1"/>
  <c r="DI296" i="1"/>
  <c r="DE296" i="1"/>
  <c r="DA296" i="1"/>
  <c r="DH300" i="1"/>
  <c r="DD300" i="1"/>
  <c r="DH298" i="1"/>
  <c r="DD298" i="1"/>
  <c r="DH296" i="1"/>
  <c r="DD296" i="1"/>
  <c r="DG300" i="1"/>
  <c r="DC300" i="1"/>
  <c r="DG298" i="1"/>
  <c r="DC298" i="1"/>
  <c r="DG296" i="1"/>
  <c r="DC296" i="1"/>
  <c r="I532" i="1"/>
  <c r="AD451" i="1"/>
  <c r="AD446" i="1"/>
  <c r="CC451" i="1"/>
  <c r="CC446" i="1"/>
  <c r="L532" i="1"/>
  <c r="CA440" i="1"/>
  <c r="CA439" i="1"/>
  <c r="CA435" i="1"/>
  <c r="CA434" i="1"/>
  <c r="CA433" i="1"/>
  <c r="CA451" i="1"/>
  <c r="CA446" i="1"/>
  <c r="DF324" i="1"/>
  <c r="CE534" i="1"/>
  <c r="BN533" i="1"/>
  <c r="CE493" i="1"/>
  <c r="BN492" i="1"/>
  <c r="DG493" i="1"/>
  <c r="AU451" i="1"/>
  <c r="AU446" i="1"/>
  <c r="AT534" i="1"/>
  <c r="DD191" i="1"/>
  <c r="DD203" i="1" s="1"/>
  <c r="DE203" i="1" s="1"/>
  <c r="DB210" i="1" s="1"/>
  <c r="DB221" i="1" s="1"/>
  <c r="DC403" i="1" s="1"/>
  <c r="DD202" i="1"/>
  <c r="DE202" i="1" s="1"/>
  <c r="DA210" i="1" s="1"/>
  <c r="DA221" i="1" s="1"/>
  <c r="L439" i="1"/>
  <c r="L434" i="1"/>
  <c r="BN573" i="1"/>
  <c r="AN403" i="1"/>
  <c r="AM403" i="1"/>
  <c r="AN380" i="1"/>
  <c r="AL403" i="1"/>
  <c r="AL579" i="1" s="1"/>
  <c r="AM380" i="1"/>
  <c r="AL380" i="1"/>
  <c r="AL538" i="1" s="1"/>
  <c r="K425" i="1"/>
  <c r="L425" i="1" s="1"/>
  <c r="M425" i="1" s="1"/>
  <c r="J440" i="1"/>
  <c r="J439" i="1"/>
  <c r="J435" i="1"/>
  <c r="J434" i="1"/>
  <c r="J426" i="1"/>
  <c r="J454" i="1" s="1"/>
  <c r="J433" i="1"/>
  <c r="CV574" i="1"/>
  <c r="CS494" i="1"/>
  <c r="CE533" i="1"/>
  <c r="K573" i="1"/>
  <c r="N573" i="1"/>
  <c r="BK574" i="1"/>
  <c r="DJ493" i="1"/>
  <c r="DM573" i="1"/>
  <c r="AF493" i="1"/>
  <c r="BN532" i="1"/>
  <c r="L492" i="1"/>
  <c r="O494" i="1"/>
  <c r="ED493" i="1"/>
  <c r="DJ574" i="1"/>
  <c r="AL578" i="1"/>
  <c r="AL541" i="1" l="1"/>
  <c r="AL581" i="1"/>
  <c r="DK574" i="1"/>
  <c r="BO532" i="1"/>
  <c r="BL574" i="1"/>
  <c r="L573" i="1"/>
  <c r="CT494" i="1"/>
  <c r="AO403" i="1"/>
  <c r="AN578" i="1"/>
  <c r="DA318" i="1"/>
  <c r="DI314" i="1"/>
  <c r="DE314" i="1"/>
  <c r="DA314" i="1"/>
  <c r="DE312" i="1"/>
  <c r="DA312" i="1"/>
  <c r="DI310" i="1"/>
  <c r="DE310" i="1"/>
  <c r="DA310" i="1"/>
  <c r="DI308" i="1"/>
  <c r="DE308" i="1"/>
  <c r="DA308" i="1"/>
  <c r="DH314" i="1"/>
  <c r="DD314" i="1"/>
  <c r="DH312" i="1"/>
  <c r="DD312" i="1"/>
  <c r="DI312" i="1" s="1"/>
  <c r="DH310" i="1"/>
  <c r="DD310" i="1"/>
  <c r="DH308" i="1"/>
  <c r="DD308" i="1"/>
  <c r="DG314" i="1"/>
  <c r="DC314" i="1"/>
  <c r="DG312" i="1"/>
  <c r="DC312" i="1"/>
  <c r="DG310" i="1"/>
  <c r="DC310" i="1"/>
  <c r="DG308" i="1"/>
  <c r="DC308" i="1"/>
  <c r="DF314" i="1"/>
  <c r="DB314" i="1"/>
  <c r="DF312" i="1"/>
  <c r="DB312" i="1"/>
  <c r="DF310" i="1"/>
  <c r="DB310" i="1"/>
  <c r="DF308" i="1"/>
  <c r="DB308" i="1"/>
  <c r="DN534" i="1"/>
  <c r="CF494" i="1"/>
  <c r="BO534" i="1"/>
  <c r="DJ434" i="1"/>
  <c r="DJ439" i="1"/>
  <c r="DN494" i="1"/>
  <c r="CC574" i="1"/>
  <c r="AR455" i="1"/>
  <c r="AX572" i="1"/>
  <c r="AD574" i="1"/>
  <c r="CT492" i="1"/>
  <c r="EB574" i="1"/>
  <c r="CR442" i="1"/>
  <c r="CR440" i="1"/>
  <c r="CR439" i="1"/>
  <c r="CR437" i="1"/>
  <c r="CR435" i="1"/>
  <c r="CR434" i="1"/>
  <c r="CR433" i="1"/>
  <c r="P574" i="1"/>
  <c r="AC439" i="1"/>
  <c r="AC434" i="1"/>
  <c r="AB451" i="1"/>
  <c r="AB446" i="1"/>
  <c r="AR357" i="1"/>
  <c r="AV357" i="1" s="1"/>
  <c r="AU357" i="1"/>
  <c r="AY357" i="1" s="1"/>
  <c r="AQ357" i="1"/>
  <c r="AT357" i="1"/>
  <c r="AX357" i="1" s="1"/>
  <c r="AP357" i="1"/>
  <c r="AS357" i="1"/>
  <c r="AW357" i="1" s="1"/>
  <c r="AW533" i="1"/>
  <c r="BJ426" i="1"/>
  <c r="BK426" i="1" s="1"/>
  <c r="BL426" i="1" s="1"/>
  <c r="BI442" i="1"/>
  <c r="BI441" i="1"/>
  <c r="BI437" i="1"/>
  <c r="BI436" i="1"/>
  <c r="CT534" i="1"/>
  <c r="DJ446" i="1"/>
  <c r="DH449" i="1"/>
  <c r="DY452" i="1"/>
  <c r="DY454" i="1"/>
  <c r="DY453" i="1"/>
  <c r="DY451" i="1"/>
  <c r="DY449" i="1"/>
  <c r="DY448" i="1"/>
  <c r="DY447" i="1"/>
  <c r="DY446" i="1"/>
  <c r="DY445" i="1"/>
  <c r="EA441" i="1"/>
  <c r="EA439" i="1"/>
  <c r="EA434" i="1"/>
  <c r="P572" i="1"/>
  <c r="BL572" i="1"/>
  <c r="AD493" i="1"/>
  <c r="CA303" i="1"/>
  <c r="M446" i="1"/>
  <c r="M574" i="1"/>
  <c r="AG573" i="1"/>
  <c r="AX532" i="1"/>
  <c r="CE572" i="1"/>
  <c r="AG534" i="1"/>
  <c r="DK446" i="1"/>
  <c r="CW573" i="1"/>
  <c r="BL447" i="1"/>
  <c r="BL452" i="1"/>
  <c r="CT445" i="1"/>
  <c r="DI434" i="1"/>
  <c r="DI439" i="1"/>
  <c r="DK494" i="1"/>
  <c r="M534" i="1"/>
  <c r="AS447" i="1"/>
  <c r="DJ572" i="1"/>
  <c r="AF533" i="1"/>
  <c r="BO572" i="1"/>
  <c r="CC492" i="1"/>
  <c r="AT573" i="1"/>
  <c r="CT574" i="1"/>
  <c r="CM191" i="1"/>
  <c r="CM203" i="1" s="1"/>
  <c r="CN203" i="1" s="1"/>
  <c r="CK210" i="1" s="1"/>
  <c r="CK221" i="1" s="1"/>
  <c r="CM202" i="1"/>
  <c r="CN202" i="1" s="1"/>
  <c r="CJ210" i="1" s="1"/>
  <c r="CJ221" i="1" s="1"/>
  <c r="AN580" i="1"/>
  <c r="EE572" i="1"/>
  <c r="CW493" i="1"/>
  <c r="BL533" i="1"/>
  <c r="AL540" i="1"/>
  <c r="BO493" i="1"/>
  <c r="BJ442" i="1"/>
  <c r="BJ441" i="1"/>
  <c r="BJ440" i="1"/>
  <c r="BJ439" i="1"/>
  <c r="BJ437" i="1"/>
  <c r="BJ436" i="1"/>
  <c r="BJ435" i="1"/>
  <c r="BJ434" i="1"/>
  <c r="BJ433" i="1"/>
  <c r="BL442" i="1"/>
  <c r="BL441" i="1"/>
  <c r="BL440" i="1"/>
  <c r="BL439" i="1"/>
  <c r="BL437" i="1"/>
  <c r="BL436" i="1"/>
  <c r="BL435" i="1"/>
  <c r="BL434" i="1"/>
  <c r="BL438" i="1" s="1"/>
  <c r="BL443" i="1" s="1"/>
  <c r="BL433" i="1"/>
  <c r="DZ426" i="1"/>
  <c r="EA426" i="1" s="1"/>
  <c r="EB426" i="1" s="1"/>
  <c r="DY442" i="1"/>
  <c r="DY441" i="1"/>
  <c r="DY437" i="1"/>
  <c r="DY436" i="1"/>
  <c r="J357" i="1"/>
  <c r="N357" i="1" s="1"/>
  <c r="M357" i="1"/>
  <c r="Q357" i="1" s="1"/>
  <c r="I357" i="1"/>
  <c r="L357" i="1"/>
  <c r="P357" i="1" s="1"/>
  <c r="H357" i="1"/>
  <c r="K357" i="1"/>
  <c r="O357" i="1" s="1"/>
  <c r="E403" i="1"/>
  <c r="D380" i="1"/>
  <c r="D403" i="1"/>
  <c r="F380" i="1"/>
  <c r="F403" i="1"/>
  <c r="E380" i="1"/>
  <c r="DI451" i="1"/>
  <c r="CF574" i="1"/>
  <c r="AU492" i="1"/>
  <c r="CB532" i="1"/>
  <c r="AG493" i="1"/>
  <c r="P494" i="1"/>
  <c r="AN579" i="1"/>
  <c r="DK493" i="1"/>
  <c r="K426" i="1"/>
  <c r="K445" i="1" s="1"/>
  <c r="J442" i="1"/>
  <c r="J441" i="1"/>
  <c r="J437" i="1"/>
  <c r="J438" i="1" s="1"/>
  <c r="J443" i="1" s="1"/>
  <c r="J436" i="1"/>
  <c r="BO573" i="1"/>
  <c r="DH357" i="1"/>
  <c r="DL357" i="1" s="1"/>
  <c r="DK357" i="1"/>
  <c r="DO357" i="1" s="1"/>
  <c r="DG357" i="1"/>
  <c r="DG499" i="1" s="1"/>
  <c r="DJ357" i="1"/>
  <c r="DN357" i="1" s="1"/>
  <c r="DF357" i="1"/>
  <c r="DI357" i="1"/>
  <c r="DM357" i="1" s="1"/>
  <c r="DD403" i="1"/>
  <c r="DB380" i="1"/>
  <c r="DB403" i="1"/>
  <c r="DD380" i="1"/>
  <c r="CF493" i="1"/>
  <c r="CF534" i="1"/>
  <c r="AL539" i="1"/>
  <c r="DI426" i="1"/>
  <c r="DI447" i="1" s="1"/>
  <c r="DH442" i="1"/>
  <c r="DH441" i="1"/>
  <c r="DH437" i="1"/>
  <c r="DH436" i="1"/>
  <c r="EE532" i="1"/>
  <c r="AD572" i="1"/>
  <c r="BI302" i="1"/>
  <c r="BE302" i="1"/>
  <c r="BH302" i="1"/>
  <c r="BD302" i="1"/>
  <c r="BG302" i="1"/>
  <c r="BC302" i="1"/>
  <c r="BB306" i="1"/>
  <c r="BJ302" i="1"/>
  <c r="BF302" i="1"/>
  <c r="BB302" i="1"/>
  <c r="BJ300" i="1"/>
  <c r="BF300" i="1"/>
  <c r="BB300" i="1"/>
  <c r="BJ298" i="1"/>
  <c r="BF298" i="1"/>
  <c r="BB298" i="1"/>
  <c r="BJ296" i="1"/>
  <c r="BF296" i="1"/>
  <c r="BB296" i="1"/>
  <c r="BI300" i="1"/>
  <c r="BE300" i="1"/>
  <c r="BI298" i="1"/>
  <c r="BE298" i="1"/>
  <c r="BI296" i="1"/>
  <c r="BE296" i="1"/>
  <c r="BH300" i="1"/>
  <c r="BD300" i="1"/>
  <c r="BH298" i="1"/>
  <c r="BD298" i="1"/>
  <c r="BH296" i="1"/>
  <c r="BD296" i="1"/>
  <c r="BG300" i="1"/>
  <c r="BC300" i="1"/>
  <c r="BG298" i="1"/>
  <c r="BC298" i="1"/>
  <c r="BG296" i="1"/>
  <c r="BC296" i="1"/>
  <c r="CC573" i="1"/>
  <c r="AX574" i="1"/>
  <c r="K303" i="1"/>
  <c r="H403" i="1" s="1"/>
  <c r="BO574" i="1"/>
  <c r="CT442" i="1"/>
  <c r="CT439" i="1"/>
  <c r="CT434" i="1"/>
  <c r="CT433" i="1"/>
  <c r="CT437" i="1" s="1"/>
  <c r="AA453" i="1"/>
  <c r="AA452" i="1"/>
  <c r="AA454" i="1"/>
  <c r="AA451" i="1"/>
  <c r="AA449" i="1"/>
  <c r="AA448" i="1"/>
  <c r="AA447" i="1"/>
  <c r="AA446" i="1"/>
  <c r="AA450" i="1" s="1"/>
  <c r="AA445" i="1"/>
  <c r="AC451" i="1"/>
  <c r="AC446" i="1"/>
  <c r="L493" i="1"/>
  <c r="AU494" i="1"/>
  <c r="EB573" i="1"/>
  <c r="AG572" i="1"/>
  <c r="BE191" i="1"/>
  <c r="BE203" i="1" s="1"/>
  <c r="BF203" i="1" s="1"/>
  <c r="BC210" i="1" s="1"/>
  <c r="BC221" i="1" s="1"/>
  <c r="BE202" i="1"/>
  <c r="BF202" i="1" s="1"/>
  <c r="BB210" i="1" s="1"/>
  <c r="BB221" i="1" s="1"/>
  <c r="BL534" i="1"/>
  <c r="BI438" i="1"/>
  <c r="BI443" i="1" s="1"/>
  <c r="AD532" i="1"/>
  <c r="AU574" i="1"/>
  <c r="EA454" i="1"/>
  <c r="EA453" i="1"/>
  <c r="EA452" i="1"/>
  <c r="EA451" i="1"/>
  <c r="EA447" i="1"/>
  <c r="EA446" i="1"/>
  <c r="EA445" i="1"/>
  <c r="EA449" i="1" s="1"/>
  <c r="P534" i="1"/>
  <c r="AD492" i="1"/>
  <c r="DJ492" i="1"/>
  <c r="AT493" i="1"/>
  <c r="DT380" i="1"/>
  <c r="DT540" i="1" s="1"/>
  <c r="M451" i="1"/>
  <c r="CO302" i="1"/>
  <c r="CK302" i="1"/>
  <c r="CJ306" i="1"/>
  <c r="CR302" i="1"/>
  <c r="CN302" i="1"/>
  <c r="CJ302" i="1"/>
  <c r="CQ302" i="1"/>
  <c r="CM302" i="1"/>
  <c r="CP302" i="1"/>
  <c r="CL302" i="1"/>
  <c r="CP300" i="1"/>
  <c r="CL300" i="1"/>
  <c r="CP298" i="1"/>
  <c r="CL298" i="1"/>
  <c r="CP296" i="1"/>
  <c r="CL296" i="1"/>
  <c r="CO300" i="1"/>
  <c r="CK300" i="1"/>
  <c r="CO298" i="1"/>
  <c r="CK298" i="1"/>
  <c r="CO296" i="1"/>
  <c r="CK296" i="1"/>
  <c r="CN300" i="1"/>
  <c r="CJ300" i="1"/>
  <c r="CR298" i="1"/>
  <c r="CN298" i="1"/>
  <c r="CJ298" i="1"/>
  <c r="CR296" i="1"/>
  <c r="CN296" i="1"/>
  <c r="CJ296" i="1"/>
  <c r="CQ300" i="1"/>
  <c r="CM300" i="1"/>
  <c r="CR300" i="1" s="1"/>
  <c r="CQ298" i="1"/>
  <c r="CM298" i="1"/>
  <c r="CQ296" i="1"/>
  <c r="CM296" i="1"/>
  <c r="M439" i="1"/>
  <c r="M434" i="1"/>
  <c r="J448" i="1"/>
  <c r="AX534" i="1"/>
  <c r="EB572" i="1"/>
  <c r="CC493" i="1"/>
  <c r="CB572" i="1"/>
  <c r="CA426" i="1"/>
  <c r="BZ442" i="1"/>
  <c r="BZ441" i="1"/>
  <c r="BZ437" i="1"/>
  <c r="BZ436" i="1"/>
  <c r="DK534" i="1"/>
  <c r="EE573" i="1"/>
  <c r="EE534" i="1"/>
  <c r="CT446" i="1"/>
  <c r="CT452" i="1"/>
  <c r="AG532" i="1"/>
  <c r="DI435" i="1"/>
  <c r="DI440" i="1"/>
  <c r="DK434" i="1"/>
  <c r="DK439" i="1"/>
  <c r="BZ357" i="1"/>
  <c r="CD357" i="1" s="1"/>
  <c r="BX403" i="1"/>
  <c r="CC357" i="1"/>
  <c r="CG357" i="1" s="1"/>
  <c r="BY357" i="1"/>
  <c r="BX380" i="1"/>
  <c r="CB357" i="1"/>
  <c r="CF357" i="1" s="1"/>
  <c r="BX357" i="1"/>
  <c r="CA357" i="1"/>
  <c r="CE357" i="1" s="1"/>
  <c r="BT380" i="1"/>
  <c r="BV380" i="1"/>
  <c r="BV403" i="1"/>
  <c r="BT403" i="1"/>
  <c r="AS451" i="1"/>
  <c r="AC533" i="1"/>
  <c r="DN574" i="1"/>
  <c r="BL532" i="1"/>
  <c r="AW573" i="1"/>
  <c r="BL573" i="1"/>
  <c r="K446" i="1"/>
  <c r="K451" i="1"/>
  <c r="K433" i="1"/>
  <c r="BZ448" i="1"/>
  <c r="AD534" i="1"/>
  <c r="E580" i="1"/>
  <c r="E540" i="1"/>
  <c r="E538" i="1"/>
  <c r="E541" i="1" s="1"/>
  <c r="E539" i="1"/>
  <c r="E578" i="1"/>
  <c r="E581" i="1" s="1"/>
  <c r="E579" i="1"/>
  <c r="AX494" i="1"/>
  <c r="AL580" i="1"/>
  <c r="CT573" i="1"/>
  <c r="CC494" i="1"/>
  <c r="AK318" i="1"/>
  <c r="AS314" i="1"/>
  <c r="AO314" i="1"/>
  <c r="AK314" i="1"/>
  <c r="AS312" i="1"/>
  <c r="AO312" i="1"/>
  <c r="AK312" i="1"/>
  <c r="AO310" i="1"/>
  <c r="AK310" i="1"/>
  <c r="AS308" i="1"/>
  <c r="AO308" i="1"/>
  <c r="AK308" i="1"/>
  <c r="AR314" i="1"/>
  <c r="AN314" i="1"/>
  <c r="AR312" i="1"/>
  <c r="AN312" i="1"/>
  <c r="AR310" i="1"/>
  <c r="AN310" i="1"/>
  <c r="AS310" i="1" s="1"/>
  <c r="AR308" i="1"/>
  <c r="AN308" i="1"/>
  <c r="AQ314" i="1"/>
  <c r="AM314" i="1"/>
  <c r="AQ312" i="1"/>
  <c r="AM312" i="1"/>
  <c r="AQ310" i="1"/>
  <c r="AM310" i="1"/>
  <c r="AQ308" i="1"/>
  <c r="AM308" i="1"/>
  <c r="AP314" i="1"/>
  <c r="AL314" i="1"/>
  <c r="AP312" i="1"/>
  <c r="AL312" i="1"/>
  <c r="AP310" i="1"/>
  <c r="AL310" i="1"/>
  <c r="AP308" i="1"/>
  <c r="AL308" i="1"/>
  <c r="BJ454" i="1"/>
  <c r="BJ453" i="1"/>
  <c r="BJ452" i="1"/>
  <c r="BJ451" i="1"/>
  <c r="BJ449" i="1"/>
  <c r="BJ448" i="1"/>
  <c r="BJ447" i="1"/>
  <c r="BJ446" i="1"/>
  <c r="BJ445" i="1"/>
  <c r="EB533" i="1"/>
  <c r="AT434" i="1"/>
  <c r="AT439" i="1"/>
  <c r="AU572" i="1"/>
  <c r="BO494" i="1"/>
  <c r="CE532" i="1"/>
  <c r="DN573" i="1"/>
  <c r="CW574" i="1"/>
  <c r="AO380" i="1"/>
  <c r="AN538" i="1"/>
  <c r="AN539" i="1"/>
  <c r="BO492" i="1"/>
  <c r="BO533" i="1"/>
  <c r="DI303" i="1"/>
  <c r="DF403" i="1" s="1"/>
  <c r="BI324" i="1"/>
  <c r="BG324" i="1"/>
  <c r="BF324" i="1"/>
  <c r="BH324" i="1"/>
  <c r="L533" i="1"/>
  <c r="CW534" i="1"/>
  <c r="EE533" i="1"/>
  <c r="M572" i="1"/>
  <c r="AD494" i="1"/>
  <c r="DK573" i="1"/>
  <c r="CC533" i="1"/>
  <c r="CS441" i="1"/>
  <c r="CS439" i="1"/>
  <c r="CS434" i="1"/>
  <c r="CR453" i="1"/>
  <c r="CR451" i="1"/>
  <c r="CR446" i="1"/>
  <c r="CR445" i="1"/>
  <c r="CR449" i="1" s="1"/>
  <c r="CT493" i="1"/>
  <c r="AB440" i="1"/>
  <c r="AB439" i="1"/>
  <c r="AB435" i="1"/>
  <c r="AB434" i="1"/>
  <c r="AB433" i="1"/>
  <c r="CB439" i="1"/>
  <c r="CB434" i="1"/>
  <c r="DN533" i="1"/>
  <c r="CR426" i="1"/>
  <c r="CS426" i="1" s="1"/>
  <c r="CT426" i="1" s="1"/>
  <c r="CQ442" i="1"/>
  <c r="CQ441" i="1"/>
  <c r="CQ437" i="1"/>
  <c r="CQ436" i="1"/>
  <c r="CQ438" i="1" s="1"/>
  <c r="CQ443" i="1" s="1"/>
  <c r="DJ451" i="1"/>
  <c r="DH454" i="1"/>
  <c r="DZ442" i="1"/>
  <c r="DZ441" i="1"/>
  <c r="DZ440" i="1"/>
  <c r="DZ439" i="1"/>
  <c r="DZ437" i="1"/>
  <c r="DZ436" i="1"/>
  <c r="DZ435" i="1"/>
  <c r="DZ434" i="1"/>
  <c r="DZ433" i="1"/>
  <c r="EB442" i="1"/>
  <c r="EB441" i="1"/>
  <c r="EB440" i="1"/>
  <c r="EB439" i="1"/>
  <c r="EB436" i="1"/>
  <c r="EB435" i="1"/>
  <c r="EB434" i="1"/>
  <c r="EB433" i="1"/>
  <c r="EB437" i="1" s="1"/>
  <c r="AX492" i="1"/>
  <c r="EB493" i="1"/>
  <c r="P492" i="1"/>
  <c r="BY314" i="1"/>
  <c r="BU314" i="1"/>
  <c r="BY312" i="1"/>
  <c r="BU312" i="1"/>
  <c r="BY310" i="1"/>
  <c r="BU310" i="1"/>
  <c r="BY308" i="1"/>
  <c r="BU308" i="1"/>
  <c r="BX314" i="1"/>
  <c r="BT314" i="1"/>
  <c r="BX312" i="1"/>
  <c r="BT312" i="1"/>
  <c r="BX310" i="1"/>
  <c r="BT310" i="1"/>
  <c r="BX308" i="1"/>
  <c r="BT308" i="1"/>
  <c r="BS318" i="1"/>
  <c r="CA314" i="1"/>
  <c r="BW314" i="1"/>
  <c r="BS314" i="1"/>
  <c r="BW312" i="1"/>
  <c r="BS312" i="1"/>
  <c r="CA310" i="1"/>
  <c r="BW310" i="1"/>
  <c r="BS310" i="1"/>
  <c r="CA308" i="1"/>
  <c r="BW308" i="1"/>
  <c r="BS308" i="1"/>
  <c r="BZ314" i="1"/>
  <c r="BV314" i="1"/>
  <c r="BZ312" i="1"/>
  <c r="BV312" i="1"/>
  <c r="CA312" i="1" s="1"/>
  <c r="BZ310" i="1"/>
  <c r="BV310" i="1"/>
  <c r="BZ308" i="1"/>
  <c r="BV308" i="1"/>
  <c r="CQ324" i="1"/>
  <c r="CN324" i="1"/>
  <c r="CP324" i="1"/>
  <c r="CO324" i="1"/>
  <c r="J449" i="1"/>
  <c r="J453" i="1"/>
  <c r="AS426" i="1"/>
  <c r="AR442" i="1"/>
  <c r="AR441" i="1"/>
  <c r="AR437" i="1"/>
  <c r="AR436" i="1"/>
  <c r="AR438" i="1" s="1"/>
  <c r="T306" i="1"/>
  <c r="AB302" i="1"/>
  <c r="X302" i="1"/>
  <c r="AA302" i="1"/>
  <c r="W302" i="1"/>
  <c r="V302" i="1"/>
  <c r="Z300" i="1"/>
  <c r="V300" i="1"/>
  <c r="Z298" i="1"/>
  <c r="V298" i="1"/>
  <c r="Z296" i="1"/>
  <c r="V296" i="1"/>
  <c r="U302" i="1"/>
  <c r="Y300" i="1"/>
  <c r="U300" i="1"/>
  <c r="Y298" i="1"/>
  <c r="U298" i="1"/>
  <c r="Y296" i="1"/>
  <c r="U296" i="1"/>
  <c r="Z302" i="1"/>
  <c r="T302" i="1"/>
  <c r="AB300" i="1"/>
  <c r="X300" i="1"/>
  <c r="T300" i="1"/>
  <c r="X298" i="1"/>
  <c r="T298" i="1"/>
  <c r="AB296" i="1"/>
  <c r="X296" i="1"/>
  <c r="T296" i="1"/>
  <c r="Y302" i="1"/>
  <c r="AA300" i="1"/>
  <c r="W300" i="1"/>
  <c r="AA298" i="1"/>
  <c r="W298" i="1"/>
  <c r="AB298" i="1" s="1"/>
  <c r="AA296" i="1"/>
  <c r="W296" i="1"/>
  <c r="CC534" i="1"/>
  <c r="CW532" i="1"/>
  <c r="DJ532" i="1"/>
  <c r="BZ438" i="1"/>
  <c r="BZ443" i="1" s="1"/>
  <c r="DK451" i="1"/>
  <c r="BL445" i="1"/>
  <c r="CT447" i="1"/>
  <c r="DY302" i="1"/>
  <c r="DU302" i="1"/>
  <c r="DX302" i="1"/>
  <c r="DT302" i="1"/>
  <c r="DW302" i="1"/>
  <c r="DS302" i="1"/>
  <c r="DR306" i="1"/>
  <c r="DZ302" i="1"/>
  <c r="DV302" i="1"/>
  <c r="DR302" i="1"/>
  <c r="DV300" i="1"/>
  <c r="DR300" i="1"/>
  <c r="DZ298" i="1"/>
  <c r="DV298" i="1"/>
  <c r="DR298" i="1"/>
  <c r="DZ296" i="1"/>
  <c r="DV296" i="1"/>
  <c r="DR296" i="1"/>
  <c r="DY300" i="1"/>
  <c r="DU300" i="1"/>
  <c r="DZ300" i="1" s="1"/>
  <c r="DY298" i="1"/>
  <c r="DU298" i="1"/>
  <c r="DY296" i="1"/>
  <c r="DU296" i="1"/>
  <c r="DX300" i="1"/>
  <c r="DT300" i="1"/>
  <c r="DX298" i="1"/>
  <c r="DT298" i="1"/>
  <c r="DX296" i="1"/>
  <c r="DT296" i="1"/>
  <c r="DW300" i="1"/>
  <c r="DS300" i="1"/>
  <c r="DW298" i="1"/>
  <c r="DS298" i="1"/>
  <c r="DW296" i="1"/>
  <c r="DS296" i="1"/>
  <c r="CT572" i="1"/>
  <c r="AS445" i="1"/>
  <c r="EB494" i="1"/>
  <c r="CW492" i="1"/>
  <c r="K447" i="1"/>
  <c r="K434" i="1"/>
  <c r="K439" i="1"/>
  <c r="AO580" i="1"/>
  <c r="AO540" i="1"/>
  <c r="AO578" i="1"/>
  <c r="AO539" i="1"/>
  <c r="AO579" i="1"/>
  <c r="AO538" i="1"/>
  <c r="AD573" i="1"/>
  <c r="CC434" i="1"/>
  <c r="CC439" i="1"/>
  <c r="BZ449" i="1"/>
  <c r="BZ450" i="1" s="1"/>
  <c r="BZ453" i="1"/>
  <c r="P532" i="1"/>
  <c r="BI452" i="1"/>
  <c r="BI454" i="1"/>
  <c r="BI451" i="1"/>
  <c r="BI453" i="1"/>
  <c r="BI449" i="1"/>
  <c r="BI448" i="1"/>
  <c r="BI447" i="1"/>
  <c r="BI446" i="1"/>
  <c r="BI445" i="1"/>
  <c r="BK442" i="1"/>
  <c r="BK441" i="1"/>
  <c r="BK440" i="1"/>
  <c r="BK439" i="1"/>
  <c r="BK437" i="1"/>
  <c r="BK436" i="1"/>
  <c r="BK435" i="1"/>
  <c r="BK434" i="1"/>
  <c r="BK438" i="1" s="1"/>
  <c r="BK443" i="1" s="1"/>
  <c r="BK433" i="1"/>
  <c r="EB534" i="1"/>
  <c r="DY438" i="1"/>
  <c r="DY443" i="1" s="1"/>
  <c r="BY499" i="1"/>
  <c r="DI445" i="1"/>
  <c r="EE492" i="1"/>
  <c r="L446" i="1"/>
  <c r="L451" i="1"/>
  <c r="EE493" i="1"/>
  <c r="M492" i="1"/>
  <c r="O573" i="1"/>
  <c r="CF533" i="1"/>
  <c r="AU534" i="1"/>
  <c r="M532" i="1"/>
  <c r="DH438" i="1"/>
  <c r="DH443" i="1" s="1"/>
  <c r="CW533" i="1"/>
  <c r="O533" i="1"/>
  <c r="CL539" i="1"/>
  <c r="CL541" i="1" s="1"/>
  <c r="I314" i="1"/>
  <c r="E314" i="1"/>
  <c r="I312" i="1"/>
  <c r="E312" i="1"/>
  <c r="I310" i="1"/>
  <c r="E310" i="1"/>
  <c r="I308" i="1"/>
  <c r="E308" i="1"/>
  <c r="H314" i="1"/>
  <c r="D314" i="1"/>
  <c r="H312" i="1"/>
  <c r="D312" i="1"/>
  <c r="H310" i="1"/>
  <c r="D310" i="1"/>
  <c r="H308" i="1"/>
  <c r="D308" i="1"/>
  <c r="C318" i="1"/>
  <c r="K314" i="1"/>
  <c r="G314" i="1"/>
  <c r="C314" i="1"/>
  <c r="K312" i="1"/>
  <c r="G312" i="1"/>
  <c r="C312" i="1"/>
  <c r="K310" i="1"/>
  <c r="G310" i="1"/>
  <c r="C310" i="1"/>
  <c r="K308" i="1"/>
  <c r="G308" i="1"/>
  <c r="C308" i="1"/>
  <c r="J314" i="1"/>
  <c r="F314" i="1"/>
  <c r="J312" i="1"/>
  <c r="F312" i="1"/>
  <c r="J310" i="1"/>
  <c r="F310" i="1"/>
  <c r="J308" i="1"/>
  <c r="F308" i="1"/>
  <c r="CF492" i="1"/>
  <c r="CW494" i="1"/>
  <c r="CQ453" i="1"/>
  <c r="CQ452" i="1"/>
  <c r="CQ454" i="1"/>
  <c r="CQ451" i="1"/>
  <c r="CQ449" i="1"/>
  <c r="CQ448" i="1"/>
  <c r="CQ447" i="1"/>
  <c r="CQ446" i="1"/>
  <c r="CQ445" i="1"/>
  <c r="CS454" i="1"/>
  <c r="CS451" i="1"/>
  <c r="CS453" i="1"/>
  <c r="CS447" i="1"/>
  <c r="CS446" i="1"/>
  <c r="CS445" i="1"/>
  <c r="CS448" i="1" s="1"/>
  <c r="CS452" i="1"/>
  <c r="AD439" i="1"/>
  <c r="AD434" i="1"/>
  <c r="O493" i="1"/>
  <c r="CT532" i="1"/>
  <c r="BL493" i="1"/>
  <c r="AT533" i="1"/>
  <c r="DH448" i="1"/>
  <c r="DH450" i="1" s="1"/>
  <c r="DZ454" i="1"/>
  <c r="DZ453" i="1"/>
  <c r="DZ452" i="1"/>
  <c r="DZ451" i="1"/>
  <c r="DZ447" i="1"/>
  <c r="DZ446" i="1"/>
  <c r="DZ445" i="1"/>
  <c r="DZ448" i="1" s="1"/>
  <c r="EB492" i="1"/>
  <c r="BD380" i="1"/>
  <c r="BD538" i="1" s="1"/>
  <c r="BD541" i="1" s="1"/>
  <c r="DM492" i="1"/>
  <c r="AG494" i="1"/>
  <c r="AW493" i="1"/>
  <c r="DN493" i="1"/>
  <c r="EE574" i="1"/>
  <c r="J450" i="1"/>
  <c r="BL492" i="1"/>
  <c r="AA324" i="1"/>
  <c r="Z324" i="1"/>
  <c r="Y324" i="1"/>
  <c r="X324" i="1"/>
  <c r="DM532" i="1"/>
  <c r="DK533" i="1"/>
  <c r="BL446" i="1"/>
  <c r="BU540" i="1"/>
  <c r="BU539" i="1"/>
  <c r="BU541" i="1" s="1"/>
  <c r="DI433" i="1"/>
  <c r="DY324" i="1"/>
  <c r="DW324" i="1"/>
  <c r="DV324" i="1"/>
  <c r="DX324" i="1"/>
  <c r="AS446" i="1"/>
  <c r="AS452" i="1"/>
  <c r="DM572" i="1"/>
  <c r="BL494" i="1"/>
  <c r="CL403" i="1"/>
  <c r="CL580" i="1" s="1"/>
  <c r="CL380" i="1"/>
  <c r="CL538" i="1" s="1"/>
  <c r="BU403" i="1"/>
  <c r="BU579" i="1" s="1"/>
  <c r="BU581" i="1" s="1"/>
  <c r="BU380" i="1"/>
  <c r="BU538" i="1" s="1"/>
  <c r="M494" i="1"/>
  <c r="K452" i="1"/>
  <c r="K435" i="1"/>
  <c r="K440" i="1"/>
  <c r="AN540" i="1"/>
  <c r="W191" i="1"/>
  <c r="W203" i="1" s="1"/>
  <c r="X203" i="1" s="1"/>
  <c r="U210" i="1" s="1"/>
  <c r="U221" i="1" s="1"/>
  <c r="W202" i="1"/>
  <c r="X202" i="1" s="1"/>
  <c r="T210" i="1" s="1"/>
  <c r="T221" i="1" s="1"/>
  <c r="AU532" i="1"/>
  <c r="AB426" i="1"/>
  <c r="AC426" i="1" s="1"/>
  <c r="AD426" i="1" s="1"/>
  <c r="AD441" i="1" s="1"/>
  <c r="AA442" i="1"/>
  <c r="AA441" i="1"/>
  <c r="AA437" i="1"/>
  <c r="AA436" i="1"/>
  <c r="AA438" i="1" s="1"/>
  <c r="AA443" i="1" s="1"/>
  <c r="AM580" i="1"/>
  <c r="AM540" i="1"/>
  <c r="AM579" i="1"/>
  <c r="AM539" i="1"/>
  <c r="AM538" i="1"/>
  <c r="AM541" i="1" s="1"/>
  <c r="AM578" i="1"/>
  <c r="AM581" i="1" s="1"/>
  <c r="EB532" i="1"/>
  <c r="CT533" i="1"/>
  <c r="AS303" i="1"/>
  <c r="AP403" i="1" s="1"/>
  <c r="BK454" i="1"/>
  <c r="BK453" i="1"/>
  <c r="BK452" i="1"/>
  <c r="BK451" i="1"/>
  <c r="BK449" i="1"/>
  <c r="BK448" i="1"/>
  <c r="BK447" i="1"/>
  <c r="BK446" i="1"/>
  <c r="BK445" i="1"/>
  <c r="CF573" i="1"/>
  <c r="DI446" i="1"/>
  <c r="DI452" i="1"/>
  <c r="DC580" i="1"/>
  <c r="DC540" i="1"/>
  <c r="DC539" i="1"/>
  <c r="DC541" i="1" s="1"/>
  <c r="DC538" i="1"/>
  <c r="DC579" i="1"/>
  <c r="DC581" i="1" s="1"/>
  <c r="DC578" i="1"/>
  <c r="DU191" i="1"/>
  <c r="DU203" i="1" s="1"/>
  <c r="DV203" i="1" s="1"/>
  <c r="DS210" i="1" s="1"/>
  <c r="DS221" i="1" s="1"/>
  <c r="DU202" i="1"/>
  <c r="DV202" i="1" s="1"/>
  <c r="DR210" i="1" s="1"/>
  <c r="DR221" i="1" s="1"/>
  <c r="CW572" i="1"/>
  <c r="AG492" i="1"/>
  <c r="EE494" i="1"/>
  <c r="AG574" i="1"/>
  <c r="CB446" i="1"/>
  <c r="CB451" i="1"/>
  <c r="DC380" i="1"/>
  <c r="AP578" i="1" l="1"/>
  <c r="AP581" i="1" s="1"/>
  <c r="AP579" i="1"/>
  <c r="AP580" i="1"/>
  <c r="DH456" i="1"/>
  <c r="DH455" i="1"/>
  <c r="DF580" i="1"/>
  <c r="DF578" i="1"/>
  <c r="DF579" i="1"/>
  <c r="DF581" i="1" s="1"/>
  <c r="H580" i="1"/>
  <c r="H579" i="1"/>
  <c r="H578" i="1"/>
  <c r="BZ456" i="1"/>
  <c r="BZ455" i="1"/>
  <c r="AR443" i="1"/>
  <c r="AR456" i="1"/>
  <c r="EF494" i="1"/>
  <c r="AH492" i="1"/>
  <c r="AH494" i="1"/>
  <c r="AD440" i="1"/>
  <c r="CG492" i="1"/>
  <c r="DK532" i="1"/>
  <c r="CA315" i="1"/>
  <c r="CX534" i="1"/>
  <c r="BK357" i="1"/>
  <c r="BO357" i="1" s="1"/>
  <c r="BG357" i="1"/>
  <c r="BJ357" i="1"/>
  <c r="BN357" i="1" s="1"/>
  <c r="BI357" i="1"/>
  <c r="BM357" i="1" s="1"/>
  <c r="BL357" i="1"/>
  <c r="BP357" i="1" s="1"/>
  <c r="BH357" i="1"/>
  <c r="BE380" i="1"/>
  <c r="BC403" i="1"/>
  <c r="BC380" i="1"/>
  <c r="BE403" i="1"/>
  <c r="AA456" i="1"/>
  <c r="AA455" i="1"/>
  <c r="DE403" i="1"/>
  <c r="DD579" i="1"/>
  <c r="DD580" i="1"/>
  <c r="DD578" i="1"/>
  <c r="I499" i="1"/>
  <c r="I500" i="1"/>
  <c r="AB449" i="1"/>
  <c r="DI315" i="1"/>
  <c r="M573" i="1"/>
  <c r="DW403" i="1"/>
  <c r="EA357" i="1"/>
  <c r="EE357" i="1" s="1"/>
  <c r="DW357" i="1"/>
  <c r="DZ357" i="1"/>
  <c r="ED357" i="1" s="1"/>
  <c r="DY357" i="1"/>
  <c r="EC357" i="1" s="1"/>
  <c r="EB357" i="1"/>
  <c r="EF357" i="1" s="1"/>
  <c r="DX357" i="1"/>
  <c r="DU403" i="1"/>
  <c r="DS403" i="1"/>
  <c r="DS380" i="1"/>
  <c r="DU380" i="1"/>
  <c r="BK450" i="1"/>
  <c r="BU580" i="1"/>
  <c r="DN532" i="1"/>
  <c r="J456" i="1"/>
  <c r="J455" i="1"/>
  <c r="DO493" i="1"/>
  <c r="BD403" i="1"/>
  <c r="P493" i="1"/>
  <c r="AD436" i="1"/>
  <c r="CS450" i="1"/>
  <c r="CQ450" i="1"/>
  <c r="CX494" i="1"/>
  <c r="I323" i="1"/>
  <c r="I322" i="1"/>
  <c r="E322" i="1"/>
  <c r="I321" i="1"/>
  <c r="H323" i="1"/>
  <c r="H322" i="1"/>
  <c r="D322" i="1"/>
  <c r="H321" i="1"/>
  <c r="G323" i="1"/>
  <c r="G322" i="1"/>
  <c r="C322" i="1"/>
  <c r="G321" i="1"/>
  <c r="J323" i="1"/>
  <c r="J322" i="1"/>
  <c r="F322" i="1"/>
  <c r="J321" i="1"/>
  <c r="CL579" i="1"/>
  <c r="CL581" i="1" s="1"/>
  <c r="CG533" i="1"/>
  <c r="BI450" i="1"/>
  <c r="Q532" i="1"/>
  <c r="DZ303" i="1"/>
  <c r="DW380" i="1" s="1"/>
  <c r="CT448" i="1"/>
  <c r="CT450" i="1" s="1"/>
  <c r="CT453" i="1"/>
  <c r="CT454" i="1"/>
  <c r="CT449" i="1"/>
  <c r="AB437" i="1"/>
  <c r="AB442" i="1"/>
  <c r="CS433" i="1"/>
  <c r="CS436" i="1" s="1"/>
  <c r="CS442" i="1"/>
  <c r="DO573" i="1"/>
  <c r="CF532" i="1"/>
  <c r="BP494" i="1"/>
  <c r="AD533" i="1"/>
  <c r="BW403" i="1"/>
  <c r="BV579" i="1"/>
  <c r="BV578" i="1"/>
  <c r="BV580" i="1"/>
  <c r="CB426" i="1"/>
  <c r="CA441" i="1"/>
  <c r="CA436" i="1"/>
  <c r="CA438" i="1" s="1"/>
  <c r="CA443" i="1" s="1"/>
  <c r="CA453" i="1"/>
  <c r="CA445" i="1"/>
  <c r="CA448" i="1" s="1"/>
  <c r="CA452" i="1"/>
  <c r="CA454" i="1"/>
  <c r="CA447" i="1"/>
  <c r="CA442" i="1"/>
  <c r="CA437" i="1"/>
  <c r="AY534" i="1"/>
  <c r="CR303" i="1"/>
  <c r="DT403" i="1"/>
  <c r="DK492" i="1"/>
  <c r="Q534" i="1"/>
  <c r="AH572" i="1"/>
  <c r="M493" i="1"/>
  <c r="AC447" i="1"/>
  <c r="BJ303" i="1"/>
  <c r="BG403" i="1" s="1"/>
  <c r="CG534" i="1"/>
  <c r="DE380" i="1"/>
  <c r="DD539" i="1"/>
  <c r="DD538" i="1"/>
  <c r="DD540" i="1"/>
  <c r="DF380" i="1"/>
  <c r="BP573" i="1"/>
  <c r="AH493" i="1"/>
  <c r="CC532" i="1"/>
  <c r="D580" i="1"/>
  <c r="D579" i="1"/>
  <c r="D578" i="1"/>
  <c r="H380" i="1"/>
  <c r="BJ438" i="1"/>
  <c r="BJ443" i="1" s="1"/>
  <c r="BP493" i="1"/>
  <c r="CF572" i="1"/>
  <c r="AH573" i="1"/>
  <c r="EA433" i="1"/>
  <c r="EA436" i="1" s="1"/>
  <c r="EA437" i="1"/>
  <c r="EA442" i="1"/>
  <c r="AP498" i="1"/>
  <c r="AP500" i="1"/>
  <c r="AP499" i="1"/>
  <c r="AQ499" i="1"/>
  <c r="AQ498" i="1"/>
  <c r="AQ500" i="1"/>
  <c r="AC433" i="1"/>
  <c r="AC437" i="1"/>
  <c r="AC442" i="1"/>
  <c r="AD454" i="1"/>
  <c r="AD445" i="1"/>
  <c r="AD449" i="1" s="1"/>
  <c r="AD448" i="1"/>
  <c r="AD453" i="1"/>
  <c r="AD447" i="1"/>
  <c r="AD452" i="1"/>
  <c r="DZ449" i="1"/>
  <c r="DZ450" i="1" s="1"/>
  <c r="Q492" i="1"/>
  <c r="AY492" i="1"/>
  <c r="AB436" i="1"/>
  <c r="AB441" i="1"/>
  <c r="BP492" i="1"/>
  <c r="AY494" i="1"/>
  <c r="BX538" i="1"/>
  <c r="BX539" i="1"/>
  <c r="BX540" i="1"/>
  <c r="EF573" i="1"/>
  <c r="AC450" i="1"/>
  <c r="AH574" i="1"/>
  <c r="BD539" i="1"/>
  <c r="BD540" i="1"/>
  <c r="CX572" i="1"/>
  <c r="Y403" i="1"/>
  <c r="AC357" i="1"/>
  <c r="AG357" i="1" s="1"/>
  <c r="Y357" i="1"/>
  <c r="AB357" i="1"/>
  <c r="AF357" i="1" s="1"/>
  <c r="AA357" i="1"/>
  <c r="AE357" i="1" s="1"/>
  <c r="AD357" i="1"/>
  <c r="AH357" i="1" s="1"/>
  <c r="Z357" i="1"/>
  <c r="U380" i="1"/>
  <c r="W380" i="1"/>
  <c r="U403" i="1"/>
  <c r="W403" i="1"/>
  <c r="BU578" i="1"/>
  <c r="EF574" i="1"/>
  <c r="V380" i="1"/>
  <c r="AD433" i="1"/>
  <c r="AD437" i="1"/>
  <c r="AD442" i="1"/>
  <c r="CL578" i="1"/>
  <c r="CL540" i="1"/>
  <c r="P533" i="1"/>
  <c r="CX533" i="1"/>
  <c r="EF492" i="1"/>
  <c r="CX492" i="1"/>
  <c r="CX532" i="1"/>
  <c r="Y314" i="1"/>
  <c r="U314" i="1"/>
  <c r="Y312" i="1"/>
  <c r="U312" i="1"/>
  <c r="Y310" i="1"/>
  <c r="U310" i="1"/>
  <c r="Y308" i="1"/>
  <c r="U308" i="1"/>
  <c r="T318" i="1"/>
  <c r="AB314" i="1"/>
  <c r="X314" i="1"/>
  <c r="T314" i="1"/>
  <c r="AB312" i="1"/>
  <c r="X312" i="1"/>
  <c r="T312" i="1"/>
  <c r="X310" i="1"/>
  <c r="AB310" i="1" s="1"/>
  <c r="T310" i="1"/>
  <c r="AB308" i="1"/>
  <c r="X308" i="1"/>
  <c r="T308" i="1"/>
  <c r="AA314" i="1"/>
  <c r="W314" i="1"/>
  <c r="AA312" i="1"/>
  <c r="W312" i="1"/>
  <c r="AA310" i="1"/>
  <c r="W310" i="1"/>
  <c r="AA308" i="1"/>
  <c r="W308" i="1"/>
  <c r="Z314" i="1"/>
  <c r="V314" i="1"/>
  <c r="Z312" i="1"/>
  <c r="V312" i="1"/>
  <c r="Z310" i="1"/>
  <c r="V310" i="1"/>
  <c r="Z308" i="1"/>
  <c r="V308" i="1"/>
  <c r="BY323" i="1"/>
  <c r="BY322" i="1"/>
  <c r="BU322" i="1"/>
  <c r="BY321" i="1"/>
  <c r="BY325" i="1" s="1"/>
  <c r="BX323" i="1"/>
  <c r="BX322" i="1"/>
  <c r="BT322" i="1"/>
  <c r="BX321" i="1"/>
  <c r="BX325" i="1" s="1"/>
  <c r="BW323" i="1"/>
  <c r="BW322" i="1"/>
  <c r="BS322" i="1"/>
  <c r="BW321" i="1"/>
  <c r="BW325" i="1" s="1"/>
  <c r="BZ323" i="1"/>
  <c r="BZ322" i="1"/>
  <c r="BV322" i="1"/>
  <c r="BZ321" i="1"/>
  <c r="BZ325" i="1" s="1"/>
  <c r="EB438" i="1"/>
  <c r="EB443" i="1" s="1"/>
  <c r="DO533" i="1"/>
  <c r="AB438" i="1"/>
  <c r="AB443" i="1" s="1"/>
  <c r="CR447" i="1"/>
  <c r="CR450" i="1" s="1"/>
  <c r="CR454" i="1"/>
  <c r="EF533" i="1"/>
  <c r="M533" i="1"/>
  <c r="BP533" i="1"/>
  <c r="DT538" i="1"/>
  <c r="BJ450" i="1"/>
  <c r="AQ323" i="1"/>
  <c r="AQ322" i="1"/>
  <c r="AM322" i="1"/>
  <c r="AQ321" i="1"/>
  <c r="AP323" i="1"/>
  <c r="AP322" i="1"/>
  <c r="AL322" i="1"/>
  <c r="AP321" i="1"/>
  <c r="AO323" i="1"/>
  <c r="AO322" i="1"/>
  <c r="AK322" i="1"/>
  <c r="AO321" i="1"/>
  <c r="AR323" i="1"/>
  <c r="AR322" i="1"/>
  <c r="AN322" i="1"/>
  <c r="AR321" i="1"/>
  <c r="BW380" i="1"/>
  <c r="BV538" i="1"/>
  <c r="BV540" i="1"/>
  <c r="BV539" i="1"/>
  <c r="BX500" i="1"/>
  <c r="BX498" i="1"/>
  <c r="BX499" i="1"/>
  <c r="BY498" i="1"/>
  <c r="BY500" i="1"/>
  <c r="BY501" i="1" s="1"/>
  <c r="BX579" i="1"/>
  <c r="BX578" i="1"/>
  <c r="BX580" i="1"/>
  <c r="AH532" i="1"/>
  <c r="EF534" i="1"/>
  <c r="CC572" i="1"/>
  <c r="EA448" i="1"/>
  <c r="AC452" i="1"/>
  <c r="AC448" i="1"/>
  <c r="AC454" i="1"/>
  <c r="CT435" i="1"/>
  <c r="CT438" i="1" s="1"/>
  <c r="CT443" i="1" s="1"/>
  <c r="CT440" i="1"/>
  <c r="I498" i="1"/>
  <c r="DJ426" i="1"/>
  <c r="DI442" i="1"/>
  <c r="DI437" i="1"/>
  <c r="DI449" i="1"/>
  <c r="DI441" i="1"/>
  <c r="DI436" i="1"/>
  <c r="DI454" i="1"/>
  <c r="DI448" i="1"/>
  <c r="DI450" i="1" s="1"/>
  <c r="DI453" i="1"/>
  <c r="DB579" i="1"/>
  <c r="DB580" i="1"/>
  <c r="DB578" i="1"/>
  <c r="CG574" i="1"/>
  <c r="D539" i="1"/>
  <c r="D538" i="1"/>
  <c r="D540" i="1"/>
  <c r="EB454" i="1"/>
  <c r="EB445" i="1"/>
  <c r="EB448" i="1" s="1"/>
  <c r="EB453" i="1"/>
  <c r="EB452" i="1"/>
  <c r="EB447" i="1"/>
  <c r="EF572" i="1"/>
  <c r="AU573" i="1"/>
  <c r="BP572" i="1"/>
  <c r="DK572" i="1"/>
  <c r="Q572" i="1"/>
  <c r="EA438" i="1"/>
  <c r="EA443" i="1" s="1"/>
  <c r="BL454" i="1"/>
  <c r="BL449" i="1"/>
  <c r="BL453" i="1"/>
  <c r="BL448" i="1"/>
  <c r="BL450" i="1" s="1"/>
  <c r="AB447" i="1"/>
  <c r="AB454" i="1"/>
  <c r="Q574" i="1"/>
  <c r="DO494" i="1"/>
  <c r="DG323" i="1"/>
  <c r="DG322" i="1"/>
  <c r="DC322" i="1"/>
  <c r="DG321" i="1"/>
  <c r="DF323" i="1"/>
  <c r="DF322" i="1"/>
  <c r="DB322" i="1"/>
  <c r="DF321" i="1"/>
  <c r="DE323" i="1"/>
  <c r="DE322" i="1"/>
  <c r="DA322" i="1"/>
  <c r="DE321" i="1"/>
  <c r="DH323" i="1"/>
  <c r="DH322" i="1"/>
  <c r="DD322" i="1"/>
  <c r="DH321" i="1"/>
  <c r="AU533" i="1"/>
  <c r="AD435" i="1"/>
  <c r="CS449" i="1"/>
  <c r="AS315" i="1"/>
  <c r="BT578" i="1"/>
  <c r="BT579" i="1"/>
  <c r="BT580" i="1"/>
  <c r="EA450" i="1"/>
  <c r="AC453" i="1"/>
  <c r="EF532" i="1"/>
  <c r="CG493" i="1"/>
  <c r="DG500" i="1"/>
  <c r="DG501" i="1" s="1"/>
  <c r="DG498" i="1"/>
  <c r="Q494" i="1"/>
  <c r="G380" i="1"/>
  <c r="F538" i="1"/>
  <c r="F539" i="1"/>
  <c r="F540" i="1"/>
  <c r="CX493" i="1"/>
  <c r="AG533" i="1"/>
  <c r="AB445" i="1"/>
  <c r="AB453" i="1"/>
  <c r="AC436" i="1"/>
  <c r="AC441" i="1"/>
  <c r="AY572" i="1"/>
  <c r="BP534" i="1"/>
  <c r="DO534" i="1"/>
  <c r="BP532" i="1"/>
  <c r="CG573" i="1"/>
  <c r="DN572" i="1"/>
  <c r="AX493" i="1"/>
  <c r="DN492" i="1"/>
  <c r="V403" i="1"/>
  <c r="AD438" i="1"/>
  <c r="K315" i="1"/>
  <c r="P573" i="1"/>
  <c r="EF493" i="1"/>
  <c r="DY314" i="1"/>
  <c r="DU314" i="1"/>
  <c r="DY312" i="1"/>
  <c r="DU312" i="1"/>
  <c r="DY310" i="1"/>
  <c r="DU310" i="1"/>
  <c r="DY308" i="1"/>
  <c r="DU308" i="1"/>
  <c r="DX314" i="1"/>
  <c r="DT314" i="1"/>
  <c r="DX312" i="1"/>
  <c r="DT312" i="1"/>
  <c r="DX310" i="1"/>
  <c r="DT310" i="1"/>
  <c r="DX308" i="1"/>
  <c r="DT308" i="1"/>
  <c r="DW314" i="1"/>
  <c r="DS314" i="1"/>
  <c r="DW312" i="1"/>
  <c r="DS312" i="1"/>
  <c r="DW310" i="1"/>
  <c r="DS310" i="1"/>
  <c r="DW308" i="1"/>
  <c r="DS308" i="1"/>
  <c r="DR318" i="1"/>
  <c r="DZ314" i="1"/>
  <c r="DV314" i="1"/>
  <c r="DR314" i="1"/>
  <c r="DZ312" i="1"/>
  <c r="DV312" i="1"/>
  <c r="DR312" i="1"/>
  <c r="DZ310" i="1"/>
  <c r="DV310" i="1"/>
  <c r="DR310" i="1"/>
  <c r="DZ308" i="1"/>
  <c r="DV308" i="1"/>
  <c r="DR308" i="1"/>
  <c r="AB303" i="1"/>
  <c r="Y380" i="1" s="1"/>
  <c r="AT426" i="1"/>
  <c r="AS442" i="1"/>
  <c r="AS437" i="1"/>
  <c r="AS454" i="1"/>
  <c r="AS449" i="1"/>
  <c r="AS441" i="1"/>
  <c r="AS436" i="1"/>
  <c r="AS438" i="1" s="1"/>
  <c r="AS443" i="1" s="1"/>
  <c r="AS448" i="1"/>
  <c r="AS450" i="1" s="1"/>
  <c r="AS453" i="1"/>
  <c r="DZ438" i="1"/>
  <c r="DZ443" i="1" s="1"/>
  <c r="CR448" i="1"/>
  <c r="CR452" i="1"/>
  <c r="CS435" i="1"/>
  <c r="CS440" i="1"/>
  <c r="CX574" i="1"/>
  <c r="DT539" i="1"/>
  <c r="DT541" i="1" s="1"/>
  <c r="AX573" i="1"/>
  <c r="DO574" i="1"/>
  <c r="BT538" i="1"/>
  <c r="BT539" i="1"/>
  <c r="BT540" i="1"/>
  <c r="CO314" i="1"/>
  <c r="CK314" i="1"/>
  <c r="CO312" i="1"/>
  <c r="CK312" i="1"/>
  <c r="CO310" i="1"/>
  <c r="CK310" i="1"/>
  <c r="CO308" i="1"/>
  <c r="CK308" i="1"/>
  <c r="CJ318" i="1"/>
  <c r="CR314" i="1"/>
  <c r="CN314" i="1"/>
  <c r="CJ314" i="1"/>
  <c r="CN312" i="1"/>
  <c r="CJ312" i="1"/>
  <c r="CR310" i="1"/>
  <c r="CN310" i="1"/>
  <c r="CJ310" i="1"/>
  <c r="CR308" i="1"/>
  <c r="CN308" i="1"/>
  <c r="CJ308" i="1"/>
  <c r="CQ314" i="1"/>
  <c r="CM314" i="1"/>
  <c r="CQ312" i="1"/>
  <c r="CM312" i="1"/>
  <c r="CR312" i="1" s="1"/>
  <c r="CQ310" i="1"/>
  <c r="CM310" i="1"/>
  <c r="CQ308" i="1"/>
  <c r="CM308" i="1"/>
  <c r="CP314" i="1"/>
  <c r="CL314" i="1"/>
  <c r="CP312" i="1"/>
  <c r="CL312" i="1"/>
  <c r="CP310" i="1"/>
  <c r="CL310" i="1"/>
  <c r="CP308" i="1"/>
  <c r="CL308" i="1"/>
  <c r="AU493" i="1"/>
  <c r="AC445" i="1"/>
  <c r="AC449" i="1"/>
  <c r="CT436" i="1"/>
  <c r="CT441" i="1"/>
  <c r="BP574" i="1"/>
  <c r="AY574" i="1"/>
  <c r="BI314" i="1"/>
  <c r="BE314" i="1"/>
  <c r="BI312" i="1"/>
  <c r="BE312" i="1"/>
  <c r="BI310" i="1"/>
  <c r="BE310" i="1"/>
  <c r="BI308" i="1"/>
  <c r="BE308" i="1"/>
  <c r="BH314" i="1"/>
  <c r="BD314" i="1"/>
  <c r="BH312" i="1"/>
  <c r="BD312" i="1"/>
  <c r="BH310" i="1"/>
  <c r="BD310" i="1"/>
  <c r="BH308" i="1"/>
  <c r="BD308" i="1"/>
  <c r="BG314" i="1"/>
  <c r="BC314" i="1"/>
  <c r="BG312" i="1"/>
  <c r="BC312" i="1"/>
  <c r="BG310" i="1"/>
  <c r="BC310" i="1"/>
  <c r="BG308" i="1"/>
  <c r="BC308" i="1"/>
  <c r="BB318" i="1"/>
  <c r="BJ314" i="1"/>
  <c r="BF314" i="1"/>
  <c r="BB314" i="1"/>
  <c r="BJ312" i="1"/>
  <c r="BF312" i="1"/>
  <c r="BB312" i="1"/>
  <c r="BJ310" i="1"/>
  <c r="BF310" i="1"/>
  <c r="BB310" i="1"/>
  <c r="BJ308" i="1"/>
  <c r="BF308" i="1"/>
  <c r="BB308" i="1"/>
  <c r="DB539" i="1"/>
  <c r="DB538" i="1"/>
  <c r="DB540" i="1"/>
  <c r="DF499" i="1"/>
  <c r="DF500" i="1"/>
  <c r="DF498" i="1"/>
  <c r="L426" i="1"/>
  <c r="K448" i="1"/>
  <c r="K450" i="1" s="1"/>
  <c r="K454" i="1"/>
  <c r="K442" i="1"/>
  <c r="K437" i="1"/>
  <c r="K441" i="1"/>
  <c r="K436" i="1"/>
  <c r="K438" i="1" s="1"/>
  <c r="K443" i="1" s="1"/>
  <c r="K453" i="1"/>
  <c r="K449" i="1"/>
  <c r="G403" i="1"/>
  <c r="F578" i="1"/>
  <c r="F579" i="1"/>
  <c r="F580" i="1"/>
  <c r="H500" i="1"/>
  <c r="H499" i="1"/>
  <c r="H498" i="1"/>
  <c r="CO403" i="1"/>
  <c r="CO380" i="1"/>
  <c r="CS357" i="1"/>
  <c r="CW357" i="1" s="1"/>
  <c r="CO357" i="1"/>
  <c r="CR357" i="1"/>
  <c r="CV357" i="1" s="1"/>
  <c r="CQ357" i="1"/>
  <c r="CU357" i="1" s="1"/>
  <c r="CT357" i="1"/>
  <c r="CX357" i="1" s="1"/>
  <c r="CP357" i="1"/>
  <c r="CK380" i="1"/>
  <c r="CM403" i="1"/>
  <c r="CM380" i="1"/>
  <c r="CK403" i="1"/>
  <c r="DI438" i="1"/>
  <c r="CX573" i="1"/>
  <c r="AH534" i="1"/>
  <c r="AY532" i="1"/>
  <c r="EA435" i="1"/>
  <c r="EA440" i="1"/>
  <c r="DY450" i="1"/>
  <c r="AX533" i="1"/>
  <c r="AP380" i="1"/>
  <c r="AB448" i="1"/>
  <c r="AB450" i="1" s="1"/>
  <c r="AB452" i="1"/>
  <c r="AC435" i="1"/>
  <c r="AC438" i="1" s="1"/>
  <c r="AC443" i="1" s="1"/>
  <c r="AC440" i="1"/>
  <c r="CR436" i="1"/>
  <c r="CR438" i="1" s="1"/>
  <c r="CR443" i="1" s="1"/>
  <c r="CR441" i="1"/>
  <c r="CG494" i="1"/>
  <c r="AS456" i="1" l="1"/>
  <c r="AS455" i="1"/>
  <c r="Y538" i="1"/>
  <c r="Y541" i="1" s="1"/>
  <c r="Y539" i="1"/>
  <c r="Y540" i="1"/>
  <c r="DW540" i="1"/>
  <c r="DW538" i="1"/>
  <c r="DW539" i="1"/>
  <c r="DZ456" i="1"/>
  <c r="DZ455" i="1"/>
  <c r="BG580" i="1"/>
  <c r="BG578" i="1"/>
  <c r="BG581" i="1" s="1"/>
  <c r="BG579" i="1"/>
  <c r="DI456" i="1"/>
  <c r="DI455" i="1"/>
  <c r="CR456" i="1"/>
  <c r="CR455" i="1"/>
  <c r="AB456" i="1"/>
  <c r="AB455" i="1"/>
  <c r="K456" i="1"/>
  <c r="K455" i="1"/>
  <c r="BL456" i="1"/>
  <c r="BL455" i="1"/>
  <c r="CT456" i="1"/>
  <c r="CT455" i="1"/>
  <c r="CO540" i="1"/>
  <c r="CO538" i="1"/>
  <c r="CO539" i="1"/>
  <c r="I403" i="1"/>
  <c r="I380" i="1"/>
  <c r="BW538" i="1"/>
  <c r="BW539" i="1"/>
  <c r="BW540" i="1"/>
  <c r="BZ403" i="1"/>
  <c r="CD403" i="1" s="1"/>
  <c r="BZ380" i="1"/>
  <c r="CD380" i="1" s="1"/>
  <c r="V538" i="1"/>
  <c r="V541" i="1" s="1"/>
  <c r="V540" i="1"/>
  <c r="V539" i="1"/>
  <c r="Y578" i="1"/>
  <c r="Y579" i="1"/>
  <c r="Y580" i="1"/>
  <c r="AC456" i="1"/>
  <c r="AC455" i="1"/>
  <c r="BI456" i="1"/>
  <c r="BI455" i="1"/>
  <c r="AP540" i="1"/>
  <c r="AP538" i="1"/>
  <c r="AP539" i="1"/>
  <c r="CK579" i="1"/>
  <c r="CK580" i="1"/>
  <c r="CK578" i="1"/>
  <c r="CP499" i="1"/>
  <c r="CP501" i="1" s="1"/>
  <c r="CP500" i="1"/>
  <c r="CP498" i="1"/>
  <c r="DB541" i="1"/>
  <c r="BJ315" i="1"/>
  <c r="BT541" i="1"/>
  <c r="AY573" i="1"/>
  <c r="Q573" i="1"/>
  <c r="AD443" i="1"/>
  <c r="DO492" i="1"/>
  <c r="DO572" i="1"/>
  <c r="AQ380" i="1"/>
  <c r="AQ403" i="1"/>
  <c r="D541" i="1"/>
  <c r="U538" i="1"/>
  <c r="U540" i="1"/>
  <c r="U539" i="1"/>
  <c r="CG572" i="1"/>
  <c r="D581" i="1"/>
  <c r="J325" i="1"/>
  <c r="G325" i="1"/>
  <c r="H325" i="1"/>
  <c r="I325" i="1"/>
  <c r="DV403" i="1"/>
  <c r="DU578" i="1"/>
  <c r="DU580" i="1"/>
  <c r="DU579" i="1"/>
  <c r="DE580" i="1"/>
  <c r="DE578" i="1"/>
  <c r="DE579" i="1"/>
  <c r="BC539" i="1"/>
  <c r="BC540" i="1"/>
  <c r="BC538" i="1"/>
  <c r="BY380" i="1"/>
  <c r="BY403" i="1"/>
  <c r="H581" i="1"/>
  <c r="DH458" i="1"/>
  <c r="DH457" i="1"/>
  <c r="DY456" i="1"/>
  <c r="DY455" i="1"/>
  <c r="CK539" i="1"/>
  <c r="CK538" i="1"/>
  <c r="CK540" i="1"/>
  <c r="CP323" i="1"/>
  <c r="CP322" i="1"/>
  <c r="CL322" i="1"/>
  <c r="CP321" i="1"/>
  <c r="CP325" i="1" s="1"/>
  <c r="CO323" i="1"/>
  <c r="CO322" i="1"/>
  <c r="CK322" i="1"/>
  <c r="CO321" i="1"/>
  <c r="CO325" i="1" s="1"/>
  <c r="CN323" i="1"/>
  <c r="CN322" i="1"/>
  <c r="CJ322" i="1"/>
  <c r="CN321" i="1"/>
  <c r="CN325" i="1" s="1"/>
  <c r="CQ323" i="1"/>
  <c r="CQ322" i="1"/>
  <c r="CM322" i="1"/>
  <c r="CQ321" i="1"/>
  <c r="CQ325" i="1" s="1"/>
  <c r="DX323" i="1"/>
  <c r="DX322" i="1"/>
  <c r="DT322" i="1"/>
  <c r="DX321" i="1"/>
  <c r="DX325" i="1" s="1"/>
  <c r="DW323" i="1"/>
  <c r="DW322" i="1"/>
  <c r="DS322" i="1"/>
  <c r="DW321" i="1"/>
  <c r="DW325" i="1" s="1"/>
  <c r="DV323" i="1"/>
  <c r="DV322" i="1"/>
  <c r="DR322" i="1"/>
  <c r="DV321" i="1"/>
  <c r="DV325" i="1" s="1"/>
  <c r="DY323" i="1"/>
  <c r="DY322" i="1"/>
  <c r="DU322" i="1"/>
  <c r="DY321" i="1"/>
  <c r="DY325" i="1" s="1"/>
  <c r="AH533" i="1"/>
  <c r="G539" i="1"/>
  <c r="G540" i="1"/>
  <c r="G538" i="1"/>
  <c r="EA456" i="1"/>
  <c r="EA455" i="1"/>
  <c r="CC403" i="1"/>
  <c r="CG403" i="1" s="1"/>
  <c r="CC380" i="1"/>
  <c r="CG380" i="1" s="1"/>
  <c r="CB403" i="1"/>
  <c r="CF403" i="1" s="1"/>
  <c r="CB380" i="1"/>
  <c r="CF380" i="1" s="1"/>
  <c r="Z323" i="1"/>
  <c r="Z322" i="1"/>
  <c r="V322" i="1"/>
  <c r="Z321" i="1"/>
  <c r="Y323" i="1"/>
  <c r="Y322" i="1"/>
  <c r="U322" i="1"/>
  <c r="Y321" i="1"/>
  <c r="X323" i="1"/>
  <c r="X322" i="1"/>
  <c r="T322" i="1"/>
  <c r="X321" i="1"/>
  <c r="AA323" i="1"/>
  <c r="AA322" i="1"/>
  <c r="W322" i="1"/>
  <c r="AA321" i="1"/>
  <c r="Q533" i="1"/>
  <c r="CS455" i="1"/>
  <c r="BK456" i="1"/>
  <c r="BK455" i="1"/>
  <c r="BF403" i="1"/>
  <c r="BE578" i="1"/>
  <c r="BE579" i="1"/>
  <c r="BE580" i="1"/>
  <c r="AY533" i="1"/>
  <c r="CN380" i="1"/>
  <c r="CM538" i="1"/>
  <c r="CM539" i="1"/>
  <c r="CM540" i="1"/>
  <c r="CO500" i="1"/>
  <c r="CO498" i="1"/>
  <c r="CO499" i="1"/>
  <c r="G579" i="1"/>
  <c r="G580" i="1"/>
  <c r="G578" i="1"/>
  <c r="DF501" i="1"/>
  <c r="CR315" i="1"/>
  <c r="AU426" i="1"/>
  <c r="AT441" i="1"/>
  <c r="AT436" i="1"/>
  <c r="AT452" i="1"/>
  <c r="AT454" i="1"/>
  <c r="AT449" i="1"/>
  <c r="AT445" i="1"/>
  <c r="AT448" i="1"/>
  <c r="AT442" i="1"/>
  <c r="AT437" i="1"/>
  <c r="AT453" i="1"/>
  <c r="AT447" i="1"/>
  <c r="AT440" i="1"/>
  <c r="AT433" i="1"/>
  <c r="AT435" i="1"/>
  <c r="DZ315" i="1"/>
  <c r="V580" i="1"/>
  <c r="V579" i="1"/>
  <c r="V578" i="1"/>
  <c r="V581" i="1" s="1"/>
  <c r="BT581" i="1"/>
  <c r="EB449" i="1"/>
  <c r="EB450" i="1" s="1"/>
  <c r="I501" i="1"/>
  <c r="BX501" i="1"/>
  <c r="AR325" i="1"/>
  <c r="AO325" i="1"/>
  <c r="AP325" i="1"/>
  <c r="AQ325" i="1"/>
  <c r="BJ456" i="1"/>
  <c r="BJ455" i="1"/>
  <c r="AB315" i="1"/>
  <c r="X403" i="1"/>
  <c r="W579" i="1"/>
  <c r="W578" i="1"/>
  <c r="W580" i="1"/>
  <c r="Z499" i="1"/>
  <c r="Z500" i="1"/>
  <c r="Z498" i="1"/>
  <c r="BX541" i="1"/>
  <c r="AD450" i="1"/>
  <c r="AQ501" i="1"/>
  <c r="AP501" i="1"/>
  <c r="DT580" i="1"/>
  <c r="DT578" i="1"/>
  <c r="DT579" i="1"/>
  <c r="DT581" i="1" s="1"/>
  <c r="CA449" i="1"/>
  <c r="CA450" i="1" s="1"/>
  <c r="CC426" i="1"/>
  <c r="CB453" i="1"/>
  <c r="CB449" i="1"/>
  <c r="CB454" i="1"/>
  <c r="CB441" i="1"/>
  <c r="CB445" i="1"/>
  <c r="CB448" i="1" s="1"/>
  <c r="CB452" i="1"/>
  <c r="CB442" i="1"/>
  <c r="CB440" i="1"/>
  <c r="CB435" i="1"/>
  <c r="CB433" i="1"/>
  <c r="CB436" i="1" s="1"/>
  <c r="CB447" i="1"/>
  <c r="CG532" i="1"/>
  <c r="BD580" i="1"/>
  <c r="BD579" i="1"/>
  <c r="BD578" i="1"/>
  <c r="BD581" i="1" s="1"/>
  <c r="J458" i="1"/>
  <c r="J457" i="1"/>
  <c r="DV380" i="1"/>
  <c r="DU539" i="1"/>
  <c r="DU538" i="1"/>
  <c r="DU540" i="1"/>
  <c r="DX500" i="1"/>
  <c r="DX498" i="1"/>
  <c r="DX499" i="1"/>
  <c r="DX501" i="1" s="1"/>
  <c r="BC579" i="1"/>
  <c r="BC578" i="1"/>
  <c r="BC580" i="1"/>
  <c r="BG380" i="1"/>
  <c r="BZ458" i="1"/>
  <c r="BZ457" i="1"/>
  <c r="H501" i="1"/>
  <c r="DK426" i="1"/>
  <c r="DJ454" i="1"/>
  <c r="DJ442" i="1"/>
  <c r="DJ437" i="1"/>
  <c r="DJ441" i="1"/>
  <c r="DJ436" i="1"/>
  <c r="DJ453" i="1"/>
  <c r="DJ447" i="1"/>
  <c r="DJ452" i="1"/>
  <c r="DJ435" i="1"/>
  <c r="DJ438" i="1" s="1"/>
  <c r="DJ445" i="1"/>
  <c r="DJ448" i="1" s="1"/>
  <c r="DJ440" i="1"/>
  <c r="DJ433" i="1"/>
  <c r="CA403" i="1"/>
  <c r="CE403" i="1" s="1"/>
  <c r="CA380" i="1"/>
  <c r="CE380" i="1" s="1"/>
  <c r="X380" i="1"/>
  <c r="W538" i="1"/>
  <c r="W540" i="1"/>
  <c r="W539" i="1"/>
  <c r="H539" i="1"/>
  <c r="H540" i="1"/>
  <c r="H538" i="1"/>
  <c r="H541" i="1" s="1"/>
  <c r="DS580" i="1"/>
  <c r="DS578" i="1"/>
  <c r="DS579" i="1"/>
  <c r="DW579" i="1"/>
  <c r="DW581" i="1" s="1"/>
  <c r="DW580" i="1"/>
  <c r="DW578" i="1"/>
  <c r="DG403" i="1"/>
  <c r="DG380" i="1"/>
  <c r="BH499" i="1"/>
  <c r="BH498" i="1"/>
  <c r="BH500" i="1"/>
  <c r="BG498" i="1"/>
  <c r="BG499" i="1"/>
  <c r="BG500" i="1"/>
  <c r="DI443" i="1"/>
  <c r="CN403" i="1"/>
  <c r="CM579" i="1"/>
  <c r="CM578" i="1"/>
  <c r="CM580" i="1"/>
  <c r="CO580" i="1"/>
  <c r="CO578" i="1"/>
  <c r="CO579" i="1"/>
  <c r="CO581" i="1" s="1"/>
  <c r="M426" i="1"/>
  <c r="L454" i="1"/>
  <c r="L442" i="1"/>
  <c r="L437" i="1"/>
  <c r="L433" i="1"/>
  <c r="L441" i="1"/>
  <c r="L436" i="1"/>
  <c r="L453" i="1"/>
  <c r="L449" i="1"/>
  <c r="L448" i="1"/>
  <c r="L452" i="1"/>
  <c r="L440" i="1"/>
  <c r="L445" i="1"/>
  <c r="L435" i="1"/>
  <c r="L447" i="1"/>
  <c r="L450" i="1" s="1"/>
  <c r="BH323" i="1"/>
  <c r="BH322" i="1"/>
  <c r="BD322" i="1"/>
  <c r="BH321" i="1"/>
  <c r="BH325" i="1" s="1"/>
  <c r="BG323" i="1"/>
  <c r="BG322" i="1"/>
  <c r="BC322" i="1"/>
  <c r="BG321" i="1"/>
  <c r="BG325" i="1" s="1"/>
  <c r="BF323" i="1"/>
  <c r="BF322" i="1"/>
  <c r="BB322" i="1"/>
  <c r="BF321" i="1"/>
  <c r="BF325" i="1" s="1"/>
  <c r="BI323" i="1"/>
  <c r="BI322" i="1"/>
  <c r="BE322" i="1"/>
  <c r="BI321" i="1"/>
  <c r="BI325" i="1" s="1"/>
  <c r="AY493" i="1"/>
  <c r="DH325" i="1"/>
  <c r="DE325" i="1"/>
  <c r="DF325" i="1"/>
  <c r="DG325" i="1"/>
  <c r="DB581" i="1"/>
  <c r="BX581" i="1"/>
  <c r="U578" i="1"/>
  <c r="U580" i="1"/>
  <c r="U579" i="1"/>
  <c r="Y498" i="1"/>
  <c r="Y499" i="1"/>
  <c r="Y500" i="1"/>
  <c r="DF539" i="1"/>
  <c r="DF540" i="1"/>
  <c r="DF538" i="1"/>
  <c r="DE539" i="1"/>
  <c r="DE538" i="1"/>
  <c r="DE540" i="1"/>
  <c r="BW579" i="1"/>
  <c r="BW578" i="1"/>
  <c r="BW580" i="1"/>
  <c r="CS437" i="1"/>
  <c r="CS438" i="1" s="1"/>
  <c r="CS443" i="1" s="1"/>
  <c r="CQ456" i="1"/>
  <c r="CQ455" i="1"/>
  <c r="Q493" i="1"/>
  <c r="DO532" i="1"/>
  <c r="DS540" i="1"/>
  <c r="DS539" i="1"/>
  <c r="DS538" i="1"/>
  <c r="DW498" i="1"/>
  <c r="DW500" i="1"/>
  <c r="DW499" i="1"/>
  <c r="AA458" i="1"/>
  <c r="AA457" i="1"/>
  <c r="BF380" i="1"/>
  <c r="BE539" i="1"/>
  <c r="BE540" i="1"/>
  <c r="BE538" i="1"/>
  <c r="AR458" i="1"/>
  <c r="AR457" i="1"/>
  <c r="CA456" i="1" l="1"/>
  <c r="CA455" i="1"/>
  <c r="EB456" i="1"/>
  <c r="EB455" i="1"/>
  <c r="AV458" i="1"/>
  <c r="AV465" i="1" s="1"/>
  <c r="AR465" i="1"/>
  <c r="AA464" i="1"/>
  <c r="AE457" i="1"/>
  <c r="AE464" i="1" s="1"/>
  <c r="DF541" i="1"/>
  <c r="Y501" i="1"/>
  <c r="DI403" i="1"/>
  <c r="DM403" i="1" s="1"/>
  <c r="DI380" i="1"/>
  <c r="DM380" i="1" s="1"/>
  <c r="BL380" i="1"/>
  <c r="BP380" i="1" s="1"/>
  <c r="BL403" i="1"/>
  <c r="BP403" i="1" s="1"/>
  <c r="BI403" i="1"/>
  <c r="BM403" i="1" s="1"/>
  <c r="BI380" i="1"/>
  <c r="BM380" i="1" s="1"/>
  <c r="BJ380" i="1"/>
  <c r="BN380" i="1" s="1"/>
  <c r="BJ403" i="1"/>
  <c r="BN403" i="1" s="1"/>
  <c r="BK403" i="1"/>
  <c r="BO403" i="1" s="1"/>
  <c r="BK380" i="1"/>
  <c r="BO380" i="1" s="1"/>
  <c r="DG580" i="1"/>
  <c r="DG579" i="1"/>
  <c r="DG578" i="1"/>
  <c r="DS581" i="1"/>
  <c r="DK441" i="1"/>
  <c r="DK454" i="1"/>
  <c r="DK453" i="1"/>
  <c r="DK442" i="1"/>
  <c r="DK445" i="1"/>
  <c r="DK449" i="1" s="1"/>
  <c r="DK435" i="1"/>
  <c r="DK447" i="1"/>
  <c r="DK440" i="1"/>
  <c r="DK452" i="1"/>
  <c r="DK433" i="1"/>
  <c r="DK437" i="1" s="1"/>
  <c r="BC581" i="1"/>
  <c r="N458" i="1"/>
  <c r="N465" i="1" s="1"/>
  <c r="J465" i="1"/>
  <c r="Z501" i="1"/>
  <c r="Z403" i="1"/>
  <c r="Z380" i="1"/>
  <c r="AS403" i="1"/>
  <c r="AW403" i="1" s="1"/>
  <c r="AS380" i="1"/>
  <c r="AW380" i="1" s="1"/>
  <c r="AT438" i="1"/>
  <c r="AT443" i="1" s="1"/>
  <c r="CP380" i="1"/>
  <c r="CP403" i="1"/>
  <c r="CK541" i="1"/>
  <c r="DL458" i="1"/>
  <c r="DL465" i="1" s="1"/>
  <c r="DH465" i="1"/>
  <c r="DV578" i="1"/>
  <c r="DV579" i="1"/>
  <c r="DV580" i="1"/>
  <c r="J380" i="1"/>
  <c r="N380" i="1" s="1"/>
  <c r="J403" i="1"/>
  <c r="N403" i="1" s="1"/>
  <c r="AQ540" i="1"/>
  <c r="AQ538" i="1"/>
  <c r="AQ541" i="1" s="1"/>
  <c r="AQ539" i="1"/>
  <c r="BH380" i="1"/>
  <c r="BH403" i="1"/>
  <c r="Y581" i="1"/>
  <c r="I539" i="1"/>
  <c r="I540" i="1"/>
  <c r="I538" i="1"/>
  <c r="CT458" i="1"/>
  <c r="CT457" i="1"/>
  <c r="K458" i="1"/>
  <c r="K457" i="1"/>
  <c r="CR458" i="1"/>
  <c r="CR457" i="1"/>
  <c r="DW541" i="1"/>
  <c r="AE458" i="1"/>
  <c r="AE465" i="1" s="1"/>
  <c r="AA465" i="1"/>
  <c r="DH380" i="1"/>
  <c r="DL380" i="1" s="1"/>
  <c r="DH403" i="1"/>
  <c r="DL403" i="1" s="1"/>
  <c r="L455" i="1"/>
  <c r="BH501" i="1"/>
  <c r="DJ443" i="1"/>
  <c r="DV538" i="1"/>
  <c r="DV540" i="1"/>
  <c r="DV539" i="1"/>
  <c r="CB437" i="1"/>
  <c r="CC449" i="1"/>
  <c r="CC445" i="1"/>
  <c r="CC448" i="1" s="1"/>
  <c r="CC453" i="1"/>
  <c r="CC442" i="1"/>
  <c r="CC454" i="1"/>
  <c r="CC447" i="1"/>
  <c r="CC452" i="1"/>
  <c r="CC441" i="1"/>
  <c r="CC435" i="1"/>
  <c r="CC440" i="1"/>
  <c r="CC433" i="1"/>
  <c r="CC437" i="1" s="1"/>
  <c r="AD456" i="1"/>
  <c r="AD455" i="1"/>
  <c r="AR403" i="1"/>
  <c r="AV403" i="1" s="1"/>
  <c r="AR380" i="1"/>
  <c r="AV380" i="1" s="1"/>
  <c r="CN539" i="1"/>
  <c r="CN540" i="1"/>
  <c r="CN538" i="1"/>
  <c r="BK458" i="1"/>
  <c r="BK457" i="1"/>
  <c r="EB403" i="1"/>
  <c r="EF403" i="1" s="1"/>
  <c r="EB380" i="1"/>
  <c r="EF380" i="1" s="1"/>
  <c r="DY380" i="1"/>
  <c r="EC380" i="1" s="1"/>
  <c r="DY403" i="1"/>
  <c r="EC403" i="1" s="1"/>
  <c r="DZ403" i="1"/>
  <c r="ED403" i="1" s="1"/>
  <c r="DZ380" i="1"/>
  <c r="ED380" i="1" s="1"/>
  <c r="EA380" i="1"/>
  <c r="EE380" i="1" s="1"/>
  <c r="EA403" i="1"/>
  <c r="EE403" i="1" s="1"/>
  <c r="CT380" i="1"/>
  <c r="CX380" i="1" s="1"/>
  <c r="CT403" i="1"/>
  <c r="CX403" i="1" s="1"/>
  <c r="CQ380" i="1"/>
  <c r="CU380" i="1" s="1"/>
  <c r="CQ403" i="1"/>
  <c r="CU403" i="1" s="1"/>
  <c r="CR403" i="1"/>
  <c r="CV403" i="1" s="1"/>
  <c r="CR380" i="1"/>
  <c r="CV380" i="1" s="1"/>
  <c r="CS403" i="1"/>
  <c r="CW403" i="1" s="1"/>
  <c r="CS380" i="1"/>
  <c r="CW380" i="1" s="1"/>
  <c r="BY579" i="1"/>
  <c r="BY578" i="1"/>
  <c r="BY580" i="1"/>
  <c r="M403" i="1"/>
  <c r="Q403" i="1" s="1"/>
  <c r="M380" i="1"/>
  <c r="Q380" i="1" s="1"/>
  <c r="U541" i="1"/>
  <c r="AC458" i="1"/>
  <c r="AC457" i="1"/>
  <c r="I580" i="1"/>
  <c r="I578" i="1"/>
  <c r="I581" i="1" s="1"/>
  <c r="I579" i="1"/>
  <c r="CQ458" i="1"/>
  <c r="CQ457" i="1"/>
  <c r="DK380" i="1"/>
  <c r="DO380" i="1" s="1"/>
  <c r="DK403" i="1"/>
  <c r="DO403" i="1" s="1"/>
  <c r="L438" i="1"/>
  <c r="L443" i="1" s="1"/>
  <c r="CN580" i="1"/>
  <c r="CN578" i="1"/>
  <c r="CN579" i="1"/>
  <c r="X540" i="1"/>
  <c r="X538" i="1"/>
  <c r="X539" i="1"/>
  <c r="DJ449" i="1"/>
  <c r="BZ464" i="1"/>
  <c r="CD457" i="1"/>
  <c r="CD464" i="1" s="1"/>
  <c r="BG540" i="1"/>
  <c r="BG539" i="1"/>
  <c r="BG538" i="1"/>
  <c r="CB438" i="1"/>
  <c r="CB443" i="1" s="1"/>
  <c r="X579" i="1"/>
  <c r="X578" i="1"/>
  <c r="X580" i="1"/>
  <c r="BJ458" i="1"/>
  <c r="BJ457" i="1"/>
  <c r="AU380" i="1"/>
  <c r="AY380" i="1" s="1"/>
  <c r="AU403" i="1"/>
  <c r="AY403" i="1" s="1"/>
  <c r="AU441" i="1"/>
  <c r="AU436" i="1"/>
  <c r="AU453" i="1"/>
  <c r="AU447" i="1"/>
  <c r="AU440" i="1"/>
  <c r="AU435" i="1"/>
  <c r="AU452" i="1"/>
  <c r="AU454" i="1"/>
  <c r="AU449" i="1"/>
  <c r="AU445" i="1"/>
  <c r="AU442" i="1"/>
  <c r="AU437" i="1"/>
  <c r="AU433" i="1"/>
  <c r="AU448" i="1"/>
  <c r="AA325" i="1"/>
  <c r="X325" i="1"/>
  <c r="Y325" i="1"/>
  <c r="Z325" i="1"/>
  <c r="EA458" i="1"/>
  <c r="EA457" i="1"/>
  <c r="DW452" i="1"/>
  <c r="DY458" i="1"/>
  <c r="DY457" i="1"/>
  <c r="BY540" i="1"/>
  <c r="BY538" i="1"/>
  <c r="BY539" i="1"/>
  <c r="L403" i="1"/>
  <c r="P403" i="1" s="1"/>
  <c r="L380" i="1"/>
  <c r="P380" i="1" s="1"/>
  <c r="CK581" i="1"/>
  <c r="AP541" i="1"/>
  <c r="BG452" i="1"/>
  <c r="BI458" i="1"/>
  <c r="BI457" i="1"/>
  <c r="BL458" i="1"/>
  <c r="BL457" i="1"/>
  <c r="AB458" i="1"/>
  <c r="AB457" i="1"/>
  <c r="DI458" i="1"/>
  <c r="DI457" i="1"/>
  <c r="AR464" i="1"/>
  <c r="AV457" i="1"/>
  <c r="AV464" i="1" s="1"/>
  <c r="BF538" i="1"/>
  <c r="BF540" i="1"/>
  <c r="BF539" i="1"/>
  <c r="DW501" i="1"/>
  <c r="DS541" i="1"/>
  <c r="U581" i="1"/>
  <c r="DJ380" i="1"/>
  <c r="DN380" i="1" s="1"/>
  <c r="DJ403" i="1"/>
  <c r="DN403" i="1" s="1"/>
  <c r="M454" i="1"/>
  <c r="M453" i="1"/>
  <c r="M452" i="1"/>
  <c r="M447" i="1"/>
  <c r="M441" i="1"/>
  <c r="M436" i="1"/>
  <c r="M442" i="1"/>
  <c r="M433" i="1"/>
  <c r="M445" i="1"/>
  <c r="M449" i="1" s="1"/>
  <c r="M440" i="1"/>
  <c r="M435" i="1"/>
  <c r="M437" i="1"/>
  <c r="BG501" i="1"/>
  <c r="DG539" i="1"/>
  <c r="DG538" i="1"/>
  <c r="DG540" i="1"/>
  <c r="DJ450" i="1"/>
  <c r="CD458" i="1"/>
  <c r="CD465" i="1" s="1"/>
  <c r="BZ465" i="1"/>
  <c r="J464" i="1"/>
  <c r="N457" i="1"/>
  <c r="N464" i="1" s="1"/>
  <c r="CB450" i="1"/>
  <c r="AT380" i="1"/>
  <c r="AX380" i="1" s="1"/>
  <c r="AT403" i="1"/>
  <c r="AX403" i="1" s="1"/>
  <c r="DX403" i="1"/>
  <c r="DX380" i="1"/>
  <c r="AT450" i="1"/>
  <c r="CO501" i="1"/>
  <c r="BF578" i="1"/>
  <c r="BF580" i="1"/>
  <c r="BF579" i="1"/>
  <c r="CS456" i="1"/>
  <c r="CO452" i="1" s="1"/>
  <c r="DH464" i="1"/>
  <c r="DL457" i="1"/>
  <c r="DL464" i="1" s="1"/>
  <c r="BC541" i="1"/>
  <c r="K403" i="1"/>
  <c r="O403" i="1" s="1"/>
  <c r="K380" i="1"/>
  <c r="O380" i="1" s="1"/>
  <c r="AQ579" i="1"/>
  <c r="AQ580" i="1"/>
  <c r="AQ578" i="1"/>
  <c r="CO541" i="1"/>
  <c r="DZ458" i="1"/>
  <c r="DZ457" i="1"/>
  <c r="AS458" i="1"/>
  <c r="AS457" i="1"/>
  <c r="DZ464" i="1" l="1"/>
  <c r="ED457" i="1"/>
  <c r="ED464" i="1" s="1"/>
  <c r="DX579" i="1"/>
  <c r="DX581" i="1" s="1"/>
  <c r="DX580" i="1"/>
  <c r="DX578" i="1"/>
  <c r="CB456" i="1"/>
  <c r="CB455" i="1"/>
  <c r="M448" i="1"/>
  <c r="AB464" i="1"/>
  <c r="AF457" i="1"/>
  <c r="AF464" i="1" s="1"/>
  <c r="BG453" i="1"/>
  <c r="BI464" i="1"/>
  <c r="BM457" i="1"/>
  <c r="BM464" i="1" s="1"/>
  <c r="EA465" i="1"/>
  <c r="EE458" i="1"/>
  <c r="EE465" i="1" s="1"/>
  <c r="AD403" i="1"/>
  <c r="AH403" i="1" s="1"/>
  <c r="AD380" i="1"/>
  <c r="AH380" i="1" s="1"/>
  <c r="AU450" i="1"/>
  <c r="BK465" i="1"/>
  <c r="BO458" i="1"/>
  <c r="BO465" i="1" s="1"/>
  <c r="CC450" i="1"/>
  <c r="CR464" i="1"/>
  <c r="CV457" i="1"/>
  <c r="CV464" i="1" s="1"/>
  <c r="CT464" i="1"/>
  <c r="CX457" i="1"/>
  <c r="CX464" i="1" s="1"/>
  <c r="BH540" i="1"/>
  <c r="BH539" i="1"/>
  <c r="BH538" i="1"/>
  <c r="Z540" i="1"/>
  <c r="Z538" i="1"/>
  <c r="Z539" i="1"/>
  <c r="DK436" i="1"/>
  <c r="DK438" i="1" s="1"/>
  <c r="DK443" i="1" s="1"/>
  <c r="AE499" i="1"/>
  <c r="AE498" i="1"/>
  <c r="AE500" i="1"/>
  <c r="EB458" i="1"/>
  <c r="EB457" i="1"/>
  <c r="CS458" i="1"/>
  <c r="CS457" i="1"/>
  <c r="DZ465" i="1"/>
  <c r="ED458" i="1"/>
  <c r="ED465" i="1" s="1"/>
  <c r="DH539" i="1"/>
  <c r="DH499" i="1"/>
  <c r="DH580" i="1"/>
  <c r="DH579" i="1"/>
  <c r="DH540" i="1"/>
  <c r="DH500" i="1"/>
  <c r="DH578" i="1"/>
  <c r="DH538" i="1"/>
  <c r="DH498" i="1"/>
  <c r="BZ577" i="1"/>
  <c r="CD577" i="1" s="1"/>
  <c r="BZ537" i="1"/>
  <c r="CD537" i="1" s="1"/>
  <c r="BZ497" i="1"/>
  <c r="CD497" i="1" s="1"/>
  <c r="M450" i="1"/>
  <c r="AR498" i="1"/>
  <c r="AR540" i="1"/>
  <c r="AR538" i="1"/>
  <c r="AR500" i="1"/>
  <c r="AR578" i="1"/>
  <c r="AR580" i="1"/>
  <c r="AR579" i="1"/>
  <c r="AR539" i="1"/>
  <c r="AR499" i="1"/>
  <c r="AB465" i="1"/>
  <c r="AF458" i="1"/>
  <c r="AF465" i="1" s="1"/>
  <c r="BM458" i="1"/>
  <c r="BM465" i="1" s="1"/>
  <c r="BI465" i="1"/>
  <c r="AC380" i="1"/>
  <c r="AG380" i="1" s="1"/>
  <c r="AC403" i="1"/>
  <c r="AG403" i="1" s="1"/>
  <c r="BG541" i="1"/>
  <c r="CD500" i="1"/>
  <c r="CD498" i="1"/>
  <c r="CD580" i="1"/>
  <c r="CD579" i="1"/>
  <c r="CD540" i="1"/>
  <c r="CD499" i="1"/>
  <c r="CD539" i="1"/>
  <c r="CD578" i="1"/>
  <c r="CD538" i="1"/>
  <c r="AC464" i="1"/>
  <c r="AG457" i="1"/>
  <c r="AG464" i="1" s="1"/>
  <c r="AD458" i="1"/>
  <c r="AD457" i="1"/>
  <c r="Y452" i="1"/>
  <c r="CC436" i="1"/>
  <c r="CC438" i="1" s="1"/>
  <c r="CC443" i="1" s="1"/>
  <c r="AA537" i="1"/>
  <c r="AE537" i="1" s="1"/>
  <c r="AA577" i="1"/>
  <c r="AE577" i="1" s="1"/>
  <c r="AA497" i="1"/>
  <c r="AE497" i="1" s="1"/>
  <c r="CR465" i="1"/>
  <c r="CV458" i="1"/>
  <c r="CV465" i="1" s="1"/>
  <c r="CT465" i="1"/>
  <c r="CX458" i="1"/>
  <c r="CX465" i="1" s="1"/>
  <c r="DH577" i="1"/>
  <c r="DL577" i="1" s="1"/>
  <c r="DH497" i="1"/>
  <c r="DL497" i="1" s="1"/>
  <c r="DH537" i="1"/>
  <c r="DL537" i="1" s="1"/>
  <c r="Z579" i="1"/>
  <c r="Z580" i="1"/>
  <c r="Z578" i="1"/>
  <c r="DK448" i="1"/>
  <c r="DG581" i="1"/>
  <c r="AA498" i="1"/>
  <c r="AA499" i="1"/>
  <c r="AA500" i="1"/>
  <c r="AS464" i="1"/>
  <c r="AW457" i="1"/>
  <c r="AW464" i="1" s="1"/>
  <c r="AQ581" i="1"/>
  <c r="AT456" i="1"/>
  <c r="AT455" i="1"/>
  <c r="N538" i="1"/>
  <c r="N540" i="1"/>
  <c r="N500" i="1"/>
  <c r="N498" i="1"/>
  <c r="N578" i="1"/>
  <c r="N580" i="1"/>
  <c r="N539" i="1"/>
  <c r="N579" i="1"/>
  <c r="N499" i="1"/>
  <c r="DG541" i="1"/>
  <c r="M438" i="1"/>
  <c r="M443" i="1" s="1"/>
  <c r="DI464" i="1"/>
  <c r="DM457" i="1"/>
  <c r="DM464" i="1" s="1"/>
  <c r="BL464" i="1"/>
  <c r="BP457" i="1"/>
  <c r="BP464" i="1" s="1"/>
  <c r="DW453" i="1"/>
  <c r="EC457" i="1"/>
  <c r="EC464" i="1" s="1"/>
  <c r="DY464" i="1"/>
  <c r="AB403" i="1"/>
  <c r="AF403" i="1" s="1"/>
  <c r="AB380" i="1"/>
  <c r="AF380" i="1" s="1"/>
  <c r="AU438" i="1"/>
  <c r="AU443" i="1" s="1"/>
  <c r="BJ464" i="1"/>
  <c r="BN457" i="1"/>
  <c r="BN464" i="1" s="1"/>
  <c r="BZ498" i="1"/>
  <c r="BZ500" i="1"/>
  <c r="BZ579" i="1"/>
  <c r="BZ580" i="1"/>
  <c r="BZ581" i="1" s="1"/>
  <c r="CD581" i="1" s="1"/>
  <c r="BZ539" i="1"/>
  <c r="BZ499" i="1"/>
  <c r="BZ540" i="1"/>
  <c r="BZ541" i="1" s="1"/>
  <c r="CD541" i="1" s="1"/>
  <c r="BZ538" i="1"/>
  <c r="BZ578" i="1"/>
  <c r="CO453" i="1"/>
  <c r="CQ464" i="1"/>
  <c r="CU457" i="1"/>
  <c r="CU464" i="1" s="1"/>
  <c r="AC465" i="1"/>
  <c r="AG458" i="1"/>
  <c r="AG465" i="1" s="1"/>
  <c r="BY581" i="1"/>
  <c r="K464" i="1"/>
  <c r="O457" i="1"/>
  <c r="O464" i="1" s="1"/>
  <c r="I541" i="1"/>
  <c r="CP578" i="1"/>
  <c r="CP580" i="1"/>
  <c r="CP579" i="1"/>
  <c r="Y453" i="1"/>
  <c r="CA458" i="1"/>
  <c r="CA457" i="1"/>
  <c r="AS465" i="1"/>
  <c r="AW458" i="1"/>
  <c r="AW465" i="1" s="1"/>
  <c r="DL539" i="1"/>
  <c r="DL540" i="1"/>
  <c r="DL579" i="1"/>
  <c r="DL580" i="1"/>
  <c r="DL499" i="1"/>
  <c r="DL500" i="1"/>
  <c r="DL578" i="1"/>
  <c r="DL498" i="1"/>
  <c r="DL538" i="1"/>
  <c r="DX539" i="1"/>
  <c r="DX540" i="1"/>
  <c r="DX538" i="1"/>
  <c r="J580" i="1"/>
  <c r="J540" i="1"/>
  <c r="J498" i="1"/>
  <c r="J500" i="1"/>
  <c r="J538" i="1"/>
  <c r="J578" i="1"/>
  <c r="J579" i="1"/>
  <c r="J499" i="1"/>
  <c r="J539" i="1"/>
  <c r="DJ456" i="1"/>
  <c r="DJ455" i="1"/>
  <c r="AV500" i="1"/>
  <c r="AV580" i="1"/>
  <c r="AV538" i="1"/>
  <c r="AV498" i="1"/>
  <c r="AV578" i="1"/>
  <c r="AV540" i="1"/>
  <c r="AV499" i="1"/>
  <c r="AV539" i="1"/>
  <c r="AV579" i="1"/>
  <c r="DI465" i="1"/>
  <c r="DM458" i="1"/>
  <c r="DM465" i="1" s="1"/>
  <c r="BL465" i="1"/>
  <c r="BP458" i="1"/>
  <c r="BP465" i="1" s="1"/>
  <c r="BY541" i="1"/>
  <c r="EC458" i="1"/>
  <c r="EC465" i="1" s="1"/>
  <c r="DY465" i="1"/>
  <c r="EA464" i="1"/>
  <c r="EE457" i="1"/>
  <c r="EE464" i="1" s="1"/>
  <c r="AA380" i="1"/>
  <c r="AE380" i="1" s="1"/>
  <c r="AE538" i="1" s="1"/>
  <c r="AA403" i="1"/>
  <c r="AE403" i="1" s="1"/>
  <c r="BJ465" i="1"/>
  <c r="BN458" i="1"/>
  <c r="BN465" i="1" s="1"/>
  <c r="CU458" i="1"/>
  <c r="CU465" i="1" s="1"/>
  <c r="CQ465" i="1"/>
  <c r="BK464" i="1"/>
  <c r="BO457" i="1"/>
  <c r="BO464" i="1" s="1"/>
  <c r="L456" i="1"/>
  <c r="K465" i="1"/>
  <c r="O458" i="1"/>
  <c r="O465" i="1" s="1"/>
  <c r="BH580" i="1"/>
  <c r="BH578" i="1"/>
  <c r="BH581" i="1" s="1"/>
  <c r="BH579" i="1"/>
  <c r="CP539" i="1"/>
  <c r="CP541" i="1" s="1"/>
  <c r="CP540" i="1"/>
  <c r="CP538" i="1"/>
  <c r="J577" i="1"/>
  <c r="N577" i="1" s="1"/>
  <c r="J497" i="1"/>
  <c r="N497" i="1" s="1"/>
  <c r="J537" i="1"/>
  <c r="N537" i="1" s="1"/>
  <c r="DK450" i="1"/>
  <c r="AR497" i="1"/>
  <c r="AV497" i="1" s="1"/>
  <c r="AR537" i="1"/>
  <c r="AV537" i="1" s="1"/>
  <c r="AR577" i="1"/>
  <c r="AV577" i="1" s="1"/>
  <c r="BO578" i="1" l="1"/>
  <c r="BO538" i="1"/>
  <c r="BO500" i="1"/>
  <c r="BO579" i="1"/>
  <c r="BO498" i="1"/>
  <c r="BO539" i="1"/>
  <c r="BO540" i="1"/>
  <c r="BO580" i="1"/>
  <c r="BO499" i="1"/>
  <c r="BL497" i="1"/>
  <c r="BP497" i="1" s="1"/>
  <c r="BL577" i="1"/>
  <c r="BP577" i="1" s="1"/>
  <c r="BL537" i="1"/>
  <c r="BP537" i="1" s="1"/>
  <c r="J501" i="1"/>
  <c r="CP581" i="1"/>
  <c r="O580" i="1"/>
  <c r="O578" i="1"/>
  <c r="O500" i="1"/>
  <c r="O498" i="1"/>
  <c r="O540" i="1"/>
  <c r="O538" i="1"/>
  <c r="O499" i="1"/>
  <c r="O579" i="1"/>
  <c r="O539" i="1"/>
  <c r="AC497" i="1"/>
  <c r="AG497" i="1" s="1"/>
  <c r="AC537" i="1"/>
  <c r="AG537" i="1" s="1"/>
  <c r="AC577" i="1"/>
  <c r="AG577" i="1" s="1"/>
  <c r="BZ501" i="1"/>
  <c r="EC539" i="1"/>
  <c r="EC540" i="1"/>
  <c r="EC579" i="1"/>
  <c r="EC538" i="1"/>
  <c r="EC499" i="1"/>
  <c r="EC498" i="1"/>
  <c r="EC578" i="1"/>
  <c r="EC500" i="1"/>
  <c r="EC580" i="1"/>
  <c r="DM500" i="1"/>
  <c r="DM539" i="1"/>
  <c r="DM579" i="1"/>
  <c r="DM580" i="1"/>
  <c r="DM540" i="1"/>
  <c r="DM499" i="1"/>
  <c r="DM498" i="1"/>
  <c r="DM578" i="1"/>
  <c r="DM538" i="1"/>
  <c r="AA539" i="1"/>
  <c r="AA580" i="1"/>
  <c r="AA581" i="1" s="1"/>
  <c r="AE581" i="1" s="1"/>
  <c r="AA538" i="1"/>
  <c r="CT497" i="1"/>
  <c r="CX497" i="1" s="1"/>
  <c r="CT577" i="1"/>
  <c r="CX577" i="1" s="1"/>
  <c r="CT537" i="1"/>
  <c r="CX537" i="1" s="1"/>
  <c r="AD464" i="1"/>
  <c r="AH457" i="1"/>
  <c r="AH464" i="1" s="1"/>
  <c r="M456" i="1"/>
  <c r="M455" i="1"/>
  <c r="DH541" i="1"/>
  <c r="DL541" i="1" s="1"/>
  <c r="CS464" i="1"/>
  <c r="CW457" i="1"/>
  <c r="CW464" i="1" s="1"/>
  <c r="EB465" i="1"/>
  <c r="EF458" i="1"/>
  <c r="EF465" i="1" s="1"/>
  <c r="AE579" i="1"/>
  <c r="CV538" i="1"/>
  <c r="CV498" i="1"/>
  <c r="CV539" i="1"/>
  <c r="CV578" i="1"/>
  <c r="CV500" i="1"/>
  <c r="CV580" i="1"/>
  <c r="CV499" i="1"/>
  <c r="CV540" i="1"/>
  <c r="CV579" i="1"/>
  <c r="DZ540" i="1"/>
  <c r="DZ500" i="1"/>
  <c r="DZ499" i="1"/>
  <c r="DZ539" i="1"/>
  <c r="DZ578" i="1"/>
  <c r="DZ579" i="1"/>
  <c r="DZ580" i="1"/>
  <c r="DZ538" i="1"/>
  <c r="DZ498" i="1"/>
  <c r="BK580" i="1"/>
  <c r="BK539" i="1"/>
  <c r="BK498" i="1"/>
  <c r="BK538" i="1"/>
  <c r="BK500" i="1"/>
  <c r="BK499" i="1"/>
  <c r="BK578" i="1"/>
  <c r="BK540" i="1"/>
  <c r="BK541" i="1" s="1"/>
  <c r="BO541" i="1" s="1"/>
  <c r="BK579" i="1"/>
  <c r="EE578" i="1"/>
  <c r="EE499" i="1"/>
  <c r="EE579" i="1"/>
  <c r="EE500" i="1"/>
  <c r="EE580" i="1"/>
  <c r="EE498" i="1"/>
  <c r="EE539" i="1"/>
  <c r="EE540" i="1"/>
  <c r="EE538" i="1"/>
  <c r="CA464" i="1"/>
  <c r="CE457" i="1"/>
  <c r="CE464" i="1" s="1"/>
  <c r="K578" i="1"/>
  <c r="K498" i="1"/>
  <c r="K540" i="1"/>
  <c r="K580" i="1"/>
  <c r="K500" i="1"/>
  <c r="K538" i="1"/>
  <c r="K539" i="1"/>
  <c r="K499" i="1"/>
  <c r="K579" i="1"/>
  <c r="DI500" i="1"/>
  <c r="DI501" i="1" s="1"/>
  <c r="DM501" i="1" s="1"/>
  <c r="DI579" i="1"/>
  <c r="DI540" i="1"/>
  <c r="DI580" i="1"/>
  <c r="DI539" i="1"/>
  <c r="DI499" i="1"/>
  <c r="DI578" i="1"/>
  <c r="DI498" i="1"/>
  <c r="DI538" i="1"/>
  <c r="AA501" i="1"/>
  <c r="Z581" i="1"/>
  <c r="AD465" i="1"/>
  <c r="AH458" i="1"/>
  <c r="AH465" i="1" s="1"/>
  <c r="AB497" i="1"/>
  <c r="AF497" i="1" s="1"/>
  <c r="AB537" i="1"/>
  <c r="AF537" i="1" s="1"/>
  <c r="AB577" i="1"/>
  <c r="AF577" i="1" s="1"/>
  <c r="AR581" i="1"/>
  <c r="AV581" i="1" s="1"/>
  <c r="AR541" i="1"/>
  <c r="CS465" i="1"/>
  <c r="CW458" i="1"/>
  <c r="CW465" i="1" s="1"/>
  <c r="AE539" i="1"/>
  <c r="AE540" i="1"/>
  <c r="Z541" i="1"/>
  <c r="CR578" i="1"/>
  <c r="CR499" i="1"/>
  <c r="CR579" i="1"/>
  <c r="CR580" i="1"/>
  <c r="CR540" i="1"/>
  <c r="CR498" i="1"/>
  <c r="CR500" i="1"/>
  <c r="CR539" i="1"/>
  <c r="CR538" i="1"/>
  <c r="BK537" i="1"/>
  <c r="BO537" i="1" s="1"/>
  <c r="BK497" i="1"/>
  <c r="BO497" i="1" s="1"/>
  <c r="BK577" i="1"/>
  <c r="BO577" i="1" s="1"/>
  <c r="AF538" i="1"/>
  <c r="AF580" i="1"/>
  <c r="AF540" i="1"/>
  <c r="AF579" i="1"/>
  <c r="AF499" i="1"/>
  <c r="AF578" i="1"/>
  <c r="AF500" i="1"/>
  <c r="AF498" i="1"/>
  <c r="AF539" i="1"/>
  <c r="DK456" i="1"/>
  <c r="DK455" i="1"/>
  <c r="K497" i="1"/>
  <c r="O497" i="1" s="1"/>
  <c r="K537" i="1"/>
  <c r="O537" i="1" s="1"/>
  <c r="K577" i="1"/>
  <c r="O577" i="1" s="1"/>
  <c r="BJ577" i="1"/>
  <c r="BN577" i="1" s="1"/>
  <c r="BJ537" i="1"/>
  <c r="BN537" i="1" s="1"/>
  <c r="BJ497" i="1"/>
  <c r="BN497" i="1" s="1"/>
  <c r="EA580" i="1"/>
  <c r="EA540" i="1"/>
  <c r="EA579" i="1"/>
  <c r="EA498" i="1"/>
  <c r="EA499" i="1"/>
  <c r="EA500" i="1"/>
  <c r="EA538" i="1"/>
  <c r="EA578" i="1"/>
  <c r="EA539" i="1"/>
  <c r="DI497" i="1"/>
  <c r="DM497" i="1" s="1"/>
  <c r="DI577" i="1"/>
  <c r="DM577" i="1" s="1"/>
  <c r="DI537" i="1"/>
  <c r="DM537" i="1" s="1"/>
  <c r="DJ458" i="1"/>
  <c r="DJ457" i="1"/>
  <c r="DF452" i="1"/>
  <c r="J541" i="1"/>
  <c r="N541" i="1" s="1"/>
  <c r="DX541" i="1"/>
  <c r="AS537" i="1"/>
  <c r="AW537" i="1" s="1"/>
  <c r="AS577" i="1"/>
  <c r="AW577" i="1" s="1"/>
  <c r="AS497" i="1"/>
  <c r="AW497" i="1" s="1"/>
  <c r="CA465" i="1"/>
  <c r="CE458" i="1"/>
  <c r="CE465" i="1" s="1"/>
  <c r="CU499" i="1"/>
  <c r="CU538" i="1"/>
  <c r="CU540" i="1"/>
  <c r="CU580" i="1"/>
  <c r="CU498" i="1"/>
  <c r="CU579" i="1"/>
  <c r="CU578" i="1"/>
  <c r="CU500" i="1"/>
  <c r="CU539" i="1"/>
  <c r="BN578" i="1"/>
  <c r="BN539" i="1"/>
  <c r="BN499" i="1"/>
  <c r="BN579" i="1"/>
  <c r="BN500" i="1"/>
  <c r="BN580" i="1"/>
  <c r="BN538" i="1"/>
  <c r="BN540" i="1"/>
  <c r="BN498" i="1"/>
  <c r="BP579" i="1"/>
  <c r="BC583" i="1" s="1"/>
  <c r="BK4" i="1" s="1"/>
  <c r="BP500" i="1"/>
  <c r="BP538" i="1"/>
  <c r="BP578" i="1"/>
  <c r="BP580" i="1"/>
  <c r="BP540" i="1"/>
  <c r="BC544" i="1" s="1"/>
  <c r="BJ5" i="1" s="1"/>
  <c r="BP539" i="1"/>
  <c r="BC543" i="1" s="1"/>
  <c r="BJ4" i="1" s="1"/>
  <c r="BP499" i="1"/>
  <c r="BP498" i="1"/>
  <c r="AW498" i="1"/>
  <c r="AW580" i="1"/>
  <c r="AW540" i="1"/>
  <c r="AW578" i="1"/>
  <c r="AW500" i="1"/>
  <c r="AW538" i="1"/>
  <c r="AW539" i="1"/>
  <c r="AW499" i="1"/>
  <c r="AW579" i="1"/>
  <c r="AA578" i="1"/>
  <c r="AA540" i="1"/>
  <c r="AA541" i="1" s="1"/>
  <c r="AE541" i="1" s="1"/>
  <c r="CR577" i="1"/>
  <c r="CV577" i="1" s="1"/>
  <c r="CR537" i="1"/>
  <c r="CV537" i="1" s="1"/>
  <c r="CR497" i="1"/>
  <c r="CV497" i="1" s="1"/>
  <c r="AG498" i="1"/>
  <c r="AG540" i="1"/>
  <c r="AG538" i="1"/>
  <c r="AG499" i="1"/>
  <c r="AG580" i="1"/>
  <c r="AG579" i="1"/>
  <c r="AG578" i="1"/>
  <c r="AG500" i="1"/>
  <c r="AG539" i="1"/>
  <c r="BI497" i="1"/>
  <c r="BM497" i="1" s="1"/>
  <c r="BI577" i="1"/>
  <c r="BM577" i="1" s="1"/>
  <c r="BI537" i="1"/>
  <c r="BM537" i="1" s="1"/>
  <c r="DH581" i="1"/>
  <c r="DL581" i="1" s="1"/>
  <c r="AE578" i="1"/>
  <c r="CX579" i="1"/>
  <c r="CX538" i="1"/>
  <c r="CX539" i="1"/>
  <c r="CX540" i="1"/>
  <c r="CX499" i="1"/>
  <c r="CX580" i="1"/>
  <c r="CX578" i="1"/>
  <c r="CX500" i="1"/>
  <c r="CX498" i="1"/>
  <c r="CC456" i="1"/>
  <c r="CC455" i="1"/>
  <c r="BM499" i="1"/>
  <c r="BM539" i="1"/>
  <c r="BM500" i="1"/>
  <c r="BM580" i="1"/>
  <c r="BM579" i="1"/>
  <c r="BM578" i="1"/>
  <c r="BM540" i="1"/>
  <c r="BM498" i="1"/>
  <c r="BM538" i="1"/>
  <c r="AB579" i="1"/>
  <c r="AB500" i="1"/>
  <c r="AB501" i="1" s="1"/>
  <c r="AF501" i="1" s="1"/>
  <c r="AB540" i="1"/>
  <c r="AB541" i="1" s="1"/>
  <c r="AF541" i="1" s="1"/>
  <c r="AB498" i="1"/>
  <c r="AB538" i="1"/>
  <c r="AB578" i="1"/>
  <c r="AB499" i="1"/>
  <c r="AB580" i="1"/>
  <c r="AB581" i="1" s="1"/>
  <c r="AF581" i="1" s="1"/>
  <c r="AB539" i="1"/>
  <c r="CB458" i="1"/>
  <c r="CB457" i="1"/>
  <c r="L458" i="1"/>
  <c r="L457" i="1"/>
  <c r="H452" i="1"/>
  <c r="CQ497" i="1"/>
  <c r="CU497" i="1" s="1"/>
  <c r="CQ537" i="1"/>
  <c r="CU537" i="1" s="1"/>
  <c r="CQ577" i="1"/>
  <c r="CU577" i="1" s="1"/>
  <c r="DY537" i="1"/>
  <c r="EC537" i="1" s="1"/>
  <c r="DY577" i="1"/>
  <c r="EC577" i="1" s="1"/>
  <c r="DY497" i="1"/>
  <c r="EC497" i="1" s="1"/>
  <c r="J581" i="1"/>
  <c r="CQ538" i="1"/>
  <c r="CQ579" i="1"/>
  <c r="CQ578" i="1"/>
  <c r="CQ498" i="1"/>
  <c r="CQ580" i="1"/>
  <c r="CQ499" i="1"/>
  <c r="CQ539" i="1"/>
  <c r="CQ500" i="1"/>
  <c r="CQ540" i="1"/>
  <c r="BJ579" i="1"/>
  <c r="BJ538" i="1"/>
  <c r="BJ540" i="1"/>
  <c r="BJ541" i="1" s="1"/>
  <c r="BN541" i="1" s="1"/>
  <c r="BJ539" i="1"/>
  <c r="BJ578" i="1"/>
  <c r="BJ580" i="1"/>
  <c r="BJ581" i="1" s="1"/>
  <c r="BN581" i="1" s="1"/>
  <c r="BJ500" i="1"/>
  <c r="BJ501" i="1" s="1"/>
  <c r="BN501" i="1" s="1"/>
  <c r="BJ498" i="1"/>
  <c r="BJ499" i="1"/>
  <c r="DY580" i="1"/>
  <c r="DY581" i="1" s="1"/>
  <c r="DY579" i="1"/>
  <c r="DY578" i="1"/>
  <c r="DY540" i="1"/>
  <c r="DY541" i="1" s="1"/>
  <c r="EC541" i="1" s="1"/>
  <c r="DY500" i="1"/>
  <c r="DY538" i="1"/>
  <c r="DY498" i="1"/>
  <c r="DY539" i="1"/>
  <c r="DY499" i="1"/>
  <c r="BL578" i="1"/>
  <c r="BL539" i="1"/>
  <c r="BL500" i="1"/>
  <c r="BL501" i="1" s="1"/>
  <c r="BP501" i="1" s="1"/>
  <c r="BL538" i="1"/>
  <c r="BL580" i="1"/>
  <c r="BL581" i="1" s="1"/>
  <c r="BP581" i="1" s="1"/>
  <c r="BL498" i="1"/>
  <c r="BL499" i="1"/>
  <c r="BL540" i="1"/>
  <c r="BL541" i="1" s="1"/>
  <c r="BP541" i="1" s="1"/>
  <c r="BL579" i="1"/>
  <c r="AT458" i="1"/>
  <c r="AT457" i="1"/>
  <c r="AS498" i="1"/>
  <c r="AS578" i="1"/>
  <c r="AS580" i="1"/>
  <c r="AS538" i="1"/>
  <c r="AS500" i="1"/>
  <c r="AS501" i="1" s="1"/>
  <c r="AW501" i="1" s="1"/>
  <c r="AS540" i="1"/>
  <c r="AS541" i="1" s="1"/>
  <c r="AW541" i="1" s="1"/>
  <c r="AS579" i="1"/>
  <c r="AS499" i="1"/>
  <c r="AS539" i="1"/>
  <c r="AA579" i="1"/>
  <c r="AC580" i="1"/>
  <c r="AC581" i="1" s="1"/>
  <c r="AG581" i="1" s="1"/>
  <c r="AC578" i="1"/>
  <c r="AC498" i="1"/>
  <c r="AC499" i="1"/>
  <c r="AC500" i="1"/>
  <c r="AC501" i="1" s="1"/>
  <c r="AG501" i="1" s="1"/>
  <c r="AC538" i="1"/>
  <c r="AC540" i="1"/>
  <c r="AC541" i="1" s="1"/>
  <c r="AG541" i="1" s="1"/>
  <c r="AC579" i="1"/>
  <c r="AC539" i="1"/>
  <c r="AR501" i="1"/>
  <c r="DH501" i="1"/>
  <c r="DZ497" i="1"/>
  <c r="ED497" i="1" s="1"/>
  <c r="DZ577" i="1"/>
  <c r="ED577" i="1" s="1"/>
  <c r="DZ537" i="1"/>
  <c r="ED537" i="1" s="1"/>
  <c r="EB464" i="1"/>
  <c r="EF457" i="1"/>
  <c r="EF464" i="1" s="1"/>
  <c r="AE580" i="1"/>
  <c r="BH541" i="1"/>
  <c r="BC545" i="1" s="1"/>
  <c r="BJ6" i="1" s="1"/>
  <c r="CT579" i="1"/>
  <c r="CT498" i="1"/>
  <c r="CT538" i="1"/>
  <c r="CT540" i="1"/>
  <c r="CT541" i="1" s="1"/>
  <c r="CX541" i="1" s="1"/>
  <c r="CT580" i="1"/>
  <c r="CT581" i="1" s="1"/>
  <c r="CX581" i="1" s="1"/>
  <c r="CT539" i="1"/>
  <c r="CT499" i="1"/>
  <c r="CT500" i="1"/>
  <c r="CT501" i="1" s="1"/>
  <c r="CX501" i="1" s="1"/>
  <c r="CT578" i="1"/>
  <c r="AU456" i="1"/>
  <c r="AU455" i="1"/>
  <c r="EA497" i="1"/>
  <c r="EE497" i="1" s="1"/>
  <c r="EA537" i="1"/>
  <c r="EE537" i="1" s="1"/>
  <c r="EA577" i="1"/>
  <c r="EE577" i="1" s="1"/>
  <c r="BI578" i="1"/>
  <c r="BI500" i="1"/>
  <c r="BI538" i="1"/>
  <c r="BC542" i="1" s="1"/>
  <c r="BJ3" i="1" s="1"/>
  <c r="BI579" i="1"/>
  <c r="BI539" i="1"/>
  <c r="BI499" i="1"/>
  <c r="BI580" i="1"/>
  <c r="BI581" i="1" s="1"/>
  <c r="BM581" i="1" s="1"/>
  <c r="BI498" i="1"/>
  <c r="BC502" i="1" s="1"/>
  <c r="BI3" i="1" s="1"/>
  <c r="BI540" i="1"/>
  <c r="BI541" i="1" s="1"/>
  <c r="BM541" i="1" s="1"/>
  <c r="ED578" i="1"/>
  <c r="ED540" i="1"/>
  <c r="ED539" i="1"/>
  <c r="ED498" i="1"/>
  <c r="ED580" i="1"/>
  <c r="ED499" i="1"/>
  <c r="ED538" i="1"/>
  <c r="ED579" i="1"/>
  <c r="ED500" i="1"/>
  <c r="BC582" i="1"/>
  <c r="BK3" i="1" s="1"/>
  <c r="EF500" i="1" l="1"/>
  <c r="EF580" i="1"/>
  <c r="EF578" i="1"/>
  <c r="EF499" i="1"/>
  <c r="EF538" i="1"/>
  <c r="EF540" i="1"/>
  <c r="EF579" i="1"/>
  <c r="DS583" i="1" s="1"/>
  <c r="EA4" i="1" s="1"/>
  <c r="EF539" i="1"/>
  <c r="EF498" i="1"/>
  <c r="AS581" i="1"/>
  <c r="AW581" i="1" s="1"/>
  <c r="AX457" i="1"/>
  <c r="AX464" i="1" s="1"/>
  <c r="AT464" i="1"/>
  <c r="L465" i="1"/>
  <c r="P458" i="1"/>
  <c r="P465" i="1" s="1"/>
  <c r="DK458" i="1"/>
  <c r="DK457" i="1"/>
  <c r="DF453" i="1" s="1"/>
  <c r="CR501" i="1"/>
  <c r="CV501" i="1" s="1"/>
  <c r="CS577" i="1"/>
  <c r="CW577" i="1" s="1"/>
  <c r="CS537" i="1"/>
  <c r="CW537" i="1" s="1"/>
  <c r="CS497" i="1"/>
  <c r="CW497" i="1" s="1"/>
  <c r="AD497" i="1"/>
  <c r="AH497" i="1" s="1"/>
  <c r="AD537" i="1"/>
  <c r="AH537" i="1" s="1"/>
  <c r="AD577" i="1"/>
  <c r="AH577" i="1" s="1"/>
  <c r="DI581" i="1"/>
  <c r="CA498" i="1"/>
  <c r="CA540" i="1"/>
  <c r="CA539" i="1"/>
  <c r="CA500" i="1"/>
  <c r="CA579" i="1"/>
  <c r="CA580" i="1"/>
  <c r="CA499" i="1"/>
  <c r="CA578" i="1"/>
  <c r="CA538" i="1"/>
  <c r="DZ541" i="1"/>
  <c r="ED541" i="1" s="1"/>
  <c r="CS540" i="1"/>
  <c r="CS538" i="1"/>
  <c r="CS539" i="1"/>
  <c r="CS498" i="1"/>
  <c r="CS578" i="1"/>
  <c r="CS500" i="1"/>
  <c r="CS501" i="1" s="1"/>
  <c r="CW501" i="1" s="1"/>
  <c r="CS579" i="1"/>
  <c r="CK583" i="1" s="1"/>
  <c r="CS4" i="1" s="1"/>
  <c r="CS499" i="1"/>
  <c r="CS580" i="1"/>
  <c r="M458" i="1"/>
  <c r="M457" i="1"/>
  <c r="H453" i="1" s="1"/>
  <c r="AD500" i="1"/>
  <c r="AD501" i="1" s="1"/>
  <c r="AH501" i="1" s="1"/>
  <c r="AD499" i="1"/>
  <c r="AD498" i="1"/>
  <c r="AD579" i="1"/>
  <c r="AD538" i="1"/>
  <c r="U542" i="1" s="1"/>
  <c r="AB3" i="1" s="1"/>
  <c r="AD540" i="1"/>
  <c r="AD578" i="1"/>
  <c r="U582" i="1" s="1"/>
  <c r="AC3" i="1" s="1"/>
  <c r="AD580" i="1"/>
  <c r="AD581" i="1" s="1"/>
  <c r="AH581" i="1" s="1"/>
  <c r="AD539" i="1"/>
  <c r="BC503" i="1"/>
  <c r="BI4" i="1" s="1"/>
  <c r="BI501" i="1"/>
  <c r="BC504" i="1"/>
  <c r="BI5" i="1" s="1"/>
  <c r="EB499" i="1"/>
  <c r="EB500" i="1"/>
  <c r="EB498" i="1"/>
  <c r="EB538" i="1"/>
  <c r="DS542" i="1" s="1"/>
  <c r="DZ3" i="1" s="1"/>
  <c r="EB580" i="1"/>
  <c r="EB539" i="1"/>
  <c r="DS543" i="1" s="1"/>
  <c r="DZ4" i="1" s="1"/>
  <c r="EB540" i="1"/>
  <c r="EB541" i="1" s="1"/>
  <c r="EF541" i="1" s="1"/>
  <c r="EB578" i="1"/>
  <c r="EB579" i="1"/>
  <c r="AV501" i="1"/>
  <c r="AT465" i="1"/>
  <c r="AX458" i="1"/>
  <c r="AX465" i="1" s="1"/>
  <c r="DS502" i="1"/>
  <c r="DY3" i="1" s="1"/>
  <c r="CQ541" i="1"/>
  <c r="CQ581" i="1"/>
  <c r="CU581" i="1" s="1"/>
  <c r="CK544" i="1"/>
  <c r="CR5" i="1" s="1"/>
  <c r="CA537" i="1"/>
  <c r="CE537" i="1" s="1"/>
  <c r="CA497" i="1"/>
  <c r="CE497" i="1" s="1"/>
  <c r="CA577" i="1"/>
  <c r="CE577" i="1" s="1"/>
  <c r="DN457" i="1"/>
  <c r="DN464" i="1" s="1"/>
  <c r="DJ464" i="1"/>
  <c r="AE501" i="1"/>
  <c r="U505" i="1"/>
  <c r="AA6" i="1" s="1"/>
  <c r="DI541" i="1"/>
  <c r="K501" i="1"/>
  <c r="O501" i="1" s="1"/>
  <c r="DS584" i="1"/>
  <c r="EA5" i="1" s="1"/>
  <c r="N501" i="1"/>
  <c r="CQ501" i="1"/>
  <c r="CF457" i="1"/>
  <c r="CF464" i="1" s="1"/>
  <c r="CB464" i="1"/>
  <c r="DJ465" i="1"/>
  <c r="DN458" i="1"/>
  <c r="DN465" i="1" s="1"/>
  <c r="EA501" i="1"/>
  <c r="EE501" i="1" s="1"/>
  <c r="EA541" i="1"/>
  <c r="EE541" i="1" s="1"/>
  <c r="CR541" i="1"/>
  <c r="CV541" i="1" s="1"/>
  <c r="AV541" i="1"/>
  <c r="K581" i="1"/>
  <c r="O581" i="1" s="1"/>
  <c r="DZ581" i="1"/>
  <c r="ED581" i="1" s="1"/>
  <c r="EB497" i="1"/>
  <c r="EF497" i="1" s="1"/>
  <c r="EB577" i="1"/>
  <c r="EF577" i="1" s="1"/>
  <c r="EB537" i="1"/>
  <c r="EF537" i="1" s="1"/>
  <c r="AU458" i="1"/>
  <c r="AU457" i="1"/>
  <c r="AP453" i="1" s="1"/>
  <c r="DL501" i="1"/>
  <c r="AP452" i="1"/>
  <c r="DS503" i="1"/>
  <c r="DY4" i="1" s="1"/>
  <c r="DY501" i="1"/>
  <c r="DS504" i="1"/>
  <c r="DY5" i="1" s="1"/>
  <c r="EC581" i="1"/>
  <c r="N581" i="1"/>
  <c r="P457" i="1"/>
  <c r="P464" i="1" s="1"/>
  <c r="L464" i="1"/>
  <c r="CB465" i="1"/>
  <c r="CF458" i="1"/>
  <c r="CF465" i="1" s="1"/>
  <c r="CC458" i="1"/>
  <c r="CC457" i="1"/>
  <c r="BX452" i="1"/>
  <c r="EA581" i="1"/>
  <c r="EE581" i="1" s="1"/>
  <c r="CR581" i="1"/>
  <c r="CV581" i="1" s="1"/>
  <c r="K541" i="1"/>
  <c r="CE580" i="1"/>
  <c r="CE499" i="1"/>
  <c r="CE498" i="1"/>
  <c r="CE579" i="1"/>
  <c r="CE500" i="1"/>
  <c r="CE540" i="1"/>
  <c r="CE539" i="1"/>
  <c r="CE538" i="1"/>
  <c r="CE578" i="1"/>
  <c r="BK501" i="1"/>
  <c r="BO501" i="1" s="1"/>
  <c r="BK581" i="1"/>
  <c r="BO581" i="1" s="1"/>
  <c r="BC585" i="1" s="1"/>
  <c r="BK6" i="1" s="1"/>
  <c r="DZ501" i="1"/>
  <c r="ED501" i="1" s="1"/>
  <c r="CW539" i="1"/>
  <c r="CW498" i="1"/>
  <c r="CK502" i="1" s="1"/>
  <c r="CQ3" i="1" s="1"/>
  <c r="CW499" i="1"/>
  <c r="CK503" i="1" s="1"/>
  <c r="CQ4" i="1" s="1"/>
  <c r="CW540" i="1"/>
  <c r="CW500" i="1"/>
  <c r="CW578" i="1"/>
  <c r="CK582" i="1" s="1"/>
  <c r="CS3" i="1" s="1"/>
  <c r="CW538" i="1"/>
  <c r="CK542" i="1" s="1"/>
  <c r="CR3" i="1" s="1"/>
  <c r="CW580" i="1"/>
  <c r="CW579" i="1"/>
  <c r="AH579" i="1"/>
  <c r="U583" i="1" s="1"/>
  <c r="AC4" i="1" s="1"/>
  <c r="AH540" i="1"/>
  <c r="U544" i="1" s="1"/>
  <c r="AB5" i="1" s="1"/>
  <c r="AH500" i="1"/>
  <c r="AH580" i="1"/>
  <c r="U584" i="1" s="1"/>
  <c r="AC5" i="1" s="1"/>
  <c r="AH499" i="1"/>
  <c r="U503" i="1" s="1"/>
  <c r="AA4" i="1" s="1"/>
  <c r="AH578" i="1"/>
  <c r="AH498" i="1"/>
  <c r="U502" i="1" s="1"/>
  <c r="AA3" i="1" s="1"/>
  <c r="AH538" i="1"/>
  <c r="AH539" i="1"/>
  <c r="U543" i="1" s="1"/>
  <c r="AB4" i="1" s="1"/>
  <c r="CD501" i="1"/>
  <c r="BC584" i="1"/>
  <c r="BK5" i="1" s="1"/>
  <c r="DJ537" i="1" l="1"/>
  <c r="DN537" i="1" s="1"/>
  <c r="DJ577" i="1"/>
  <c r="DN577" i="1" s="1"/>
  <c r="DJ497" i="1"/>
  <c r="DN497" i="1" s="1"/>
  <c r="DN499" i="1"/>
  <c r="DN500" i="1"/>
  <c r="DN580" i="1"/>
  <c r="DN579" i="1"/>
  <c r="DN539" i="1"/>
  <c r="DN540" i="1"/>
  <c r="DN538" i="1"/>
  <c r="DN498" i="1"/>
  <c r="DN578" i="1"/>
  <c r="EB501" i="1"/>
  <c r="EF501" i="1" s="1"/>
  <c r="DS505" i="1" s="1"/>
  <c r="DY6" i="1" s="1"/>
  <c r="M465" i="1"/>
  <c r="Q458" i="1"/>
  <c r="Q465" i="1" s="1"/>
  <c r="CA501" i="1"/>
  <c r="CE501" i="1" s="1"/>
  <c r="DK465" i="1"/>
  <c r="DO458" i="1"/>
  <c r="DO465" i="1" s="1"/>
  <c r="DS544" i="1"/>
  <c r="DZ5" i="1" s="1"/>
  <c r="O541" i="1"/>
  <c r="CG457" i="1"/>
  <c r="CG464" i="1" s="1"/>
  <c r="CC464" i="1"/>
  <c r="EC501" i="1"/>
  <c r="BX453" i="1"/>
  <c r="U585" i="1"/>
  <c r="AC6" i="1" s="1"/>
  <c r="DS545" i="1"/>
  <c r="DZ6" i="1" s="1"/>
  <c r="CK504" i="1"/>
  <c r="CQ5" i="1" s="1"/>
  <c r="AT577" i="1"/>
  <c r="AX577" i="1" s="1"/>
  <c r="AT497" i="1"/>
  <c r="AX497" i="1" s="1"/>
  <c r="AT537" i="1"/>
  <c r="AX537" i="1" s="1"/>
  <c r="EB581" i="1"/>
  <c r="EF581" i="1" s="1"/>
  <c r="AD541" i="1"/>
  <c r="CS581" i="1"/>
  <c r="CS541" i="1"/>
  <c r="CW541" i="1" s="1"/>
  <c r="DM581" i="1"/>
  <c r="AT498" i="1"/>
  <c r="AT578" i="1"/>
  <c r="AT540" i="1"/>
  <c r="AT541" i="1" s="1"/>
  <c r="AX541" i="1" s="1"/>
  <c r="AT500" i="1"/>
  <c r="AT538" i="1"/>
  <c r="AT580" i="1"/>
  <c r="AT581" i="1" s="1"/>
  <c r="AX581" i="1" s="1"/>
  <c r="AT499" i="1"/>
  <c r="AT539" i="1"/>
  <c r="AT579" i="1"/>
  <c r="CB537" i="1"/>
  <c r="CF537" i="1" s="1"/>
  <c r="CB497" i="1"/>
  <c r="CF497" i="1" s="1"/>
  <c r="CB577" i="1"/>
  <c r="CF577" i="1" s="1"/>
  <c r="CC465" i="1"/>
  <c r="CG458" i="1"/>
  <c r="CG465" i="1" s="1"/>
  <c r="L540" i="1"/>
  <c r="L541" i="1" s="1"/>
  <c r="P541" i="1" s="1"/>
  <c r="L538" i="1"/>
  <c r="L578" i="1"/>
  <c r="L498" i="1"/>
  <c r="L580" i="1"/>
  <c r="L581" i="1" s="1"/>
  <c r="P581" i="1" s="1"/>
  <c r="L500" i="1"/>
  <c r="L501" i="1" s="1"/>
  <c r="P501" i="1" s="1"/>
  <c r="L579" i="1"/>
  <c r="L539" i="1"/>
  <c r="L499" i="1"/>
  <c r="DS585" i="1"/>
  <c r="EA6" i="1" s="1"/>
  <c r="AY457" i="1"/>
  <c r="AY464" i="1" s="1"/>
  <c r="AU464" i="1"/>
  <c r="CB539" i="1"/>
  <c r="CB579" i="1"/>
  <c r="CB580" i="1"/>
  <c r="CB499" i="1"/>
  <c r="CB540" i="1"/>
  <c r="CB541" i="1" s="1"/>
  <c r="CF541" i="1" s="1"/>
  <c r="CB498" i="1"/>
  <c r="CB500" i="1"/>
  <c r="CB578" i="1"/>
  <c r="CB538" i="1"/>
  <c r="CU501" i="1"/>
  <c r="CK505" i="1" s="1"/>
  <c r="CQ6" i="1" s="1"/>
  <c r="CU541" i="1"/>
  <c r="CK545" i="1"/>
  <c r="CR6" i="1" s="1"/>
  <c r="DS582" i="1"/>
  <c r="EA3" i="1" s="1"/>
  <c r="CA581" i="1"/>
  <c r="CA541" i="1"/>
  <c r="U504" i="1"/>
  <c r="AA5" i="1" s="1"/>
  <c r="L577" i="1"/>
  <c r="P577" i="1" s="1"/>
  <c r="L497" i="1"/>
  <c r="P497" i="1" s="1"/>
  <c r="L537" i="1"/>
  <c r="P537" i="1" s="1"/>
  <c r="AX498" i="1"/>
  <c r="AX540" i="1"/>
  <c r="AX578" i="1"/>
  <c r="AX580" i="1"/>
  <c r="AX538" i="1"/>
  <c r="AX500" i="1"/>
  <c r="AX539" i="1"/>
  <c r="AX499" i="1"/>
  <c r="AX579" i="1"/>
  <c r="CK584" i="1"/>
  <c r="CS5" i="1" s="1"/>
  <c r="P538" i="1"/>
  <c r="P540" i="1"/>
  <c r="P500" i="1"/>
  <c r="P578" i="1"/>
  <c r="P580" i="1"/>
  <c r="P498" i="1"/>
  <c r="P499" i="1"/>
  <c r="P579" i="1"/>
  <c r="P539" i="1"/>
  <c r="AU465" i="1"/>
  <c r="AY458" i="1"/>
  <c r="AY465" i="1" s="1"/>
  <c r="CF539" i="1"/>
  <c r="CF499" i="1"/>
  <c r="CF500" i="1"/>
  <c r="CF498" i="1"/>
  <c r="CF540" i="1"/>
  <c r="CF579" i="1"/>
  <c r="CF580" i="1"/>
  <c r="CF578" i="1"/>
  <c r="CF538" i="1"/>
  <c r="DM541" i="1"/>
  <c r="DJ580" i="1"/>
  <c r="DJ581" i="1" s="1"/>
  <c r="DN581" i="1" s="1"/>
  <c r="DJ540" i="1"/>
  <c r="DJ541" i="1" s="1"/>
  <c r="DN541" i="1" s="1"/>
  <c r="DJ499" i="1"/>
  <c r="DJ539" i="1"/>
  <c r="DJ579" i="1"/>
  <c r="DJ500" i="1"/>
  <c r="DJ538" i="1"/>
  <c r="DJ498" i="1"/>
  <c r="DJ578" i="1"/>
  <c r="BM501" i="1"/>
  <c r="BC505" i="1" s="1"/>
  <c r="BI6" i="1" s="1"/>
  <c r="Q457" i="1"/>
  <c r="Q464" i="1" s="1"/>
  <c r="M464" i="1"/>
  <c r="CK543" i="1"/>
  <c r="CR4" i="1" s="1"/>
  <c r="DO457" i="1"/>
  <c r="DO464" i="1" s="1"/>
  <c r="DK464" i="1"/>
  <c r="M538" i="1" l="1"/>
  <c r="M540" i="1"/>
  <c r="M500" i="1"/>
  <c r="M578" i="1"/>
  <c r="M580" i="1"/>
  <c r="M498" i="1"/>
  <c r="M499" i="1"/>
  <c r="M579" i="1"/>
  <c r="M539" i="1"/>
  <c r="CC539" i="1"/>
  <c r="CC499" i="1"/>
  <c r="CC540" i="1"/>
  <c r="CC498" i="1"/>
  <c r="CC580" i="1"/>
  <c r="CC579" i="1"/>
  <c r="CC500" i="1"/>
  <c r="CC538" i="1"/>
  <c r="CC578" i="1"/>
  <c r="DO540" i="1"/>
  <c r="DO579" i="1"/>
  <c r="DO499" i="1"/>
  <c r="DO500" i="1"/>
  <c r="DO539" i="1"/>
  <c r="DO580" i="1"/>
  <c r="DO538" i="1"/>
  <c r="DB542" i="1" s="1"/>
  <c r="DI3" i="1" s="1"/>
  <c r="DO498" i="1"/>
  <c r="DO578" i="1"/>
  <c r="Q578" i="1"/>
  <c r="D582" i="1" s="1"/>
  <c r="L3" i="1" s="1"/>
  <c r="Q500" i="1"/>
  <c r="D504" i="1" s="1"/>
  <c r="J5" i="1" s="1"/>
  <c r="Q498" i="1"/>
  <c r="D502" i="1" s="1"/>
  <c r="J3" i="1" s="1"/>
  <c r="Q540" i="1"/>
  <c r="D544" i="1" s="1"/>
  <c r="K5" i="1" s="1"/>
  <c r="Q580" i="1"/>
  <c r="Q538" i="1"/>
  <c r="D542" i="1" s="1"/>
  <c r="K3" i="1" s="1"/>
  <c r="Q539" i="1"/>
  <c r="Q499" i="1"/>
  <c r="D503" i="1" s="1"/>
  <c r="J4" i="1" s="1"/>
  <c r="Q579" i="1"/>
  <c r="D583" i="1" s="1"/>
  <c r="L4" i="1" s="1"/>
  <c r="AU577" i="1"/>
  <c r="AY577" i="1" s="1"/>
  <c r="AU497" i="1"/>
  <c r="AY497" i="1" s="1"/>
  <c r="AU537" i="1"/>
  <c r="AY537" i="1" s="1"/>
  <c r="CE541" i="1"/>
  <c r="AU538" i="1"/>
  <c r="AU500" i="1"/>
  <c r="AU501" i="1" s="1"/>
  <c r="AY501" i="1" s="1"/>
  <c r="AU580" i="1"/>
  <c r="AU540" i="1"/>
  <c r="AU541" i="1" s="1"/>
  <c r="AY541" i="1" s="1"/>
  <c r="AL545" i="1" s="1"/>
  <c r="AS6" i="1" s="1"/>
  <c r="AU578" i="1"/>
  <c r="AU498" i="1"/>
  <c r="AU539" i="1"/>
  <c r="AU499" i="1"/>
  <c r="AU579" i="1"/>
  <c r="AH541" i="1"/>
  <c r="U545" i="1" s="1"/>
  <c r="AB6" i="1" s="1"/>
  <c r="CG539" i="1"/>
  <c r="BT543" i="1" s="1"/>
  <c r="CA4" i="1" s="1"/>
  <c r="CG540" i="1"/>
  <c r="BT544" i="1" s="1"/>
  <c r="CA5" i="1" s="1"/>
  <c r="CG499" i="1"/>
  <c r="BT503" i="1" s="1"/>
  <c r="BZ4" i="1" s="1"/>
  <c r="CG500" i="1"/>
  <c r="CG498" i="1"/>
  <c r="BT502" i="1" s="1"/>
  <c r="BZ3" i="1" s="1"/>
  <c r="CG579" i="1"/>
  <c r="BT583" i="1" s="1"/>
  <c r="CB4" i="1" s="1"/>
  <c r="CG580" i="1"/>
  <c r="BT584" i="1" s="1"/>
  <c r="CB5" i="1" s="1"/>
  <c r="CG538" i="1"/>
  <c r="CG578" i="1"/>
  <c r="BT582" i="1" s="1"/>
  <c r="CB3" i="1" s="1"/>
  <c r="CW581" i="1"/>
  <c r="CK585" i="1" s="1"/>
  <c r="CS6" i="1" s="1"/>
  <c r="DB503" i="1"/>
  <c r="DH4" i="1" s="1"/>
  <c r="CE581" i="1"/>
  <c r="CB501" i="1"/>
  <c r="CF501" i="1" s="1"/>
  <c r="CB581" i="1"/>
  <c r="CF581" i="1" s="1"/>
  <c r="AY498" i="1"/>
  <c r="AY580" i="1"/>
  <c r="AL584" i="1" s="1"/>
  <c r="AT5" i="1" s="1"/>
  <c r="AY578" i="1"/>
  <c r="AL582" i="1" s="1"/>
  <c r="AT3" i="1" s="1"/>
  <c r="AY500" i="1"/>
  <c r="AL504" i="1" s="1"/>
  <c r="AR5" i="1" s="1"/>
  <c r="AY540" i="1"/>
  <c r="AY538" i="1"/>
  <c r="AL542" i="1" s="1"/>
  <c r="AS3" i="1" s="1"/>
  <c r="AY499" i="1"/>
  <c r="AY539" i="1"/>
  <c r="AL543" i="1" s="1"/>
  <c r="AS4" i="1" s="1"/>
  <c r="AY579" i="1"/>
  <c r="AL583" i="1" s="1"/>
  <c r="AT4" i="1" s="1"/>
  <c r="CC537" i="1"/>
  <c r="CG537" i="1" s="1"/>
  <c r="CC497" i="1"/>
  <c r="CG497" i="1" s="1"/>
  <c r="CC577" i="1"/>
  <c r="CG577" i="1" s="1"/>
  <c r="DK577" i="1"/>
  <c r="DO577" i="1" s="1"/>
  <c r="DK537" i="1"/>
  <c r="DO537" i="1" s="1"/>
  <c r="DK497" i="1"/>
  <c r="DO497" i="1" s="1"/>
  <c r="M577" i="1"/>
  <c r="Q577" i="1" s="1"/>
  <c r="M497" i="1"/>
  <c r="Q497" i="1" s="1"/>
  <c r="M537" i="1"/>
  <c r="Q537" i="1" s="1"/>
  <c r="DK539" i="1"/>
  <c r="DK500" i="1"/>
  <c r="DK501" i="1" s="1"/>
  <c r="DO501" i="1" s="1"/>
  <c r="DB505" i="1" s="1"/>
  <c r="DH6" i="1" s="1"/>
  <c r="DK540" i="1"/>
  <c r="DK499" i="1"/>
  <c r="DK580" i="1"/>
  <c r="DK581" i="1" s="1"/>
  <c r="DO581" i="1" s="1"/>
  <c r="DB585" i="1" s="1"/>
  <c r="DJ6" i="1" s="1"/>
  <c r="DK579" i="1"/>
  <c r="DB583" i="1" s="1"/>
  <c r="DJ4" i="1" s="1"/>
  <c r="DK498" i="1"/>
  <c r="DK538" i="1"/>
  <c r="DK578" i="1"/>
  <c r="DJ501" i="1"/>
  <c r="DN501" i="1" s="1"/>
  <c r="AT501" i="1"/>
  <c r="AX501" i="1" s="1"/>
  <c r="BT504" i="1"/>
  <c r="BZ5" i="1" s="1"/>
  <c r="N5" i="1" l="1"/>
  <c r="M581" i="1"/>
  <c r="Q581" i="1" s="1"/>
  <c r="D585" i="1" s="1"/>
  <c r="L6" i="1" s="1"/>
  <c r="AL505" i="1"/>
  <c r="AR6" i="1" s="1"/>
  <c r="DB582" i="1"/>
  <c r="DJ3" i="1" s="1"/>
  <c r="DB543" i="1"/>
  <c r="DI4" i="1" s="1"/>
  <c r="DB544" i="1"/>
  <c r="DI5" i="1" s="1"/>
  <c r="M501" i="1"/>
  <c r="Q501" i="1" s="1"/>
  <c r="D505" i="1" s="1"/>
  <c r="J6" i="1" s="1"/>
  <c r="N6" i="1" s="1"/>
  <c r="DB504" i="1"/>
  <c r="DH5" i="1" s="1"/>
  <c r="DK541" i="1"/>
  <c r="DO541" i="1" s="1"/>
  <c r="DB545" i="1" s="1"/>
  <c r="DI6" i="1" s="1"/>
  <c r="AL544" i="1"/>
  <c r="AS5" i="1" s="1"/>
  <c r="O5" i="1" s="1"/>
  <c r="AL502" i="1"/>
  <c r="AR3" i="1" s="1"/>
  <c r="N3" i="1" s="1"/>
  <c r="D543" i="1"/>
  <c r="K4" i="1" s="1"/>
  <c r="O4" i="1" s="1"/>
  <c r="DB502" i="1"/>
  <c r="DH3" i="1" s="1"/>
  <c r="CC581" i="1"/>
  <c r="CG581" i="1" s="1"/>
  <c r="BT585" i="1" s="1"/>
  <c r="CB6" i="1" s="1"/>
  <c r="M541" i="1"/>
  <c r="Q541" i="1" s="1"/>
  <c r="D545" i="1" s="1"/>
  <c r="K6" i="1" s="1"/>
  <c r="AL503" i="1"/>
  <c r="AR4" i="1" s="1"/>
  <c r="N4" i="1" s="1"/>
  <c r="BT542" i="1"/>
  <c r="CA3" i="1" s="1"/>
  <c r="O3" i="1" s="1"/>
  <c r="AU581" i="1"/>
  <c r="AY581" i="1" s="1"/>
  <c r="AL585" i="1" s="1"/>
  <c r="AT6" i="1" s="1"/>
  <c r="P4" i="1"/>
  <c r="D584" i="1"/>
  <c r="L5" i="1" s="1"/>
  <c r="P3" i="1"/>
  <c r="DB584" i="1"/>
  <c r="DJ5" i="1" s="1"/>
  <c r="CC501" i="1"/>
  <c r="CG501" i="1" s="1"/>
  <c r="BT505" i="1" s="1"/>
  <c r="BZ6" i="1" s="1"/>
  <c r="CC541" i="1"/>
  <c r="CG541" i="1" s="1"/>
  <c r="BT545" i="1" s="1"/>
  <c r="CA6" i="1" s="1"/>
  <c r="P5" i="1" l="1"/>
  <c r="O6" i="1"/>
  <c r="P6" i="1"/>
</calcChain>
</file>

<file path=xl/sharedStrings.xml><?xml version="1.0" encoding="utf-8"?>
<sst xmlns="http://schemas.openxmlformats.org/spreadsheetml/2006/main" count="6480" uniqueCount="328">
  <si>
    <t>Tent definition</t>
  </si>
  <si>
    <t>ALL RESULTS</t>
  </si>
  <si>
    <t>X-dimension</t>
  </si>
  <si>
    <t>(ft)</t>
  </si>
  <si>
    <t>OPEN</t>
  </si>
  <si>
    <t>PART-ENC</t>
  </si>
  <si>
    <t>ENCLOSED</t>
  </si>
  <si>
    <t>Y-dimension</t>
  </si>
  <si>
    <t>Total horizontal force (+ in X)</t>
  </si>
  <si>
    <t>lbs</t>
  </si>
  <si>
    <t>Eave height</t>
  </si>
  <si>
    <t>Total horizontal force (+ in Y)</t>
  </si>
  <si>
    <t>Band height</t>
  </si>
  <si>
    <t>Total vertical force (+ in Z)</t>
  </si>
  <si>
    <t>Roof pitch in Y</t>
  </si>
  <si>
    <t>in/12in</t>
  </si>
  <si>
    <t>Overturn moment</t>
  </si>
  <si>
    <t>lbs.ft</t>
  </si>
  <si>
    <t>Roof pitch in X</t>
  </si>
  <si>
    <t>(Enter 0 if vertical)</t>
  </si>
  <si>
    <t>Must ALWAYS be POSITIVE for overturn</t>
  </si>
  <si>
    <t>Case 1</t>
  </si>
  <si>
    <t>Wind direction (X or Y)</t>
  </si>
  <si>
    <t>X</t>
  </si>
  <si>
    <t>Y</t>
  </si>
  <si>
    <t>Wind speed (mph) from Step 2</t>
  </si>
  <si>
    <t>Case 1 or 2 for Internal pressure coefficient (GCpi) in Step 3</t>
  </si>
  <si>
    <t>Load case (A or B, both must be tested) for CN or Cp in Step 6</t>
  </si>
  <si>
    <t>A</t>
  </si>
  <si>
    <t>B</t>
  </si>
  <si>
    <t>Wind flow (1 = clear, 2, 3 = obstructed)</t>
  </si>
  <si>
    <t>Clear (=1), partially obstructed (=2) or completely obstructed (=3)</t>
  </si>
  <si>
    <t>This is used at 2 locations: exposure category for Kz (Step 4) and CN (Step 6)</t>
  </si>
  <si>
    <t>Clear wind flow denotes unobstructed wind flow with no blockage (e.g., plain, grass land, beach)</t>
  </si>
  <si>
    <t>Partially obstructed wind flow denotes relatively unobstructed wind flow with blockage less than or equal to 50%.</t>
  </si>
  <si>
    <t>Completely obstructed wind flow denotes objects below roof inhibiting wind flow with &gt;50% blockage (e.g., urban environment, high dense vegetation, high cliff)</t>
  </si>
  <si>
    <t>ATTENTION: For Kz, the code 1/2/3 is replaced with D/C/B, respectively</t>
  </si>
  <si>
    <t>Ridge length in X</t>
  </si>
  <si>
    <t>Ridge length in Y</t>
  </si>
  <si>
    <t>Pitch angle in Y</t>
  </si>
  <si>
    <t>(deg)</t>
  </si>
  <si>
    <t>Pitch angle in X</t>
  </si>
  <si>
    <t>Check pitch in Y is &gt; 10 deg</t>
  </si>
  <si>
    <t>Check pitch in X is &gt; 10 deg</t>
  </si>
  <si>
    <t>Roof height</t>
  </si>
  <si>
    <t>Mean roof height</t>
  </si>
  <si>
    <t>Risk Category (I, II, III, IV)</t>
  </si>
  <si>
    <t>I</t>
  </si>
  <si>
    <t>Risk Category I structures generally encompass buildings and structures that normally are unoccupied and that would result in negligible risk to the public should they fail.</t>
  </si>
  <si>
    <t>Risk Category II includes the vast majority of structures, including most residential, commercial, and industrial buildings.</t>
  </si>
  <si>
    <t>Risk Category III includes buildings and structures that house a large number of persons in one place, such as theaters and lecture halls.</t>
  </si>
  <si>
    <t xml:space="preserve">Risk Category IV has traditionally included structures the failure of which would inhibit the availability of essential community services necessary to cope with an emergency situation. </t>
  </si>
  <si>
    <t>TENT</t>
  </si>
  <si>
    <t>CASES</t>
  </si>
  <si>
    <t>Define cases</t>
  </si>
  <si>
    <t>Case 1 or 2 for Internal pressure coefficient (Gcpi) in Step 3</t>
  </si>
  <si>
    <t>Load case for Cp (A or B, both must be tested) in Step 6</t>
  </si>
  <si>
    <t>This is used at 2 locations: exposure category for Kz (Step 4)</t>
  </si>
  <si>
    <t>1 - RISK</t>
  </si>
  <si>
    <t>Step 1: Determine risk category of building or other structure, see Table 1.5-1</t>
  </si>
  <si>
    <t>Risk Category (Section C1.5.1)</t>
  </si>
  <si>
    <t>I, II, III, IV</t>
  </si>
  <si>
    <t>Assume Risk Category I because we assume that tents will be evacuated in case of high winds or upcoming storms.</t>
  </si>
  <si>
    <t>The Risk Category is used to identify Basic Wind Speed based on location</t>
  </si>
  <si>
    <t>Skip this step since wind speed will probably be set to much lower value by member (e.g., 70 mph)</t>
  </si>
  <si>
    <t>It is assumed that the Basic Wind Speed is the actual wind speed.</t>
  </si>
  <si>
    <t>2 - WIND SPEED</t>
  </si>
  <si>
    <t>Step 2: Determine the basic wind speed, V, for the applicable risk category, see Figure 26.5-1A, B, or C</t>
  </si>
  <si>
    <t>From Step 1:</t>
  </si>
  <si>
    <t>Risk Category</t>
  </si>
  <si>
    <t>Basic wind speed (26.5) (mph)</t>
  </si>
  <si>
    <t>V (mph)</t>
  </si>
  <si>
    <t>The graphs show that the wind speed should be at least 105 mph but it is expected that the members will choose a much smaller wind speed.</t>
  </si>
  <si>
    <t>The basic wind speed, V, is used in step 4 to calculate the velocity pressure qz and qh</t>
  </si>
  <si>
    <t>3 - MISCELLANEOUS</t>
  </si>
  <si>
    <t>Step 3: Determine wind load parameters:</t>
  </si>
  <si>
    <t>Wind directionality factor, Kd , see Section 26.6 and Table 26.6-1</t>
  </si>
  <si>
    <t>Exposure category, see Section 26.7</t>
  </si>
  <si>
    <t>Topographic factor, Kzt, see Section 26.8 and Figure 26.8-1</t>
  </si>
  <si>
    <t>Gust-effect factor, G, see Section 26.9</t>
  </si>
  <si>
    <t>Enclosure classification, see Section 26.10</t>
  </si>
  <si>
    <t>Internal pressure coefficient, (GCpi), see Section 26.11 and Table 26.11-1</t>
  </si>
  <si>
    <t>Wind directionality factor (26.6)</t>
  </si>
  <si>
    <t>Kd</t>
  </si>
  <si>
    <t>Table 26.6.1</t>
  </si>
  <si>
    <t>NOT USED</t>
  </si>
  <si>
    <t>Determine Surface roughness (B, C, or D) of surroundings upwind of site</t>
  </si>
  <si>
    <t>Surface roughness is B if upwind surroundings include a majority of urban and suburban areas, wooded areas, or other terrain with numerous closely spaced obstructions having the size of single-family dwellings or larger.</t>
  </si>
  <si>
    <t>Surface roughness is C if upwind surroundings include a majority of open terrain with scattered obstructions having heights generally less than 30 ft (9.1 m). This category includes flat open country and grasslands.</t>
  </si>
  <si>
    <t>Surface roughness is D if upwind surroundings include a majority of flat, unobstructed areas and water surfaces. This category includes smooth mud flats, salt flats, and unbroken ice.</t>
  </si>
  <si>
    <t>Surface roughness</t>
  </si>
  <si>
    <t>D</t>
  </si>
  <si>
    <t>Determine exposure category (B, C, or D) based on mean roof height and surface roufness in upwind direction</t>
  </si>
  <si>
    <t>Mean roof height (ft)</t>
  </si>
  <si>
    <t>Question 11.1 (for mean roof height &lt;= 30 ft): Does Surface Roughness B prevail in the upwind direction for a distance greater than 1,500 ft? (Enter "Yes" or "No") and skip all other questions</t>
  </si>
  <si>
    <t>Yes</t>
  </si>
  <si>
    <t>Question 11.2 (for mean roof height &gt; 30 ft): Does Surface Roughness B prevail in the upwind direction for a distance greater than 2,600 ft or 20 times the height of the building, whichever is greater? (Enter "Yes" or "No") and skip all other questions</t>
  </si>
  <si>
    <t>Exposure Category (It is final if it says "B")</t>
  </si>
  <si>
    <t>Question 21.1 (for surface roughness D): Does Surface Roughness D prevail in the upwind direction for a distance greater than 5.000 ft or 20 times the height of the building, whichever is greater? (Enter "Yes" or "No") and skip all other questions</t>
  </si>
  <si>
    <t>If answer to Question 21.1 is No:</t>
  </si>
  <si>
    <t>Question 21.2 (If answer to Question 21.1 is No): Is the Surface Roughness immediately upwind of the site B or C and is the site within a distance of 600 ft or 20 times the building height, whichever is greater, and a Surface Roughness D within 5000 ft or 20 times the building height, whichever is greater? (Enter "Yes" or "No") and skip all other questions</t>
  </si>
  <si>
    <t>Exposure Category (It is final)</t>
  </si>
  <si>
    <t>Topographic factor (26.8.2)</t>
  </si>
  <si>
    <t>Kzt</t>
  </si>
  <si>
    <t>Check potential variations of Kzt</t>
  </si>
  <si>
    <t>Term 2: G (Sect. 26.9.1 for rigid, 26.9.5 for flexible)</t>
  </si>
  <si>
    <t>G</t>
  </si>
  <si>
    <t>For the purpose of determining internal pressure</t>
  </si>
  <si>
    <t>coefficients, all buildings shall be classified as enclosed,</t>
  </si>
  <si>
    <t>partially enclosed, or open as defined in Section 26.2.</t>
  </si>
  <si>
    <t>Two cases shall be considered</t>
  </si>
  <si>
    <t>For all surfaces (Walls and Roof)</t>
  </si>
  <si>
    <t>Case 2</t>
  </si>
  <si>
    <t>Open</t>
  </si>
  <si>
    <t>GCpi</t>
  </si>
  <si>
    <t>Plus and minus signs signify pressures acting toward</t>
  </si>
  <si>
    <t>Partially enclosed</t>
  </si>
  <si>
    <t>&amp; away from the internal surfaces, respectively.</t>
  </si>
  <si>
    <t>Enclosed</t>
  </si>
  <si>
    <t>Case</t>
  </si>
  <si>
    <t>PARTIALLY ENCLOSED</t>
  </si>
  <si>
    <t>4 - Kz</t>
  </si>
  <si>
    <t>Step 4: Determine velocity pressure exposure coefficient, Kz or Kh, see Table 27.3-1</t>
  </si>
  <si>
    <t>Exposure category</t>
  </si>
  <si>
    <t>C</t>
  </si>
  <si>
    <t>Table 26.9.1</t>
  </si>
  <si>
    <t>alpha</t>
  </si>
  <si>
    <t>zg (ft)</t>
  </si>
  <si>
    <t>z = 0 ft</t>
  </si>
  <si>
    <t>z (ft)</t>
  </si>
  <si>
    <t>Velocity pressure exposure coef (27.3.1)</t>
  </si>
  <si>
    <t>Kz</t>
  </si>
  <si>
    <t>z = 15 ft</t>
  </si>
  <si>
    <t>z = H</t>
  </si>
  <si>
    <t>z = RMH</t>
  </si>
  <si>
    <t>h (ft)</t>
  </si>
  <si>
    <t>Velocity pressure exposure coef at MRH (27.3.1)</t>
  </si>
  <si>
    <t>Exposure category from Step 3</t>
  </si>
  <si>
    <t>z = RMH = h</t>
  </si>
  <si>
    <t>z</t>
  </si>
  <si>
    <t>Kz, Kh</t>
  </si>
  <si>
    <t>Kh</t>
  </si>
  <si>
    <t>5 - qz</t>
  </si>
  <si>
    <t>Step 5: Determine velocity pressure qz or qh, see Eq. 27.3-1</t>
  </si>
  <si>
    <t>qz = 0.00256*Kz*Kzt*Kd*V^2</t>
  </si>
  <si>
    <t>qz, qh</t>
  </si>
  <si>
    <t>qz</t>
  </si>
  <si>
    <t>qh</t>
  </si>
  <si>
    <t xml:space="preserve">6.1 CN FOR OPEN </t>
  </si>
  <si>
    <t>Step 6.1: Determine external pressure coefficient, CN for open buildings</t>
  </si>
  <si>
    <t>Fig. 27.4-5 for pitched roof, open building</t>
  </si>
  <si>
    <t>Fig. 27.4-7 for along-ridge/valley wind load case for pitched roof, open building</t>
  </si>
  <si>
    <t xml:space="preserve">Since the wind direction is </t>
  </si>
  <si>
    <t xml:space="preserve">the non-zero ridge is </t>
  </si>
  <si>
    <t>to the wind direction</t>
  </si>
  <si>
    <t>The windward and leeward roof surfaces are</t>
  </si>
  <si>
    <t>and the corresponding roof pitch angle is</t>
  </si>
  <si>
    <t>The side rood surfaces are</t>
  </si>
  <si>
    <t>Tent dimension normal to wind direction</t>
  </si>
  <si>
    <t>Tent dimension parallel to wind direction</t>
  </si>
  <si>
    <t xml:space="preserve">Load case </t>
  </si>
  <si>
    <t>(A or B)</t>
  </si>
  <si>
    <t>Clear (=1) or obstructed (=2 or 3) wind flow</t>
  </si>
  <si>
    <t>(1 or 2/3)</t>
  </si>
  <si>
    <t>Clear wind flow denotes relatively unobstructed wind flow with blockage less than or equal to 50%. Obstructed wind flow denotes objects below roof inhibiting wind flow with &gt;50% blockage</t>
  </si>
  <si>
    <t>Plus and minus signs signify pressures acting toward and away from the surfaces, respectively.</t>
  </si>
  <si>
    <t>For GCpi, plus and minus signs signify pressures acting toward and away from the internal surfaces, respectively.</t>
  </si>
  <si>
    <t>B: Horizontal dimension of building measured normal to wind direction.</t>
  </si>
  <si>
    <t>L: Horizontal dimension of building measured parallel to wind direction.</t>
  </si>
  <si>
    <t>h: Mean roof height, except that eave height shall be used for θ ≤ 10 degrees</t>
  </si>
  <si>
    <t>Windward and Leeward surfaces</t>
  </si>
  <si>
    <t>Load case A</t>
  </si>
  <si>
    <t>Load case B</t>
  </si>
  <si>
    <t>Clear wind flow</t>
  </si>
  <si>
    <t>Obstructed wind flow</t>
  </si>
  <si>
    <t>Theta \  CN</t>
  </si>
  <si>
    <t>CNWind</t>
  </si>
  <si>
    <t>CNLee</t>
  </si>
  <si>
    <t>CN</t>
  </si>
  <si>
    <t>Side surfaces</t>
  </si>
  <si>
    <t>Horizontal distance from windward edge</t>
  </si>
  <si>
    <t>h/L_inter</t>
  </si>
  <si>
    <t>0-h/2</t>
  </si>
  <si>
    <t>h/2-h</t>
  </si>
  <si>
    <t>h-2h</t>
  </si>
  <si>
    <t>&gt;2h</t>
  </si>
  <si>
    <t>Load case A - Clear wind flow</t>
  </si>
  <si>
    <t>Load case A - Obstructed wind flow</t>
  </si>
  <si>
    <t>Load case B - Clear wind flow</t>
  </si>
  <si>
    <t>Load case B - Obstructed wind flow</t>
  </si>
  <si>
    <t>6.2 - Cp FOR PARTIALLY ENCLOSED &amp; ENCLOSED</t>
  </si>
  <si>
    <t>Step 6.2: Determine external pressure coefficient, Cp, for partially enclosed &amp; enclosed buildings</t>
  </si>
  <si>
    <t>Fig. 27.4-1 for walls and gable or hip roofs</t>
  </si>
  <si>
    <t>to the non-zero ridge</t>
  </si>
  <si>
    <t>Tent dimension normal to wind direction (B)</t>
  </si>
  <si>
    <t>Tent dimension parallel to wind direction (L)</t>
  </si>
  <si>
    <t>Load case (A or B)</t>
  </si>
  <si>
    <t>Windward roof</t>
  </si>
  <si>
    <t>Wind direction normal to ridge &amp; Windward:</t>
  </si>
  <si>
    <t>Ratio h/L_inter</t>
  </si>
  <si>
    <t>h/L_inter | theta</t>
  </si>
  <si>
    <t>0-0.25</t>
  </si>
  <si>
    <t>0.25-0.5</t>
  </si>
  <si>
    <t>0.5-1.0</t>
  </si>
  <si>
    <t>&gt;1.0</t>
  </si>
  <si>
    <t>Cp</t>
  </si>
  <si>
    <t>Leeward roof</t>
  </si>
  <si>
    <t>Wind direction normal to ridge &amp; Leeward:</t>
  </si>
  <si>
    <t>Roof side surfaces</t>
  </si>
  <si>
    <t>Wind direction parallel to ridge (Sides)</t>
  </si>
  <si>
    <t>0-0.5</t>
  </si>
  <si>
    <t>&gt;=1.0</t>
  </si>
  <si>
    <t>h</t>
  </si>
  <si>
    <t>From windward edge to</t>
  </si>
  <si>
    <t>L</t>
  </si>
  <si>
    <t>Windward wall</t>
  </si>
  <si>
    <t>Leeward wall</t>
  </si>
  <si>
    <t>L/B</t>
  </si>
  <si>
    <t>0-1</t>
  </si>
  <si>
    <t>1-2</t>
  </si>
  <si>
    <t>2-4</t>
  </si>
  <si>
    <t>&gt;4</t>
  </si>
  <si>
    <t>interp</t>
  </si>
  <si>
    <t>Side walls</t>
  </si>
  <si>
    <t>7.1 - p FOR OPEN</t>
  </si>
  <si>
    <t>Step 7: Calculate wind pressure, p, on each building surface</t>
  </si>
  <si>
    <t>Eq. 27.4-3 for open buildings</t>
  </si>
  <si>
    <t>p = qh*G*CN</t>
  </si>
  <si>
    <t xml:space="preserve">GCpi is not used in Open </t>
  </si>
  <si>
    <t>Winward wall</t>
  </si>
  <si>
    <t>Side Wall 1</t>
  </si>
  <si>
    <t>Side Wall 2</t>
  </si>
  <si>
    <t>Winward roof</t>
  </si>
  <si>
    <t>Roof side 1</t>
  </si>
  <si>
    <t>Roof side 2</t>
  </si>
  <si>
    <t>Open / Partially Enclosed / Enclosed</t>
  </si>
  <si>
    <t>WinWall</t>
  </si>
  <si>
    <t>LeeWall</t>
  </si>
  <si>
    <t>SideWall1</t>
  </si>
  <si>
    <t>SideWall2</t>
  </si>
  <si>
    <t>WinRoof</t>
  </si>
  <si>
    <t>LeeRoof</t>
  </si>
  <si>
    <t>Roof Side 1</t>
  </si>
  <si>
    <t>Roof Side 2</t>
  </si>
  <si>
    <t>p (psf)</t>
  </si>
  <si>
    <t>7.2 - p FOR PARTIALLY ENCLOSED</t>
  </si>
  <si>
    <t>Eq. 27.4-1 for rigid buildings</t>
  </si>
  <si>
    <t>Note:</t>
  </si>
  <si>
    <t>Eq. 27.4-2 for flexible buildings</t>
  </si>
  <si>
    <t>qi = qh for windward walls, side walls, leeward walls, and</t>
  </si>
  <si>
    <t>p = q*G*Cp – qi*(GCpi)</t>
  </si>
  <si>
    <t>roofs of enclosed buildings and for negative internal</t>
  </si>
  <si>
    <t>pressure evaluation in partially enclosed buildings</t>
  </si>
  <si>
    <t>qi = qz for positive internal pressure evaluation in partially</t>
  </si>
  <si>
    <t>enclosed buildings where height z is defined as the level</t>
  </si>
  <si>
    <t>of the highest opening in the building that could affect</t>
  </si>
  <si>
    <t>the positive internal pressure.</t>
  </si>
  <si>
    <t>However, since H &lt; 15 ft, qz = qh. So no distinction.</t>
  </si>
  <si>
    <t>7.3 - p FOR ENCLOSED</t>
  </si>
  <si>
    <t>8 - Areas</t>
  </si>
  <si>
    <t>Step 8: Calculate surface areas, A, of each building surface</t>
  </si>
  <si>
    <t>Dimension parallel to wind direction</t>
  </si>
  <si>
    <t>Dimension perpendicular to wind direction</t>
  </si>
  <si>
    <t>Ridge length parallel to wind direction</t>
  </si>
  <si>
    <t>Ra</t>
  </si>
  <si>
    <t>Ridge length perpendicular to wind direction</t>
  </si>
  <si>
    <t>Rb</t>
  </si>
  <si>
    <t>Pitch angle of roof parallel to wind direction</t>
  </si>
  <si>
    <t>Pitch angle of roof perpendicular to wind direction</t>
  </si>
  <si>
    <t>rh</t>
  </si>
  <si>
    <t>Distance from windward edge to roof apex</t>
  </si>
  <si>
    <t>r</t>
  </si>
  <si>
    <t>Distance from windward edge to roof apex + ridge length</t>
  </si>
  <si>
    <t>s</t>
  </si>
  <si>
    <t>Distance from leading edge of first boundary (e.g., h/2) of area of interest (e.g., h/2-h)</t>
  </si>
  <si>
    <t>a1</t>
  </si>
  <si>
    <t>b1</t>
  </si>
  <si>
    <t>Area of first trangle</t>
  </si>
  <si>
    <t>A11</t>
  </si>
  <si>
    <t>Area of first rectangle</t>
  </si>
  <si>
    <t>A12</t>
  </si>
  <si>
    <t>Area of top triangular part</t>
  </si>
  <si>
    <t>A13</t>
  </si>
  <si>
    <t>Area of bottom rectangular part</t>
  </si>
  <si>
    <t>A14</t>
  </si>
  <si>
    <t>A1</t>
  </si>
  <si>
    <t>Distance from leading edge to centroid of first triangle</t>
  </si>
  <si>
    <t>d11</t>
  </si>
  <si>
    <t>Distance from leading edge to centroid of first rectangle</t>
  </si>
  <si>
    <t>d12</t>
  </si>
  <si>
    <t>Distance from leading edge to centroid of top triangular part</t>
  </si>
  <si>
    <t>d13</t>
  </si>
  <si>
    <t>Distance from leading edge to centroid of bottom rectangular part</t>
  </si>
  <si>
    <t>d14</t>
  </si>
  <si>
    <t>d1</t>
  </si>
  <si>
    <t>Distance from leading edge of second boundary (e.g., h/2) of area of interest (e.g., h/2-h)</t>
  </si>
  <si>
    <t>a2</t>
  </si>
  <si>
    <t>b2</t>
  </si>
  <si>
    <t>A21</t>
  </si>
  <si>
    <t>A22</t>
  </si>
  <si>
    <t>A23</t>
  </si>
  <si>
    <t>A24</t>
  </si>
  <si>
    <t>A2</t>
  </si>
  <si>
    <t>d21</t>
  </si>
  <si>
    <t>Horizontal roof area</t>
  </si>
  <si>
    <t>d22</t>
  </si>
  <si>
    <t>Roof area</t>
  </si>
  <si>
    <t>d23</t>
  </si>
  <si>
    <t>d24</t>
  </si>
  <si>
    <t>d2</t>
  </si>
  <si>
    <t>Horizontal area</t>
  </si>
  <si>
    <t>Area</t>
  </si>
  <si>
    <t>(ft2)</t>
  </si>
  <si>
    <t>Distance b/t center of force and windward edge</t>
  </si>
  <si>
    <t>9.1 - FORCES FOR OPEN</t>
  </si>
  <si>
    <t>Step 9: Calculate total force applied on each building surface</t>
  </si>
  <si>
    <t>X-component of normal vector (+inward)</t>
  </si>
  <si>
    <t>Y-component of normal vector (+inward)</t>
  </si>
  <si>
    <t>Z-component of normal vector (+inward)</t>
  </si>
  <si>
    <t>Overturn moment arm for X component</t>
  </si>
  <si>
    <t>ft</t>
  </si>
  <si>
    <t>Overturn moment arm for Y component</t>
  </si>
  <si>
    <t>Overturn moment arm for Z component</t>
  </si>
  <si>
    <t>Horizontal force (+ in X)</t>
  </si>
  <si>
    <t>Horizontal force (+ in Y)</t>
  </si>
  <si>
    <t>Vertical force (+ in Z)</t>
  </si>
  <si>
    <t>9.2 - FORCES FOR PARTIALLY ENCLOSED</t>
  </si>
  <si>
    <t>9.3 - FORCES FOR ENCLOSED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</si>
</sst>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585"/>
  <sheetViews>
    <sheetView tabSelected="1" topLeftCell="BJ408" workbookViewId="0">
      <selection activeCell="BQ415" sqref="BQ415"/>
    </sheetView>
  </sheetViews>
  <sheetFormatPr baseColWidth="10" defaultRowHeight="19" x14ac:dyDescent="0.2"/>
  <sheetData>
    <row r="1" spans="1:131" ht="16" x14ac:dyDescent="0.2">
      <c r="A1" t="s">
        <v>0</v>
      </c>
      <c r="N1" t="s">
        <v>1</v>
      </c>
      <c r="R1" t="s">
        <v>0</v>
      </c>
      <c r="AI1" t="s">
        <v>0</v>
      </c>
      <c r="AZ1" t="s">
        <v>0</v>
      </c>
      <c r="BQ1" t="s">
        <v>0</v>
      </c>
      <c r="CH1" t="s">
        <v>0</v>
      </c>
      <c r="CY1" t="s">
        <v>0</v>
      </c>
      <c r="DP1" t="s">
        <v>0</v>
      </c>
    </row>
    <row r="2" spans="1:131" ht="16" x14ac:dyDescent="0.2">
      <c r="A2">
        <v>1</v>
      </c>
      <c r="B2" t="s">
        <v>2</v>
      </c>
      <c r="C2" t="s">
        <v>3</v>
      </c>
      <c r="D2">
        <v>40</v>
      </c>
      <c r="J2" t="s">
        <v>4</v>
      </c>
      <c r="K2" t="s">
        <v>5</v>
      </c>
      <c r="L2" t="s">
        <v>6</v>
      </c>
      <c r="N2" t="s">
        <v>4</v>
      </c>
      <c r="O2" t="s">
        <v>5</v>
      </c>
      <c r="P2" t="s">
        <v>6</v>
      </c>
      <c r="R2">
        <v>2</v>
      </c>
      <c r="S2" t="s">
        <v>2</v>
      </c>
      <c r="T2" t="s">
        <v>3</v>
      </c>
      <c r="U2">
        <v>40</v>
      </c>
      <c r="AA2" t="s">
        <v>4</v>
      </c>
      <c r="AB2" t="s">
        <v>5</v>
      </c>
      <c r="AC2" t="s">
        <v>6</v>
      </c>
      <c r="AI2">
        <v>3</v>
      </c>
      <c r="AJ2" t="s">
        <v>2</v>
      </c>
      <c r="AK2" t="s">
        <v>3</v>
      </c>
      <c r="AL2">
        <v>40</v>
      </c>
      <c r="AR2" t="s">
        <v>4</v>
      </c>
      <c r="AS2" t="s">
        <v>5</v>
      </c>
      <c r="AT2" t="s">
        <v>6</v>
      </c>
      <c r="AZ2">
        <v>4</v>
      </c>
      <c r="BA2" t="s">
        <v>2</v>
      </c>
      <c r="BB2" t="s">
        <v>3</v>
      </c>
      <c r="BC2">
        <v>40</v>
      </c>
      <c r="BI2" t="s">
        <v>4</v>
      </c>
      <c r="BJ2" t="s">
        <v>5</v>
      </c>
      <c r="BK2" t="s">
        <v>6</v>
      </c>
      <c r="BQ2">
        <v>5</v>
      </c>
      <c r="BR2" t="s">
        <v>2</v>
      </c>
      <c r="BS2" t="s">
        <v>3</v>
      </c>
      <c r="BT2">
        <v>40</v>
      </c>
      <c r="BZ2" t="s">
        <v>4</v>
      </c>
      <c r="CA2" t="s">
        <v>5</v>
      </c>
      <c r="CB2" t="s">
        <v>6</v>
      </c>
      <c r="CH2">
        <v>6</v>
      </c>
      <c r="CI2" t="s">
        <v>2</v>
      </c>
      <c r="CJ2" t="s">
        <v>3</v>
      </c>
      <c r="CK2">
        <v>40</v>
      </c>
      <c r="CQ2" t="s">
        <v>4</v>
      </c>
      <c r="CR2" t="s">
        <v>5</v>
      </c>
      <c r="CS2" t="s">
        <v>6</v>
      </c>
      <c r="CY2">
        <v>7</v>
      </c>
      <c r="CZ2" t="s">
        <v>2</v>
      </c>
      <c r="DA2" t="s">
        <v>3</v>
      </c>
      <c r="DB2">
        <v>40</v>
      </c>
      <c r="DH2" t="s">
        <v>4</v>
      </c>
      <c r="DI2" t="s">
        <v>5</v>
      </c>
      <c r="DJ2" t="s">
        <v>6</v>
      </c>
      <c r="DP2">
        <v>8</v>
      </c>
      <c r="DQ2" t="s">
        <v>2</v>
      </c>
      <c r="DR2" t="s">
        <v>3</v>
      </c>
      <c r="DS2">
        <v>40</v>
      </c>
      <c r="DY2" t="s">
        <v>4</v>
      </c>
      <c r="DZ2" t="s">
        <v>5</v>
      </c>
      <c r="EA2" t="s">
        <v>6</v>
      </c>
    </row>
    <row r="3" spans="1:131" ht="16" x14ac:dyDescent="0.2">
      <c r="A3">
        <f t="shared" ref="A3:A32" si="0">A2</f>
        <v>1</v>
      </c>
      <c r="B3" t="s">
        <v>7</v>
      </c>
      <c r="C3" t="s">
        <v>3</v>
      </c>
      <c r="D3">
        <v>20</v>
      </c>
      <c r="H3" t="s">
        <v>8</v>
      </c>
      <c r="I3" t="s">
        <v>9</v>
      </c>
      <c r="J3">
        <f>D502</f>
        <v>-466.85058748875872</v>
      </c>
      <c r="K3">
        <f>D542</f>
        <v>-1828.4507055554136</v>
      </c>
      <c r="L3">
        <f>D582</f>
        <v>-1828.4507055554132</v>
      </c>
      <c r="N3">
        <f t="shared" ref="N3:P4" si="1">MIN(J3,AA3,AR3,BI3,BZ3,CQ3,DH3,DY3)</f>
        <v>-466.85058748875872</v>
      </c>
      <c r="O3">
        <f t="shared" si="1"/>
        <v>-2061.1453437628707</v>
      </c>
      <c r="P3">
        <f t="shared" si="1"/>
        <v>-2061.1453437628702</v>
      </c>
      <c r="R3">
        <f t="shared" ref="R3:R32" si="2">R2</f>
        <v>2</v>
      </c>
      <c r="S3" t="s">
        <v>7</v>
      </c>
      <c r="T3" t="s">
        <v>3</v>
      </c>
      <c r="U3">
        <v>20</v>
      </c>
      <c r="Y3" t="s">
        <v>8</v>
      </c>
      <c r="Z3" t="s">
        <v>9</v>
      </c>
      <c r="AA3">
        <f>U502</f>
        <v>-352.09917131739246</v>
      </c>
      <c r="AB3">
        <f>U542</f>
        <v>-2061.1453437628707</v>
      </c>
      <c r="AC3">
        <f>U582</f>
        <v>-2061.1453437628697</v>
      </c>
      <c r="AI3">
        <f t="shared" ref="AI3:AI32" si="3">AI2</f>
        <v>3</v>
      </c>
      <c r="AJ3" t="s">
        <v>7</v>
      </c>
      <c r="AK3" t="s">
        <v>3</v>
      </c>
      <c r="AL3">
        <v>20</v>
      </c>
      <c r="AP3" t="s">
        <v>8</v>
      </c>
      <c r="AQ3" t="s">
        <v>9</v>
      </c>
      <c r="AR3">
        <f>AL502</f>
        <v>-466.85058748875872</v>
      </c>
      <c r="AS3">
        <f>AL542</f>
        <v>-1828.4507055554132</v>
      </c>
      <c r="AT3">
        <f>AL582</f>
        <v>-1828.4507055554134</v>
      </c>
      <c r="AZ3">
        <f t="shared" ref="AZ3:AZ32" si="4">AZ2</f>
        <v>4</v>
      </c>
      <c r="BA3" t="s">
        <v>7</v>
      </c>
      <c r="BB3" t="s">
        <v>3</v>
      </c>
      <c r="BC3">
        <v>20</v>
      </c>
      <c r="BG3" t="s">
        <v>8</v>
      </c>
      <c r="BH3" t="s">
        <v>9</v>
      </c>
      <c r="BI3">
        <f>BC502</f>
        <v>-352.09917131739246</v>
      </c>
      <c r="BJ3">
        <f>BC542</f>
        <v>-2061.1453437628697</v>
      </c>
      <c r="BK3">
        <f>BC582</f>
        <v>-2061.1453437628702</v>
      </c>
      <c r="BQ3">
        <f t="shared" ref="BQ3:BQ32" si="5">BQ2</f>
        <v>5</v>
      </c>
      <c r="BR3" t="s">
        <v>7</v>
      </c>
      <c r="BS3" t="s">
        <v>3</v>
      </c>
      <c r="BT3">
        <v>20</v>
      </c>
      <c r="BX3" t="s">
        <v>8</v>
      </c>
      <c r="BY3" t="s">
        <v>9</v>
      </c>
      <c r="BZ3">
        <f>BT502</f>
        <v>4.2632564145606011E-14</v>
      </c>
      <c r="CA3">
        <f>BT542</f>
        <v>-2.8421709430404007E-14</v>
      </c>
      <c r="CB3">
        <f>BT582</f>
        <v>-203.21751351729111</v>
      </c>
      <c r="CH3">
        <f t="shared" ref="CH3:CH32" si="6">CH2</f>
        <v>6</v>
      </c>
      <c r="CI3" t="s">
        <v>7</v>
      </c>
      <c r="CJ3" t="s">
        <v>3</v>
      </c>
      <c r="CK3">
        <v>20</v>
      </c>
      <c r="CO3" t="s">
        <v>8</v>
      </c>
      <c r="CP3" t="s">
        <v>9</v>
      </c>
      <c r="CQ3">
        <f>CK502</f>
        <v>-5.6843418860808015E-14</v>
      </c>
      <c r="CR3">
        <f>CK542</f>
        <v>2.8421709430404007E-14</v>
      </c>
      <c r="CS3">
        <f>CK582</f>
        <v>-203.21751351729117</v>
      </c>
      <c r="CY3">
        <f t="shared" ref="CY3:CY32" si="7">CY2</f>
        <v>7</v>
      </c>
      <c r="CZ3" t="s">
        <v>7</v>
      </c>
      <c r="DA3" t="s">
        <v>3</v>
      </c>
      <c r="DB3">
        <v>20</v>
      </c>
      <c r="DF3" t="s">
        <v>8</v>
      </c>
      <c r="DG3" t="s">
        <v>9</v>
      </c>
      <c r="DH3">
        <f>DB502</f>
        <v>4.2632564145606011E-14</v>
      </c>
      <c r="DI3">
        <f>DB542</f>
        <v>3.5527136788005009E-15</v>
      </c>
      <c r="DJ3">
        <f>DB582</f>
        <v>203.2175135172912</v>
      </c>
      <c r="DP3">
        <f t="shared" ref="DP3:DP32" si="8">DP2</f>
        <v>8</v>
      </c>
      <c r="DQ3" t="s">
        <v>7</v>
      </c>
      <c r="DR3" t="s">
        <v>3</v>
      </c>
      <c r="DS3">
        <v>20</v>
      </c>
      <c r="DW3" t="s">
        <v>8</v>
      </c>
      <c r="DX3" t="s">
        <v>9</v>
      </c>
      <c r="DY3">
        <f>DS502</f>
        <v>-5.6843418860808015E-14</v>
      </c>
      <c r="DZ3">
        <f>DS542</f>
        <v>1.4210854715202004E-14</v>
      </c>
      <c r="EA3">
        <f>DS582</f>
        <v>203.21751351729114</v>
      </c>
    </row>
    <row r="4" spans="1:131" ht="16" x14ac:dyDescent="0.2">
      <c r="A4">
        <f t="shared" si="0"/>
        <v>1</v>
      </c>
      <c r="B4" t="s">
        <v>10</v>
      </c>
      <c r="C4" t="s">
        <v>3</v>
      </c>
      <c r="D4">
        <v>8</v>
      </c>
      <c r="H4" t="s">
        <v>11</v>
      </c>
      <c r="I4" t="s">
        <v>9</v>
      </c>
      <c r="J4">
        <f>D503</f>
        <v>0</v>
      </c>
      <c r="K4">
        <f>D543</f>
        <v>0</v>
      </c>
      <c r="L4">
        <f>D583</f>
        <v>-609.65254055187347</v>
      </c>
      <c r="N4">
        <f t="shared" si="1"/>
        <v>-1400.5517624662762</v>
      </c>
      <c r="O4">
        <f t="shared" si="1"/>
        <v>-4995.0167134763678</v>
      </c>
      <c r="P4">
        <f t="shared" si="1"/>
        <v>-4995.0167134763678</v>
      </c>
      <c r="R4">
        <f t="shared" si="2"/>
        <v>2</v>
      </c>
      <c r="S4" t="s">
        <v>10</v>
      </c>
      <c r="T4" t="s">
        <v>3</v>
      </c>
      <c r="U4">
        <v>8</v>
      </c>
      <c r="Y4" t="s">
        <v>11</v>
      </c>
      <c r="Z4" t="s">
        <v>9</v>
      </c>
      <c r="AA4">
        <f>U503</f>
        <v>0</v>
      </c>
      <c r="AB4">
        <f>U543</f>
        <v>0</v>
      </c>
      <c r="AC4">
        <f>U583</f>
        <v>-609.65254055187336</v>
      </c>
      <c r="AI4">
        <f t="shared" si="3"/>
        <v>3</v>
      </c>
      <c r="AJ4" t="s">
        <v>10</v>
      </c>
      <c r="AK4" t="s">
        <v>3</v>
      </c>
      <c r="AL4">
        <v>8</v>
      </c>
      <c r="AP4" t="s">
        <v>11</v>
      </c>
      <c r="AQ4" t="s">
        <v>9</v>
      </c>
      <c r="AR4">
        <f>AL503</f>
        <v>0</v>
      </c>
      <c r="AS4">
        <f>AL543</f>
        <v>0</v>
      </c>
      <c r="AT4">
        <f>AL583</f>
        <v>609.65254055187347</v>
      </c>
      <c r="AZ4">
        <f t="shared" si="4"/>
        <v>4</v>
      </c>
      <c r="BA4" t="s">
        <v>10</v>
      </c>
      <c r="BB4" t="s">
        <v>3</v>
      </c>
      <c r="BC4">
        <v>8</v>
      </c>
      <c r="BG4" t="s">
        <v>11</v>
      </c>
      <c r="BH4" t="s">
        <v>9</v>
      </c>
      <c r="BI4">
        <f>BC503</f>
        <v>0</v>
      </c>
      <c r="BJ4">
        <f>BC543</f>
        <v>0</v>
      </c>
      <c r="BK4">
        <f>BC583</f>
        <v>609.65254055187347</v>
      </c>
      <c r="BQ4">
        <f t="shared" si="5"/>
        <v>5</v>
      </c>
      <c r="BR4" t="s">
        <v>10</v>
      </c>
      <c r="BS4" t="s">
        <v>3</v>
      </c>
      <c r="BT4">
        <v>8</v>
      </c>
      <c r="BX4" t="s">
        <v>11</v>
      </c>
      <c r="BY4" t="s">
        <v>9</v>
      </c>
      <c r="BZ4">
        <f>BT503</f>
        <v>-1400.5517624662762</v>
      </c>
      <c r="CA4">
        <f>BT543</f>
        <v>-4336.3881978478239</v>
      </c>
      <c r="CB4">
        <f>BT583</f>
        <v>-4336.388197847823</v>
      </c>
      <c r="CH4">
        <f t="shared" si="6"/>
        <v>6</v>
      </c>
      <c r="CI4" t="s">
        <v>10</v>
      </c>
      <c r="CJ4" t="s">
        <v>3</v>
      </c>
      <c r="CK4">
        <v>8</v>
      </c>
      <c r="CO4" t="s">
        <v>11</v>
      </c>
      <c r="CP4" t="s">
        <v>9</v>
      </c>
      <c r="CQ4">
        <f>CK503</f>
        <v>-1056.2975139521773</v>
      </c>
      <c r="CR4">
        <f>CK543</f>
        <v>-4995.0167134763678</v>
      </c>
      <c r="CS4">
        <f>CK583</f>
        <v>-4995.0167134763669</v>
      </c>
      <c r="CY4">
        <f t="shared" si="7"/>
        <v>7</v>
      </c>
      <c r="CZ4" t="s">
        <v>10</v>
      </c>
      <c r="DA4" t="s">
        <v>3</v>
      </c>
      <c r="DB4">
        <v>8</v>
      </c>
      <c r="DF4" t="s">
        <v>11</v>
      </c>
      <c r="DG4" t="s">
        <v>9</v>
      </c>
      <c r="DH4">
        <f>DB503</f>
        <v>-1400.5517624662762</v>
      </c>
      <c r="DI4">
        <f>DB543</f>
        <v>-4336.388197847823</v>
      </c>
      <c r="DJ4">
        <f>DB583</f>
        <v>-4336.3881978478239</v>
      </c>
      <c r="DP4">
        <f t="shared" si="8"/>
        <v>8</v>
      </c>
      <c r="DQ4" t="s">
        <v>10</v>
      </c>
      <c r="DR4" t="s">
        <v>3</v>
      </c>
      <c r="DS4">
        <v>8</v>
      </c>
      <c r="DW4" t="s">
        <v>11</v>
      </c>
      <c r="DX4" t="s">
        <v>9</v>
      </c>
      <c r="DY4">
        <f>DS503</f>
        <v>-1056.2975139521773</v>
      </c>
      <c r="DZ4">
        <f>DS543</f>
        <v>-4995.0167134763678</v>
      </c>
      <c r="EA4">
        <f>DS583</f>
        <v>-4995.0167134763678</v>
      </c>
    </row>
    <row r="5" spans="1:131" ht="16" x14ac:dyDescent="0.2">
      <c r="A5">
        <f t="shared" si="0"/>
        <v>1</v>
      </c>
      <c r="B5" t="s">
        <v>12</v>
      </c>
      <c r="C5" t="s">
        <v>3</v>
      </c>
      <c r="D5">
        <v>1</v>
      </c>
      <c r="H5" t="s">
        <v>13</v>
      </c>
      <c r="I5" t="s">
        <v>9</v>
      </c>
      <c r="J5">
        <f>D504</f>
        <v>1459.5593060364072</v>
      </c>
      <c r="K5">
        <f>D544</f>
        <v>8272.5022717018073</v>
      </c>
      <c r="L5">
        <f>D584</f>
        <v>6240.3299220151684</v>
      </c>
      <c r="N5">
        <f t="shared" ref="N5:P6" si="9">MAX(J5,AA5,AR5,BI5,BZ5,CQ5,DH5,DY5)</f>
        <v>1459.5593060364072</v>
      </c>
      <c r="O5">
        <f t="shared" si="9"/>
        <v>8639.7081410195369</v>
      </c>
      <c r="P5">
        <f t="shared" si="9"/>
        <v>6240.3299220151684</v>
      </c>
      <c r="R5">
        <f t="shared" si="2"/>
        <v>2</v>
      </c>
      <c r="S5" t="s">
        <v>12</v>
      </c>
      <c r="T5" t="s">
        <v>3</v>
      </c>
      <c r="U5">
        <v>1</v>
      </c>
      <c r="Y5" t="s">
        <v>13</v>
      </c>
      <c r="Z5" t="s">
        <v>9</v>
      </c>
      <c r="AA5">
        <f>U504</f>
        <v>-1695.4145493451167</v>
      </c>
      <c r="AB5">
        <f>U544</f>
        <v>6126.451335974185</v>
      </c>
      <c r="AC5">
        <f>U584</f>
        <v>4094.2789862875466</v>
      </c>
      <c r="AI5">
        <f t="shared" si="3"/>
        <v>3</v>
      </c>
      <c r="AJ5" t="s">
        <v>12</v>
      </c>
      <c r="AK5" t="s">
        <v>3</v>
      </c>
      <c r="AL5">
        <v>1</v>
      </c>
      <c r="AP5" t="s">
        <v>13</v>
      </c>
      <c r="AQ5" t="s">
        <v>9</v>
      </c>
      <c r="AR5">
        <f>AL504</f>
        <v>1459.5593060364072</v>
      </c>
      <c r="AS5">
        <f>AL544</f>
        <v>-1394.0487031934438</v>
      </c>
      <c r="AT5">
        <f>AL584</f>
        <v>638.12364649319511</v>
      </c>
      <c r="AZ5">
        <f t="shared" si="4"/>
        <v>4</v>
      </c>
      <c r="BA5" t="s">
        <v>12</v>
      </c>
      <c r="BB5" t="s">
        <v>3</v>
      </c>
      <c r="BC5">
        <v>1</v>
      </c>
      <c r="BG5" t="s">
        <v>13</v>
      </c>
      <c r="BH5" t="s">
        <v>9</v>
      </c>
      <c r="BI5">
        <f>BC504</f>
        <v>-1695.4145493451167</v>
      </c>
      <c r="BJ5">
        <f>BC544</f>
        <v>-3540.0996389210654</v>
      </c>
      <c r="BK5">
        <f>BC584</f>
        <v>-1507.9272892344263</v>
      </c>
      <c r="BQ5">
        <f t="shared" si="5"/>
        <v>5</v>
      </c>
      <c r="BR5" t="s">
        <v>12</v>
      </c>
      <c r="BS5" t="s">
        <v>3</v>
      </c>
      <c r="BT5">
        <v>1</v>
      </c>
      <c r="BX5" t="s">
        <v>13</v>
      </c>
      <c r="BY5" t="s">
        <v>9</v>
      </c>
      <c r="BZ5">
        <f>BT504</f>
        <v>-2643.2217683091985</v>
      </c>
      <c r="CA5">
        <f>BT544</f>
        <v>8639.7081410195369</v>
      </c>
      <c r="CB5">
        <f>BT584</f>
        <v>5794.6681248225032</v>
      </c>
      <c r="CH5">
        <f t="shared" si="6"/>
        <v>6</v>
      </c>
      <c r="CI5" t="s">
        <v>12</v>
      </c>
      <c r="CJ5" t="s">
        <v>3</v>
      </c>
      <c r="CK5">
        <v>1</v>
      </c>
      <c r="CO5" t="s">
        <v>13</v>
      </c>
      <c r="CP5" t="s">
        <v>9</v>
      </c>
      <c r="CQ5">
        <f>CK504</f>
        <v>1431.6908291889558</v>
      </c>
      <c r="CR5">
        <f>CK544</f>
        <v>6309.0890073439059</v>
      </c>
      <c r="CS5">
        <f>CK584</f>
        <v>3464.0489911468753</v>
      </c>
      <c r="CY5">
        <f t="shared" si="7"/>
        <v>7</v>
      </c>
      <c r="CZ5" t="s">
        <v>12</v>
      </c>
      <c r="DA5" t="s">
        <v>3</v>
      </c>
      <c r="DB5">
        <v>1</v>
      </c>
      <c r="DF5" t="s">
        <v>13</v>
      </c>
      <c r="DG5" t="s">
        <v>9</v>
      </c>
      <c r="DH5">
        <f>DB504</f>
        <v>-2643.2217683091985</v>
      </c>
      <c r="DI5">
        <f>DB544</f>
        <v>-1026.8381017787929</v>
      </c>
      <c r="DJ5">
        <f>DB584</f>
        <v>1818.2019144182391</v>
      </c>
      <c r="DP5">
        <f t="shared" si="8"/>
        <v>8</v>
      </c>
      <c r="DQ5" t="s">
        <v>12</v>
      </c>
      <c r="DR5" t="s">
        <v>3</v>
      </c>
      <c r="DS5">
        <v>1</v>
      </c>
      <c r="DW5" t="s">
        <v>13</v>
      </c>
      <c r="DX5" t="s">
        <v>9</v>
      </c>
      <c r="DY5">
        <f>DS504</f>
        <v>1431.6908291889558</v>
      </c>
      <c r="DZ5">
        <f>DS544</f>
        <v>-3357.4572354544212</v>
      </c>
      <c r="EA5">
        <f>DS584</f>
        <v>-512.41721925738932</v>
      </c>
    </row>
    <row r="6" spans="1:131" ht="16" x14ac:dyDescent="0.2">
      <c r="A6">
        <f t="shared" si="0"/>
        <v>1</v>
      </c>
      <c r="B6" t="s">
        <v>14</v>
      </c>
      <c r="C6" t="s">
        <v>15</v>
      </c>
      <c r="D6">
        <v>6</v>
      </c>
      <c r="H6" t="s">
        <v>16</v>
      </c>
      <c r="I6" t="s">
        <v>17</v>
      </c>
      <c r="J6">
        <f>IF(D3&gt;D2,"Xdim ",IF(D9="X",-D505,D505))</f>
        <v>27322.239790885633</v>
      </c>
      <c r="K6">
        <f>IF(D3&gt;D2,"must be ",IF(D9="X",-D545,D545))</f>
        <v>177324.22063427436</v>
      </c>
      <c r="L6">
        <f>IF(D3&gt;D2,"&gt;= Ydim",IF(D9="X",-D585,D585))</f>
        <v>112294.69589406996</v>
      </c>
      <c r="N6">
        <f t="shared" si="9"/>
        <v>27322.239790885633</v>
      </c>
      <c r="O6">
        <f t="shared" si="9"/>
        <v>177324.22063427436</v>
      </c>
      <c r="P6">
        <f t="shared" si="9"/>
        <v>112294.69589406996</v>
      </c>
      <c r="R6">
        <f t="shared" si="2"/>
        <v>2</v>
      </c>
      <c r="S6" t="s">
        <v>14</v>
      </c>
      <c r="T6" t="s">
        <v>15</v>
      </c>
      <c r="U6">
        <v>6</v>
      </c>
      <c r="Y6" t="s">
        <v>16</v>
      </c>
      <c r="Z6" t="s">
        <v>17</v>
      </c>
      <c r="AA6">
        <f>IF(U3&gt;U2,"Xdim ",IF(U9="X",-U505,U505))</f>
        <v>-50587.805935309378</v>
      </c>
      <c r="AB6">
        <f>IF(U3&gt;U2,"must be ",IF(U9="X",-U545,U545))</f>
        <v>119213.62037292108</v>
      </c>
      <c r="AC6">
        <f>IF(U3&gt;U2,"&gt;= Ydim",IF(U9="X",-U585,U585))</f>
        <v>54184.095632716679</v>
      </c>
      <c r="AI6">
        <f t="shared" si="3"/>
        <v>3</v>
      </c>
      <c r="AJ6" t="s">
        <v>14</v>
      </c>
      <c r="AK6" t="s">
        <v>15</v>
      </c>
      <c r="AL6">
        <v>6</v>
      </c>
      <c r="AP6" t="s">
        <v>16</v>
      </c>
      <c r="AQ6" t="s">
        <v>17</v>
      </c>
      <c r="AR6">
        <f>IF(AL3&gt;AL2,"Xdim ",IF(AL9="X",-AL505,AL505))</f>
        <v>27322.239790885633</v>
      </c>
      <c r="AS6">
        <f>IF(AL3&gt;AL2,"must be ",IF(AL9="X",-AL545,AL545))</f>
        <v>-16006.79886363064</v>
      </c>
      <c r="AT6">
        <f>IF(AL3&gt;AL2,"&gt;= Ydim",IF(AL9="X",-AL585,AL585))</f>
        <v>49022.725876573779</v>
      </c>
      <c r="AZ6">
        <f t="shared" si="4"/>
        <v>4</v>
      </c>
      <c r="BA6" t="s">
        <v>14</v>
      </c>
      <c r="BB6" t="s">
        <v>15</v>
      </c>
      <c r="BC6">
        <v>6</v>
      </c>
      <c r="BG6" t="s">
        <v>16</v>
      </c>
      <c r="BH6" t="s">
        <v>17</v>
      </c>
      <c r="BI6">
        <f>IF(BC3&gt;BC2,"Xdim ",IF(BC9="X",-BC505,BC505))</f>
        <v>-50587.805935309378</v>
      </c>
      <c r="BJ6">
        <f>IF(BC3&gt;BC2,"must be ",IF(BC9="X",-BC545,BC545))</f>
        <v>-74117.399124983931</v>
      </c>
      <c r="BK6">
        <f>IF(BC3&gt;BC2,"&gt;= Ydim",IF(BC9="X",-BC585,BC585))</f>
        <v>-9087.8743847795158</v>
      </c>
      <c r="BQ6">
        <f t="shared" si="5"/>
        <v>5</v>
      </c>
      <c r="BR6" t="s">
        <v>14</v>
      </c>
      <c r="BS6" t="s">
        <v>15</v>
      </c>
      <c r="BT6">
        <v>6</v>
      </c>
      <c r="BX6" t="s">
        <v>16</v>
      </c>
      <c r="BY6" t="s">
        <v>17</v>
      </c>
      <c r="BZ6">
        <f>IF(BT3&gt;BT2,"Xdim ",IF(BT9="X",-BT505,BT505))</f>
        <v>-27059.194974893839</v>
      </c>
      <c r="CA6">
        <f>IF(BT3&gt;BT2,"must be ",IF(BT9="X",-BT545,BT545))</f>
        <v>102756.21930078662</v>
      </c>
      <c r="CB6">
        <f>IF(BT3&gt;BT2,"&gt;= Ydim",IF(BT9="X",-BT585,BT585))</f>
        <v>70241.472847737707</v>
      </c>
      <c r="CH6">
        <f t="shared" si="6"/>
        <v>6</v>
      </c>
      <c r="CI6" t="s">
        <v>14</v>
      </c>
      <c r="CJ6" t="s">
        <v>15</v>
      </c>
      <c r="CK6">
        <v>6</v>
      </c>
      <c r="CO6" t="s">
        <v>16</v>
      </c>
      <c r="CP6" t="s">
        <v>17</v>
      </c>
      <c r="CQ6">
        <f>IF(CK3&gt;CK2,"Xdim ",IF(CK9="X",-CK505,CK505))</f>
        <v>12451.04762511546</v>
      </c>
      <c r="CR6">
        <f>IF(CK3&gt;CK2,"must be ",IF(CK9="X",-CK545,CK545))</f>
        <v>77640.284641381018</v>
      </c>
      <c r="CS6">
        <f>IF(CK3&gt;CK2,"&gt;= Ydim",IF(CK9="X",-CK585,CK585))</f>
        <v>45125.538188332124</v>
      </c>
      <c r="CY6">
        <f t="shared" si="7"/>
        <v>7</v>
      </c>
      <c r="CZ6" t="s">
        <v>14</v>
      </c>
      <c r="DA6" t="s">
        <v>15</v>
      </c>
      <c r="DB6">
        <v>6</v>
      </c>
      <c r="DF6" t="s">
        <v>16</v>
      </c>
      <c r="DG6" t="s">
        <v>17</v>
      </c>
      <c r="DH6">
        <f>IF(DB3&gt;DB2,"Xdim ",IF(DB9="X",-DB505,DB505))</f>
        <v>-27059.194974893839</v>
      </c>
      <c r="DI6">
        <f>IF(DB3&gt;DB2,"must be ",IF(DB9="X",-DB545,DB545))</f>
        <v>6090.7568728033411</v>
      </c>
      <c r="DJ6">
        <f>IF(DB3&gt;DB2,"&gt;= Ydim",IF(DB9="X",-DB585,DB585))</f>
        <v>38605.503325852267</v>
      </c>
      <c r="DP6">
        <f t="shared" si="8"/>
        <v>8</v>
      </c>
      <c r="DQ6" t="s">
        <v>14</v>
      </c>
      <c r="DR6" t="s">
        <v>15</v>
      </c>
      <c r="DS6">
        <v>6</v>
      </c>
      <c r="DW6" t="s">
        <v>16</v>
      </c>
      <c r="DX6" t="s">
        <v>17</v>
      </c>
      <c r="DY6">
        <f>IF(DS3&gt;DS2,"Xdim ",IF(DS9="X",-DS505,DS505))</f>
        <v>12451.04762511546</v>
      </c>
      <c r="DZ6">
        <f>IF(DS3&gt;DS2,"must be ",IF(DS9="X",-DS545,DS545))</f>
        <v>-19025.177786602228</v>
      </c>
      <c r="EA6">
        <f>IF(DS3&gt;DS2,"&gt;= Ydim",IF(DS9="X",-DS585,DS585))</f>
        <v>13489.568666446692</v>
      </c>
    </row>
    <row r="7" spans="1:131" ht="16" x14ac:dyDescent="0.2">
      <c r="A7">
        <f t="shared" si="0"/>
        <v>1</v>
      </c>
      <c r="B7" t="s">
        <v>18</v>
      </c>
      <c r="C7" t="s">
        <v>15</v>
      </c>
      <c r="D7">
        <v>6</v>
      </c>
      <c r="E7" t="s">
        <v>19</v>
      </c>
      <c r="J7" t="s">
        <v>20</v>
      </c>
      <c r="R7">
        <f t="shared" si="2"/>
        <v>2</v>
      </c>
      <c r="S7" t="s">
        <v>18</v>
      </c>
      <c r="T7" t="s">
        <v>15</v>
      </c>
      <c r="U7">
        <v>6</v>
      </c>
      <c r="V7" t="s">
        <v>19</v>
      </c>
      <c r="AA7" t="s">
        <v>20</v>
      </c>
      <c r="AI7">
        <f t="shared" si="3"/>
        <v>3</v>
      </c>
      <c r="AJ7" t="s">
        <v>18</v>
      </c>
      <c r="AK7" t="s">
        <v>15</v>
      </c>
      <c r="AL7">
        <v>6</v>
      </c>
      <c r="AM7" t="s">
        <v>19</v>
      </c>
      <c r="AR7" t="s">
        <v>20</v>
      </c>
      <c r="AZ7">
        <f t="shared" si="4"/>
        <v>4</v>
      </c>
      <c r="BA7" t="s">
        <v>18</v>
      </c>
      <c r="BB7" t="s">
        <v>15</v>
      </c>
      <c r="BC7">
        <v>6</v>
      </c>
      <c r="BD7" t="s">
        <v>19</v>
      </c>
      <c r="BI7" t="s">
        <v>20</v>
      </c>
      <c r="BQ7">
        <f t="shared" si="5"/>
        <v>5</v>
      </c>
      <c r="BR7" t="s">
        <v>18</v>
      </c>
      <c r="BS7" t="s">
        <v>15</v>
      </c>
      <c r="BT7">
        <v>6</v>
      </c>
      <c r="BU7" t="s">
        <v>19</v>
      </c>
      <c r="BZ7" t="s">
        <v>20</v>
      </c>
      <c r="CH7">
        <f t="shared" si="6"/>
        <v>6</v>
      </c>
      <c r="CI7" t="s">
        <v>18</v>
      </c>
      <c r="CJ7" t="s">
        <v>15</v>
      </c>
      <c r="CK7">
        <v>6</v>
      </c>
      <c r="CL7" t="s">
        <v>19</v>
      </c>
      <c r="CQ7" t="s">
        <v>20</v>
      </c>
      <c r="CY7">
        <f t="shared" si="7"/>
        <v>7</v>
      </c>
      <c r="CZ7" t="s">
        <v>18</v>
      </c>
      <c r="DA7" t="s">
        <v>15</v>
      </c>
      <c r="DB7">
        <v>6</v>
      </c>
      <c r="DC7" t="s">
        <v>19</v>
      </c>
      <c r="DH7" t="s">
        <v>20</v>
      </c>
      <c r="DP7">
        <f t="shared" si="8"/>
        <v>8</v>
      </c>
      <c r="DQ7" t="s">
        <v>18</v>
      </c>
      <c r="DR7" t="s">
        <v>15</v>
      </c>
      <c r="DS7">
        <v>6</v>
      </c>
      <c r="DT7" t="s">
        <v>19</v>
      </c>
      <c r="DY7" t="s">
        <v>20</v>
      </c>
    </row>
    <row r="8" spans="1:131" ht="16" x14ac:dyDescent="0.2">
      <c r="A8">
        <f t="shared" si="0"/>
        <v>1</v>
      </c>
      <c r="D8" t="s">
        <v>21</v>
      </c>
      <c r="R8">
        <f t="shared" si="2"/>
        <v>2</v>
      </c>
      <c r="U8" t="s">
        <v>21</v>
      </c>
      <c r="AI8">
        <f t="shared" si="3"/>
        <v>3</v>
      </c>
      <c r="AL8" t="s">
        <v>21</v>
      </c>
      <c r="AZ8">
        <f t="shared" si="4"/>
        <v>4</v>
      </c>
      <c r="BC8" t="s">
        <v>21</v>
      </c>
      <c r="BQ8">
        <f t="shared" si="5"/>
        <v>5</v>
      </c>
      <c r="BT8" t="s">
        <v>21</v>
      </c>
      <c r="CH8">
        <f t="shared" si="6"/>
        <v>6</v>
      </c>
      <c r="CK8" t="s">
        <v>21</v>
      </c>
      <c r="CY8">
        <f t="shared" si="7"/>
        <v>7</v>
      </c>
      <c r="DB8" t="s">
        <v>21</v>
      </c>
      <c r="DP8">
        <f t="shared" si="8"/>
        <v>8</v>
      </c>
      <c r="DS8" t="s">
        <v>21</v>
      </c>
    </row>
    <row r="9" spans="1:131" ht="16" x14ac:dyDescent="0.2">
      <c r="A9">
        <f t="shared" si="0"/>
        <v>1</v>
      </c>
      <c r="C9" t="s">
        <v>22</v>
      </c>
      <c r="D9" t="s">
        <v>23</v>
      </c>
      <c r="R9">
        <f t="shared" si="2"/>
        <v>2</v>
      </c>
      <c r="T9" t="s">
        <v>22</v>
      </c>
      <c r="U9" t="s">
        <v>23</v>
      </c>
      <c r="AI9">
        <f t="shared" si="3"/>
        <v>3</v>
      </c>
      <c r="AK9" t="s">
        <v>22</v>
      </c>
      <c r="AL9" t="s">
        <v>23</v>
      </c>
      <c r="AZ9">
        <f t="shared" si="4"/>
        <v>4</v>
      </c>
      <c r="BB9" t="s">
        <v>22</v>
      </c>
      <c r="BC9" t="s">
        <v>23</v>
      </c>
      <c r="BQ9">
        <f t="shared" si="5"/>
        <v>5</v>
      </c>
      <c r="BS9" t="s">
        <v>22</v>
      </c>
      <c r="BT9" t="s">
        <v>24</v>
      </c>
      <c r="CH9">
        <f t="shared" si="6"/>
        <v>6</v>
      </c>
      <c r="CJ9" t="s">
        <v>22</v>
      </c>
      <c r="CK9" t="s">
        <v>24</v>
      </c>
      <c r="CY9">
        <f t="shared" si="7"/>
        <v>7</v>
      </c>
      <c r="DA9" t="s">
        <v>22</v>
      </c>
      <c r="DB9" t="s">
        <v>24</v>
      </c>
      <c r="DP9">
        <f t="shared" si="8"/>
        <v>8</v>
      </c>
      <c r="DR9" t="s">
        <v>22</v>
      </c>
      <c r="DS9" t="s">
        <v>24</v>
      </c>
    </row>
    <row r="10" spans="1:131" ht="16" x14ac:dyDescent="0.2">
      <c r="A10">
        <f t="shared" si="0"/>
        <v>1</v>
      </c>
      <c r="C10" t="s">
        <v>25</v>
      </c>
      <c r="D10">
        <v>70</v>
      </c>
      <c r="R10">
        <f t="shared" si="2"/>
        <v>2</v>
      </c>
      <c r="T10" t="s">
        <v>25</v>
      </c>
      <c r="U10">
        <v>70</v>
      </c>
      <c r="AI10">
        <f t="shared" si="3"/>
        <v>3</v>
      </c>
      <c r="AK10" t="s">
        <v>25</v>
      </c>
      <c r="AL10">
        <v>70</v>
      </c>
      <c r="AZ10">
        <f t="shared" si="4"/>
        <v>4</v>
      </c>
      <c r="BB10" t="s">
        <v>25</v>
      </c>
      <c r="BC10">
        <v>70</v>
      </c>
      <c r="BQ10">
        <f t="shared" si="5"/>
        <v>5</v>
      </c>
      <c r="BS10" t="s">
        <v>25</v>
      </c>
      <c r="BT10">
        <v>70</v>
      </c>
      <c r="CH10">
        <f t="shared" si="6"/>
        <v>6</v>
      </c>
      <c r="CJ10" t="s">
        <v>25</v>
      </c>
      <c r="CK10">
        <v>70</v>
      </c>
      <c r="CY10">
        <f t="shared" si="7"/>
        <v>7</v>
      </c>
      <c r="DA10" t="s">
        <v>25</v>
      </c>
      <c r="DB10">
        <v>70</v>
      </c>
      <c r="DP10">
        <f t="shared" si="8"/>
        <v>8</v>
      </c>
      <c r="DR10" t="s">
        <v>25</v>
      </c>
      <c r="DS10">
        <v>70</v>
      </c>
    </row>
    <row r="11" spans="1:131" ht="16" x14ac:dyDescent="0.2">
      <c r="A11">
        <f t="shared" si="0"/>
        <v>1</v>
      </c>
      <c r="C11" t="s">
        <v>26</v>
      </c>
      <c r="D11">
        <v>1</v>
      </c>
      <c r="R11">
        <f t="shared" si="2"/>
        <v>2</v>
      </c>
      <c r="T11" t="s">
        <v>26</v>
      </c>
      <c r="U11">
        <v>1</v>
      </c>
      <c r="AI11">
        <f t="shared" si="3"/>
        <v>3</v>
      </c>
      <c r="AK11" t="s">
        <v>26</v>
      </c>
      <c r="AL11">
        <v>2</v>
      </c>
      <c r="AZ11">
        <f t="shared" si="4"/>
        <v>4</v>
      </c>
      <c r="BB11" t="s">
        <v>26</v>
      </c>
      <c r="BC11">
        <v>2</v>
      </c>
      <c r="BQ11">
        <f t="shared" si="5"/>
        <v>5</v>
      </c>
      <c r="BS11" t="s">
        <v>26</v>
      </c>
      <c r="BT11">
        <v>1</v>
      </c>
      <c r="CH11">
        <f t="shared" si="6"/>
        <v>6</v>
      </c>
      <c r="CJ11" t="s">
        <v>26</v>
      </c>
      <c r="CK11">
        <v>1</v>
      </c>
      <c r="CY11">
        <f t="shared" si="7"/>
        <v>7</v>
      </c>
      <c r="DA11" t="s">
        <v>26</v>
      </c>
      <c r="DB11">
        <v>2</v>
      </c>
      <c r="DP11">
        <f t="shared" si="8"/>
        <v>8</v>
      </c>
      <c r="DR11" t="s">
        <v>26</v>
      </c>
      <c r="DS11">
        <v>2</v>
      </c>
    </row>
    <row r="12" spans="1:131" ht="16" x14ac:dyDescent="0.2">
      <c r="A12">
        <f t="shared" si="0"/>
        <v>1</v>
      </c>
      <c r="C12" t="s">
        <v>27</v>
      </c>
      <c r="D12" t="s">
        <v>28</v>
      </c>
      <c r="R12">
        <f t="shared" si="2"/>
        <v>2</v>
      </c>
      <c r="T12" t="s">
        <v>27</v>
      </c>
      <c r="U12" t="s">
        <v>29</v>
      </c>
      <c r="AI12">
        <f t="shared" si="3"/>
        <v>3</v>
      </c>
      <c r="AK12" t="s">
        <v>27</v>
      </c>
      <c r="AL12" t="s">
        <v>28</v>
      </c>
      <c r="AZ12">
        <f t="shared" si="4"/>
        <v>4</v>
      </c>
      <c r="BB12" t="s">
        <v>27</v>
      </c>
      <c r="BC12" t="s">
        <v>29</v>
      </c>
      <c r="BQ12">
        <f t="shared" si="5"/>
        <v>5</v>
      </c>
      <c r="BS12" t="s">
        <v>27</v>
      </c>
      <c r="BT12" t="s">
        <v>28</v>
      </c>
      <c r="CH12">
        <f t="shared" si="6"/>
        <v>6</v>
      </c>
      <c r="CJ12" t="s">
        <v>27</v>
      </c>
      <c r="CK12" t="s">
        <v>29</v>
      </c>
      <c r="CY12">
        <f t="shared" si="7"/>
        <v>7</v>
      </c>
      <c r="DA12" t="s">
        <v>27</v>
      </c>
      <c r="DB12" t="s">
        <v>28</v>
      </c>
      <c r="DP12">
        <f t="shared" si="8"/>
        <v>8</v>
      </c>
      <c r="DR12" t="s">
        <v>27</v>
      </c>
      <c r="DS12" t="s">
        <v>29</v>
      </c>
    </row>
    <row r="13" spans="1:131" ht="16" x14ac:dyDescent="0.2">
      <c r="A13">
        <f t="shared" si="0"/>
        <v>1</v>
      </c>
      <c r="C13" t="s">
        <v>30</v>
      </c>
      <c r="D13">
        <v>1</v>
      </c>
      <c r="E13" t="s">
        <v>31</v>
      </c>
      <c r="R13">
        <f t="shared" si="2"/>
        <v>2</v>
      </c>
      <c r="T13" t="s">
        <v>30</v>
      </c>
      <c r="U13">
        <v>1</v>
      </c>
      <c r="V13" t="s">
        <v>31</v>
      </c>
      <c r="AI13">
        <f t="shared" si="3"/>
        <v>3</v>
      </c>
      <c r="AK13" t="s">
        <v>30</v>
      </c>
      <c r="AL13">
        <v>1</v>
      </c>
      <c r="AM13" t="s">
        <v>31</v>
      </c>
      <c r="AZ13">
        <f t="shared" si="4"/>
        <v>4</v>
      </c>
      <c r="BB13" t="s">
        <v>30</v>
      </c>
      <c r="BC13">
        <v>1</v>
      </c>
      <c r="BD13" t="s">
        <v>31</v>
      </c>
      <c r="BQ13">
        <f t="shared" si="5"/>
        <v>5</v>
      </c>
      <c r="BS13" t="s">
        <v>30</v>
      </c>
      <c r="BT13">
        <v>1</v>
      </c>
      <c r="BU13" t="s">
        <v>31</v>
      </c>
      <c r="CH13">
        <f t="shared" si="6"/>
        <v>6</v>
      </c>
      <c r="CJ13" t="s">
        <v>30</v>
      </c>
      <c r="CK13">
        <v>1</v>
      </c>
      <c r="CL13" t="s">
        <v>31</v>
      </c>
      <c r="CY13">
        <f t="shared" si="7"/>
        <v>7</v>
      </c>
      <c r="DA13" t="s">
        <v>30</v>
      </c>
      <c r="DB13">
        <v>1</v>
      </c>
      <c r="DC13" t="s">
        <v>31</v>
      </c>
      <c r="DP13">
        <f t="shared" si="8"/>
        <v>8</v>
      </c>
      <c r="DR13" t="s">
        <v>30</v>
      </c>
      <c r="DS13">
        <v>1</v>
      </c>
      <c r="DT13" t="s">
        <v>31</v>
      </c>
    </row>
    <row r="14" spans="1:131" ht="16" x14ac:dyDescent="0.2">
      <c r="A14">
        <f t="shared" si="0"/>
        <v>1</v>
      </c>
      <c r="D14" t="str">
        <f>IF(D13=1,"D",IF(D13=2,"C","B"))</f>
        <v>D</v>
      </c>
      <c r="E14" t="s">
        <v>32</v>
      </c>
      <c r="R14">
        <f t="shared" si="2"/>
        <v>2</v>
      </c>
      <c r="U14" t="str">
        <f>IF(U13=1,"D",IF(U13=2,"C","B"))</f>
        <v>D</v>
      </c>
      <c r="V14" t="s">
        <v>32</v>
      </c>
      <c r="AI14">
        <f t="shared" si="3"/>
        <v>3</v>
      </c>
      <c r="AL14" t="str">
        <f>IF(AL13=1,"D",IF(AL13=2,"C","B"))</f>
        <v>D</v>
      </c>
      <c r="AM14" t="s">
        <v>32</v>
      </c>
      <c r="AZ14">
        <f t="shared" si="4"/>
        <v>4</v>
      </c>
      <c r="BC14" t="str">
        <f>IF(BC13=1,"D",IF(BC13=2,"C","B"))</f>
        <v>D</v>
      </c>
      <c r="BD14" t="s">
        <v>32</v>
      </c>
      <c r="BQ14">
        <f t="shared" si="5"/>
        <v>5</v>
      </c>
      <c r="BT14" t="str">
        <f>IF(BT13=1,"D",IF(BT13=2,"C","B"))</f>
        <v>D</v>
      </c>
      <c r="BU14" t="s">
        <v>32</v>
      </c>
      <c r="CH14">
        <f t="shared" si="6"/>
        <v>6</v>
      </c>
      <c r="CK14" t="str">
        <f>IF(CK13=1,"D",IF(CK13=2,"C","B"))</f>
        <v>D</v>
      </c>
      <c r="CL14" t="s">
        <v>32</v>
      </c>
      <c r="CY14">
        <f t="shared" si="7"/>
        <v>7</v>
      </c>
      <c r="DB14" t="str">
        <f>IF(DB13=1,"D",IF(DB13=2,"C","B"))</f>
        <v>D</v>
      </c>
      <c r="DC14" t="s">
        <v>32</v>
      </c>
      <c r="DP14">
        <f t="shared" si="8"/>
        <v>8</v>
      </c>
      <c r="DS14" t="str">
        <f>IF(DS13=1,"D",IF(DS13=2,"C","B"))</f>
        <v>D</v>
      </c>
      <c r="DT14" t="s">
        <v>32</v>
      </c>
    </row>
    <row r="15" spans="1:131" ht="16" x14ac:dyDescent="0.2">
      <c r="A15">
        <f t="shared" si="0"/>
        <v>1</v>
      </c>
      <c r="E15" t="s">
        <v>33</v>
      </c>
      <c r="R15">
        <f t="shared" si="2"/>
        <v>2</v>
      </c>
      <c r="V15" t="s">
        <v>33</v>
      </c>
      <c r="AI15">
        <f t="shared" si="3"/>
        <v>3</v>
      </c>
      <c r="AM15" t="s">
        <v>33</v>
      </c>
      <c r="AZ15">
        <f t="shared" si="4"/>
        <v>4</v>
      </c>
      <c r="BD15" t="s">
        <v>33</v>
      </c>
      <c r="BQ15">
        <f t="shared" si="5"/>
        <v>5</v>
      </c>
      <c r="BU15" t="s">
        <v>33</v>
      </c>
      <c r="CH15">
        <f t="shared" si="6"/>
        <v>6</v>
      </c>
      <c r="CL15" t="s">
        <v>33</v>
      </c>
      <c r="CY15">
        <f t="shared" si="7"/>
        <v>7</v>
      </c>
      <c r="DC15" t="s">
        <v>33</v>
      </c>
      <c r="DP15">
        <f t="shared" si="8"/>
        <v>8</v>
      </c>
      <c r="DT15" t="s">
        <v>33</v>
      </c>
    </row>
    <row r="16" spans="1:131" ht="16" x14ac:dyDescent="0.2">
      <c r="A16">
        <f t="shared" si="0"/>
        <v>1</v>
      </c>
      <c r="E16" t="s">
        <v>34</v>
      </c>
      <c r="R16">
        <f t="shared" si="2"/>
        <v>2</v>
      </c>
      <c r="V16" t="s">
        <v>34</v>
      </c>
      <c r="AI16">
        <f t="shared" si="3"/>
        <v>3</v>
      </c>
      <c r="AM16" t="s">
        <v>34</v>
      </c>
      <c r="AZ16">
        <f t="shared" si="4"/>
        <v>4</v>
      </c>
      <c r="BD16" t="s">
        <v>34</v>
      </c>
      <c r="BQ16">
        <f t="shared" si="5"/>
        <v>5</v>
      </c>
      <c r="BU16" t="s">
        <v>34</v>
      </c>
      <c r="CH16">
        <f t="shared" si="6"/>
        <v>6</v>
      </c>
      <c r="CL16" t="s">
        <v>34</v>
      </c>
      <c r="CY16">
        <f t="shared" si="7"/>
        <v>7</v>
      </c>
      <c r="DC16" t="s">
        <v>34</v>
      </c>
      <c r="DP16">
        <f t="shared" si="8"/>
        <v>8</v>
      </c>
      <c r="DT16" t="s">
        <v>34</v>
      </c>
    </row>
    <row r="17" spans="1:124" ht="16" x14ac:dyDescent="0.2">
      <c r="A17">
        <f t="shared" si="0"/>
        <v>1</v>
      </c>
      <c r="E17" t="s">
        <v>35</v>
      </c>
      <c r="R17">
        <f t="shared" si="2"/>
        <v>2</v>
      </c>
      <c r="V17" t="s">
        <v>35</v>
      </c>
      <c r="AI17">
        <f t="shared" si="3"/>
        <v>3</v>
      </c>
      <c r="AM17" t="s">
        <v>35</v>
      </c>
      <c r="AZ17">
        <f t="shared" si="4"/>
        <v>4</v>
      </c>
      <c r="BD17" t="s">
        <v>35</v>
      </c>
      <c r="BQ17">
        <f t="shared" si="5"/>
        <v>5</v>
      </c>
      <c r="BU17" t="s">
        <v>35</v>
      </c>
      <c r="CH17">
        <f t="shared" si="6"/>
        <v>6</v>
      </c>
      <c r="CL17" t="s">
        <v>35</v>
      </c>
      <c r="CY17">
        <f t="shared" si="7"/>
        <v>7</v>
      </c>
      <c r="DC17" t="s">
        <v>35</v>
      </c>
      <c r="DP17">
        <f t="shared" si="8"/>
        <v>8</v>
      </c>
      <c r="DT17" t="s">
        <v>35</v>
      </c>
    </row>
    <row r="18" spans="1:124" ht="16" x14ac:dyDescent="0.2">
      <c r="A18">
        <f t="shared" si="0"/>
        <v>1</v>
      </c>
      <c r="E18" t="s">
        <v>36</v>
      </c>
      <c r="R18">
        <f t="shared" si="2"/>
        <v>2</v>
      </c>
      <c r="V18" t="s">
        <v>36</v>
      </c>
      <c r="AI18">
        <f t="shared" si="3"/>
        <v>3</v>
      </c>
      <c r="AM18" t="s">
        <v>36</v>
      </c>
      <c r="AZ18">
        <f t="shared" si="4"/>
        <v>4</v>
      </c>
      <c r="BD18" t="s">
        <v>36</v>
      </c>
      <c r="BQ18">
        <f t="shared" si="5"/>
        <v>5</v>
      </c>
      <c r="BU18" t="s">
        <v>36</v>
      </c>
      <c r="CH18">
        <f t="shared" si="6"/>
        <v>6</v>
      </c>
      <c r="CL18" t="s">
        <v>36</v>
      </c>
      <c r="CY18">
        <f t="shared" si="7"/>
        <v>7</v>
      </c>
      <c r="DC18" t="s">
        <v>36</v>
      </c>
      <c r="DP18">
        <f t="shared" si="8"/>
        <v>8</v>
      </c>
      <c r="DT18" t="s">
        <v>36</v>
      </c>
    </row>
    <row r="19" spans="1:124" ht="16" x14ac:dyDescent="0.2">
      <c r="A19">
        <f t="shared" si="0"/>
        <v>1</v>
      </c>
      <c r="B19" t="s">
        <v>37</v>
      </c>
      <c r="C19" t="s">
        <v>3</v>
      </c>
      <c r="D19">
        <f>IF(D7=0,D2,D2-2*D25/D7*12)</f>
        <v>20</v>
      </c>
      <c r="R19">
        <f t="shared" si="2"/>
        <v>2</v>
      </c>
      <c r="S19" t="s">
        <v>37</v>
      </c>
      <c r="T19" t="s">
        <v>3</v>
      </c>
      <c r="U19">
        <f>IF(U7=0,U2,U2-2*U25/U7*12)</f>
        <v>20</v>
      </c>
      <c r="AI19">
        <f t="shared" si="3"/>
        <v>3</v>
      </c>
      <c r="AJ19" t="s">
        <v>37</v>
      </c>
      <c r="AK19" t="s">
        <v>3</v>
      </c>
      <c r="AL19">
        <f>IF(AL7=0,AL2,AL2-2*AL25/AL7*12)</f>
        <v>20</v>
      </c>
      <c r="AZ19">
        <f t="shared" si="4"/>
        <v>4</v>
      </c>
      <c r="BA19" t="s">
        <v>37</v>
      </c>
      <c r="BB19" t="s">
        <v>3</v>
      </c>
      <c r="BC19">
        <f>IF(BC7=0,BC2,BC2-2*BC25/BC7*12)</f>
        <v>20</v>
      </c>
      <c r="BQ19">
        <f t="shared" si="5"/>
        <v>5</v>
      </c>
      <c r="BR19" t="s">
        <v>37</v>
      </c>
      <c r="BS19" t="s">
        <v>3</v>
      </c>
      <c r="BT19">
        <f>IF(BT7=0,BT2,BT2-2*BT25/BT7*12)</f>
        <v>20</v>
      </c>
      <c r="CH19">
        <f t="shared" si="6"/>
        <v>6</v>
      </c>
      <c r="CI19" t="s">
        <v>37</v>
      </c>
      <c r="CJ19" t="s">
        <v>3</v>
      </c>
      <c r="CK19">
        <f>IF(CK7=0,CK2,CK2-2*CK25/CK7*12)</f>
        <v>20</v>
      </c>
      <c r="CY19">
        <f t="shared" si="7"/>
        <v>7</v>
      </c>
      <c r="CZ19" t="s">
        <v>37</v>
      </c>
      <c r="DA19" t="s">
        <v>3</v>
      </c>
      <c r="DB19">
        <f>IF(DB7=0,DB2,DB2-2*DB25/DB7*12)</f>
        <v>20</v>
      </c>
      <c r="DP19">
        <f t="shared" si="8"/>
        <v>8</v>
      </c>
      <c r="DQ19" t="s">
        <v>37</v>
      </c>
      <c r="DR19" t="s">
        <v>3</v>
      </c>
      <c r="DS19">
        <f>IF(DS7=0,DS2,DS2-2*DS25/DS7*12)</f>
        <v>20</v>
      </c>
    </row>
    <row r="20" spans="1:124" ht="16" x14ac:dyDescent="0.2">
      <c r="A20">
        <f t="shared" si="0"/>
        <v>1</v>
      </c>
      <c r="B20" t="s">
        <v>38</v>
      </c>
      <c r="C20" t="s">
        <v>3</v>
      </c>
      <c r="D20">
        <v>0</v>
      </c>
      <c r="R20">
        <f t="shared" si="2"/>
        <v>2</v>
      </c>
      <c r="S20" t="s">
        <v>38</v>
      </c>
      <c r="T20" t="s">
        <v>3</v>
      </c>
      <c r="U20">
        <v>0</v>
      </c>
      <c r="AI20">
        <f t="shared" si="3"/>
        <v>3</v>
      </c>
      <c r="AJ20" t="s">
        <v>38</v>
      </c>
      <c r="AK20" t="s">
        <v>3</v>
      </c>
      <c r="AL20">
        <v>0</v>
      </c>
      <c r="AZ20">
        <f t="shared" si="4"/>
        <v>4</v>
      </c>
      <c r="BA20" t="s">
        <v>38</v>
      </c>
      <c r="BB20" t="s">
        <v>3</v>
      </c>
      <c r="BC20">
        <v>0</v>
      </c>
      <c r="BQ20">
        <f t="shared" si="5"/>
        <v>5</v>
      </c>
      <c r="BR20" t="s">
        <v>38</v>
      </c>
      <c r="BS20" t="s">
        <v>3</v>
      </c>
      <c r="BT20">
        <v>0</v>
      </c>
      <c r="CH20">
        <f t="shared" si="6"/>
        <v>6</v>
      </c>
      <c r="CI20" t="s">
        <v>38</v>
      </c>
      <c r="CJ20" t="s">
        <v>3</v>
      </c>
      <c r="CK20">
        <v>0</v>
      </c>
      <c r="CY20">
        <f t="shared" si="7"/>
        <v>7</v>
      </c>
      <c r="CZ20" t="s">
        <v>38</v>
      </c>
      <c r="DA20" t="s">
        <v>3</v>
      </c>
      <c r="DB20">
        <v>0</v>
      </c>
      <c r="DP20">
        <f t="shared" si="8"/>
        <v>8</v>
      </c>
      <c r="DQ20" t="s">
        <v>38</v>
      </c>
      <c r="DR20" t="s">
        <v>3</v>
      </c>
      <c r="DS20">
        <v>0</v>
      </c>
    </row>
    <row r="21" spans="1:124" ht="16" x14ac:dyDescent="0.2">
      <c r="A21">
        <f t="shared" si="0"/>
        <v>1</v>
      </c>
      <c r="B21" t="s">
        <v>39</v>
      </c>
      <c r="C21" t="s">
        <v>40</v>
      </c>
      <c r="D21">
        <f>(180/3.14159)*ATAN(D6/12)</f>
        <v>26.565073615635743</v>
      </c>
      <c r="R21">
        <f t="shared" si="2"/>
        <v>2</v>
      </c>
      <c r="S21" t="s">
        <v>39</v>
      </c>
      <c r="T21" t="s">
        <v>40</v>
      </c>
      <c r="U21">
        <f>(180/3.14159)*ATAN(U6/12)</f>
        <v>26.565073615635743</v>
      </c>
      <c r="AI21">
        <f t="shared" si="3"/>
        <v>3</v>
      </c>
      <c r="AJ21" t="s">
        <v>39</v>
      </c>
      <c r="AK21" t="s">
        <v>40</v>
      </c>
      <c r="AL21">
        <f>(180/3.14159)*ATAN(AL6/12)</f>
        <v>26.565073615635743</v>
      </c>
      <c r="AZ21">
        <f t="shared" si="4"/>
        <v>4</v>
      </c>
      <c r="BA21" t="s">
        <v>39</v>
      </c>
      <c r="BB21" t="s">
        <v>40</v>
      </c>
      <c r="BC21">
        <f>(180/3.14159)*ATAN(BC6/12)</f>
        <v>26.565073615635743</v>
      </c>
      <c r="BQ21">
        <f t="shared" si="5"/>
        <v>5</v>
      </c>
      <c r="BR21" t="s">
        <v>39</v>
      </c>
      <c r="BS21" t="s">
        <v>40</v>
      </c>
      <c r="BT21">
        <f>(180/3.14159)*ATAN(BT6/12)</f>
        <v>26.565073615635743</v>
      </c>
      <c r="CH21">
        <f t="shared" si="6"/>
        <v>6</v>
      </c>
      <c r="CI21" t="s">
        <v>39</v>
      </c>
      <c r="CJ21" t="s">
        <v>40</v>
      </c>
      <c r="CK21">
        <f>(180/3.14159)*ATAN(CK6/12)</f>
        <v>26.565073615635743</v>
      </c>
      <c r="CY21">
        <f t="shared" si="7"/>
        <v>7</v>
      </c>
      <c r="CZ21" t="s">
        <v>39</v>
      </c>
      <c r="DA21" t="s">
        <v>40</v>
      </c>
      <c r="DB21">
        <f>(180/3.14159)*ATAN(DB6/12)</f>
        <v>26.565073615635743</v>
      </c>
      <c r="DP21">
        <f t="shared" si="8"/>
        <v>8</v>
      </c>
      <c r="DQ21" t="s">
        <v>39</v>
      </c>
      <c r="DR21" t="s">
        <v>40</v>
      </c>
      <c r="DS21">
        <f>(180/3.14159)*ATAN(DS6/12)</f>
        <v>26.565073615635743</v>
      </c>
    </row>
    <row r="22" spans="1:124" ht="16" x14ac:dyDescent="0.2">
      <c r="A22">
        <f t="shared" si="0"/>
        <v>1</v>
      </c>
      <c r="B22" t="s">
        <v>41</v>
      </c>
      <c r="C22" t="s">
        <v>40</v>
      </c>
      <c r="D22">
        <f>(180/3.14159)*ATAN(D7/12)</f>
        <v>26.565073615635743</v>
      </c>
      <c r="R22">
        <f t="shared" si="2"/>
        <v>2</v>
      </c>
      <c r="S22" t="s">
        <v>41</v>
      </c>
      <c r="T22" t="s">
        <v>40</v>
      </c>
      <c r="U22">
        <f>(180/3.14159)*ATAN(U7/12)</f>
        <v>26.565073615635743</v>
      </c>
      <c r="AI22">
        <f t="shared" si="3"/>
        <v>3</v>
      </c>
      <c r="AJ22" t="s">
        <v>41</v>
      </c>
      <c r="AK22" t="s">
        <v>40</v>
      </c>
      <c r="AL22">
        <f>(180/3.14159)*ATAN(AL7/12)</f>
        <v>26.565073615635743</v>
      </c>
      <c r="AZ22">
        <f t="shared" si="4"/>
        <v>4</v>
      </c>
      <c r="BA22" t="s">
        <v>41</v>
      </c>
      <c r="BB22" t="s">
        <v>40</v>
      </c>
      <c r="BC22">
        <f>(180/3.14159)*ATAN(BC7/12)</f>
        <v>26.565073615635743</v>
      </c>
      <c r="BQ22">
        <f t="shared" si="5"/>
        <v>5</v>
      </c>
      <c r="BR22" t="s">
        <v>41</v>
      </c>
      <c r="BS22" t="s">
        <v>40</v>
      </c>
      <c r="BT22">
        <f>(180/3.14159)*ATAN(BT7/12)</f>
        <v>26.565073615635743</v>
      </c>
      <c r="CH22">
        <f t="shared" si="6"/>
        <v>6</v>
      </c>
      <c r="CI22" t="s">
        <v>41</v>
      </c>
      <c r="CJ22" t="s">
        <v>40</v>
      </c>
      <c r="CK22">
        <f>(180/3.14159)*ATAN(CK7/12)</f>
        <v>26.565073615635743</v>
      </c>
      <c r="CY22">
        <f t="shared" si="7"/>
        <v>7</v>
      </c>
      <c r="CZ22" t="s">
        <v>41</v>
      </c>
      <c r="DA22" t="s">
        <v>40</v>
      </c>
      <c r="DB22">
        <f>(180/3.14159)*ATAN(DB7/12)</f>
        <v>26.565073615635743</v>
      </c>
      <c r="DP22">
        <f t="shared" si="8"/>
        <v>8</v>
      </c>
      <c r="DQ22" t="s">
        <v>41</v>
      </c>
      <c r="DR22" t="s">
        <v>40</v>
      </c>
      <c r="DS22">
        <f>(180/3.14159)*ATAN(DS7/12)</f>
        <v>26.565073615635743</v>
      </c>
    </row>
    <row r="23" spans="1:124" ht="16" x14ac:dyDescent="0.2">
      <c r="A23">
        <f t="shared" si="0"/>
        <v>1</v>
      </c>
      <c r="B23" t="s">
        <v>42</v>
      </c>
      <c r="D23" t="str">
        <f>IF((180/3.14159)*ATAN(D6/12)&lt;10,"RpY must be greater","OK")</f>
        <v>OK</v>
      </c>
      <c r="R23">
        <f t="shared" si="2"/>
        <v>2</v>
      </c>
      <c r="S23" t="s">
        <v>42</v>
      </c>
      <c r="U23" t="str">
        <f>IF((180/3.14159)*ATAN(U6/12)&lt;10,"RpY must be greater","OK")</f>
        <v>OK</v>
      </c>
      <c r="AI23">
        <f t="shared" si="3"/>
        <v>3</v>
      </c>
      <c r="AJ23" t="s">
        <v>42</v>
      </c>
      <c r="AL23" t="str">
        <f>IF((180/3.14159)*ATAN(AL6/12)&lt;10,"RpY must be greater","OK")</f>
        <v>OK</v>
      </c>
      <c r="AZ23">
        <f t="shared" si="4"/>
        <v>4</v>
      </c>
      <c r="BA23" t="s">
        <v>42</v>
      </c>
      <c r="BC23" t="str">
        <f>IF((180/3.14159)*ATAN(BC6/12)&lt;10,"RpY must be greater","OK")</f>
        <v>OK</v>
      </c>
      <c r="BQ23">
        <f t="shared" si="5"/>
        <v>5</v>
      </c>
      <c r="BR23" t="s">
        <v>42</v>
      </c>
      <c r="BT23" t="str">
        <f>IF((180/3.14159)*ATAN(BT6/12)&lt;10,"RpY must be greater","OK")</f>
        <v>OK</v>
      </c>
      <c r="CH23">
        <f t="shared" si="6"/>
        <v>6</v>
      </c>
      <c r="CI23" t="s">
        <v>42</v>
      </c>
      <c r="CK23" t="str">
        <f>IF((180/3.14159)*ATAN(CK6/12)&lt;10,"RpY must be greater","OK")</f>
        <v>OK</v>
      </c>
      <c r="CY23">
        <f t="shared" si="7"/>
        <v>7</v>
      </c>
      <c r="CZ23" t="s">
        <v>42</v>
      </c>
      <c r="DB23" t="str">
        <f>IF((180/3.14159)*ATAN(DB6/12)&lt;10,"RpY must be greater","OK")</f>
        <v>OK</v>
      </c>
      <c r="DP23">
        <f t="shared" si="8"/>
        <v>8</v>
      </c>
      <c r="DQ23" t="s">
        <v>42</v>
      </c>
      <c r="DS23" t="str">
        <f>IF((180/3.14159)*ATAN(DS6/12)&lt;10,"RpY must be greater","OK")</f>
        <v>OK</v>
      </c>
    </row>
    <row r="24" spans="1:124" ht="16" x14ac:dyDescent="0.2">
      <c r="A24">
        <f t="shared" si="0"/>
        <v>1</v>
      </c>
      <c r="B24" t="s">
        <v>43</v>
      </c>
      <c r="D24" t="str">
        <f>IF((180/3.14159)*ATAN(D7/12)&lt;10,"Roof Pitch X must be &gt;=10","OK")</f>
        <v>OK</v>
      </c>
      <c r="R24">
        <f t="shared" si="2"/>
        <v>2</v>
      </c>
      <c r="S24" t="s">
        <v>43</v>
      </c>
      <c r="U24" t="str">
        <f>IF((180/3.14159)*ATAN(U7/12)&lt;10,"Roof Pitch X must be &gt;=10","OK")</f>
        <v>OK</v>
      </c>
      <c r="AI24">
        <f t="shared" si="3"/>
        <v>3</v>
      </c>
      <c r="AJ24" t="s">
        <v>43</v>
      </c>
      <c r="AL24" t="str">
        <f>IF((180/3.14159)*ATAN(AL7/12)&lt;10,"Roof Pitch X must be &gt;=10","OK")</f>
        <v>OK</v>
      </c>
      <c r="AZ24">
        <f t="shared" si="4"/>
        <v>4</v>
      </c>
      <c r="BA24" t="s">
        <v>43</v>
      </c>
      <c r="BC24" t="str">
        <f>IF((180/3.14159)*ATAN(BC7/12)&lt;10,"Roof Pitch X must be &gt;=10","OK")</f>
        <v>OK</v>
      </c>
      <c r="BQ24">
        <f t="shared" si="5"/>
        <v>5</v>
      </c>
      <c r="BR24" t="s">
        <v>43</v>
      </c>
      <c r="BT24" t="str">
        <f>IF((180/3.14159)*ATAN(BT7/12)&lt;10,"Roof Pitch X must be &gt;=10","OK")</f>
        <v>OK</v>
      </c>
      <c r="CH24">
        <f t="shared" si="6"/>
        <v>6</v>
      </c>
      <c r="CI24" t="s">
        <v>43</v>
      </c>
      <c r="CK24" t="str">
        <f>IF((180/3.14159)*ATAN(CK7/12)&lt;10,"Roof Pitch X must be &gt;=10","OK")</f>
        <v>OK</v>
      </c>
      <c r="CY24">
        <f t="shared" si="7"/>
        <v>7</v>
      </c>
      <c r="CZ24" t="s">
        <v>43</v>
      </c>
      <c r="DB24" t="str">
        <f>IF((180/3.14159)*ATAN(DB7/12)&lt;10,"Roof Pitch X must be &gt;=10","OK")</f>
        <v>OK</v>
      </c>
      <c r="DP24">
        <f t="shared" si="8"/>
        <v>8</v>
      </c>
      <c r="DQ24" t="s">
        <v>43</v>
      </c>
      <c r="DS24" t="str">
        <f>IF((180/3.14159)*ATAN(DS7/12)&lt;10,"Roof Pitch X must be &gt;=10","OK")</f>
        <v>OK</v>
      </c>
    </row>
    <row r="25" spans="1:124" ht="16" x14ac:dyDescent="0.2">
      <c r="A25">
        <f t="shared" si="0"/>
        <v>1</v>
      </c>
      <c r="B25" t="s">
        <v>44</v>
      </c>
      <c r="C25" t="s">
        <v>3</v>
      </c>
      <c r="D25">
        <f>(D3/2)*(D6/12)</f>
        <v>5</v>
      </c>
      <c r="R25">
        <f t="shared" si="2"/>
        <v>2</v>
      </c>
      <c r="S25" t="s">
        <v>44</v>
      </c>
      <c r="T25" t="s">
        <v>3</v>
      </c>
      <c r="U25">
        <f>(U3/2)*(U6/12)</f>
        <v>5</v>
      </c>
      <c r="AI25">
        <f t="shared" si="3"/>
        <v>3</v>
      </c>
      <c r="AJ25" t="s">
        <v>44</v>
      </c>
      <c r="AK25" t="s">
        <v>3</v>
      </c>
      <c r="AL25">
        <f>(AL3/2)*(AL6/12)</f>
        <v>5</v>
      </c>
      <c r="AZ25">
        <f t="shared" si="4"/>
        <v>4</v>
      </c>
      <c r="BA25" t="s">
        <v>44</v>
      </c>
      <c r="BB25" t="s">
        <v>3</v>
      </c>
      <c r="BC25">
        <f>(BC3/2)*(BC6/12)</f>
        <v>5</v>
      </c>
      <c r="BQ25">
        <f t="shared" si="5"/>
        <v>5</v>
      </c>
      <c r="BR25" t="s">
        <v>44</v>
      </c>
      <c r="BS25" t="s">
        <v>3</v>
      </c>
      <c r="BT25">
        <f>(BT3/2)*(BT6/12)</f>
        <v>5</v>
      </c>
      <c r="CH25">
        <f t="shared" si="6"/>
        <v>6</v>
      </c>
      <c r="CI25" t="s">
        <v>44</v>
      </c>
      <c r="CJ25" t="s">
        <v>3</v>
      </c>
      <c r="CK25">
        <f>(CK3/2)*(CK6/12)</f>
        <v>5</v>
      </c>
      <c r="CY25">
        <f t="shared" si="7"/>
        <v>7</v>
      </c>
      <c r="CZ25" t="s">
        <v>44</v>
      </c>
      <c r="DA25" t="s">
        <v>3</v>
      </c>
      <c r="DB25">
        <f>(DB3/2)*(DB6/12)</f>
        <v>5</v>
      </c>
      <c r="DP25">
        <f t="shared" si="8"/>
        <v>8</v>
      </c>
      <c r="DQ25" t="s">
        <v>44</v>
      </c>
      <c r="DR25" t="s">
        <v>3</v>
      </c>
      <c r="DS25">
        <f>(DS3/2)*(DS6/12)</f>
        <v>5</v>
      </c>
    </row>
    <row r="26" spans="1:124" ht="16" x14ac:dyDescent="0.2">
      <c r="A26">
        <f t="shared" si="0"/>
        <v>1</v>
      </c>
      <c r="B26" t="s">
        <v>45</v>
      </c>
      <c r="C26" t="s">
        <v>3</v>
      </c>
      <c r="D26">
        <f>D4+D25/2</f>
        <v>10.5</v>
      </c>
      <c r="R26">
        <f t="shared" si="2"/>
        <v>2</v>
      </c>
      <c r="S26" t="s">
        <v>45</v>
      </c>
      <c r="T26" t="s">
        <v>3</v>
      </c>
      <c r="U26">
        <f>U4+U25/2</f>
        <v>10.5</v>
      </c>
      <c r="AI26">
        <f t="shared" si="3"/>
        <v>3</v>
      </c>
      <c r="AJ26" t="s">
        <v>45</v>
      </c>
      <c r="AK26" t="s">
        <v>3</v>
      </c>
      <c r="AL26">
        <f>AL4+AL25/2</f>
        <v>10.5</v>
      </c>
      <c r="AZ26">
        <f t="shared" si="4"/>
        <v>4</v>
      </c>
      <c r="BA26" t="s">
        <v>45</v>
      </c>
      <c r="BB26" t="s">
        <v>3</v>
      </c>
      <c r="BC26">
        <f>BC4+BC25/2</f>
        <v>10.5</v>
      </c>
      <c r="BQ26">
        <f t="shared" si="5"/>
        <v>5</v>
      </c>
      <c r="BR26" t="s">
        <v>45</v>
      </c>
      <c r="BS26" t="s">
        <v>3</v>
      </c>
      <c r="BT26">
        <f>BT4+BT25/2</f>
        <v>10.5</v>
      </c>
      <c r="CH26">
        <f t="shared" si="6"/>
        <v>6</v>
      </c>
      <c r="CI26" t="s">
        <v>45</v>
      </c>
      <c r="CJ26" t="s">
        <v>3</v>
      </c>
      <c r="CK26">
        <f>CK4+CK25/2</f>
        <v>10.5</v>
      </c>
      <c r="CY26">
        <f t="shared" si="7"/>
        <v>7</v>
      </c>
      <c r="CZ26" t="s">
        <v>45</v>
      </c>
      <c r="DA26" t="s">
        <v>3</v>
      </c>
      <c r="DB26">
        <f>DB4+DB25/2</f>
        <v>10.5</v>
      </c>
      <c r="DP26">
        <f t="shared" si="8"/>
        <v>8</v>
      </c>
      <c r="DQ26" t="s">
        <v>45</v>
      </c>
      <c r="DR26" t="s">
        <v>3</v>
      </c>
      <c r="DS26">
        <f>DS4+DS25/2</f>
        <v>10.5</v>
      </c>
    </row>
    <row r="27" spans="1:124" ht="16" x14ac:dyDescent="0.2">
      <c r="A27">
        <f t="shared" si="0"/>
        <v>1</v>
      </c>
      <c r="R27">
        <f t="shared" si="2"/>
        <v>2</v>
      </c>
      <c r="AI27">
        <f t="shared" si="3"/>
        <v>3</v>
      </c>
      <c r="AZ27">
        <f t="shared" si="4"/>
        <v>4</v>
      </c>
      <c r="BQ27">
        <f t="shared" si="5"/>
        <v>5</v>
      </c>
      <c r="CH27">
        <f t="shared" si="6"/>
        <v>6</v>
      </c>
      <c r="CY27">
        <f t="shared" si="7"/>
        <v>7</v>
      </c>
      <c r="DP27">
        <f t="shared" si="8"/>
        <v>8</v>
      </c>
    </row>
    <row r="28" spans="1:124" ht="16" x14ac:dyDescent="0.2">
      <c r="A28">
        <f t="shared" si="0"/>
        <v>1</v>
      </c>
      <c r="C28" t="s">
        <v>46</v>
      </c>
      <c r="D28" t="s">
        <v>47</v>
      </c>
      <c r="E28" t="s">
        <v>48</v>
      </c>
      <c r="R28">
        <f t="shared" si="2"/>
        <v>2</v>
      </c>
      <c r="T28" t="s">
        <v>46</v>
      </c>
      <c r="U28" t="s">
        <v>47</v>
      </c>
      <c r="V28" t="s">
        <v>48</v>
      </c>
      <c r="AI28">
        <f t="shared" si="3"/>
        <v>3</v>
      </c>
      <c r="AK28" t="s">
        <v>46</v>
      </c>
      <c r="AL28" t="s">
        <v>47</v>
      </c>
      <c r="AM28" t="s">
        <v>48</v>
      </c>
      <c r="AZ28">
        <f t="shared" si="4"/>
        <v>4</v>
      </c>
      <c r="BB28" t="s">
        <v>46</v>
      </c>
      <c r="BC28" t="s">
        <v>47</v>
      </c>
      <c r="BD28" t="s">
        <v>48</v>
      </c>
      <c r="BQ28">
        <f t="shared" si="5"/>
        <v>5</v>
      </c>
      <c r="BS28" t="s">
        <v>46</v>
      </c>
      <c r="BT28" t="s">
        <v>47</v>
      </c>
      <c r="BU28" t="s">
        <v>48</v>
      </c>
      <c r="CH28">
        <f t="shared" si="6"/>
        <v>6</v>
      </c>
      <c r="CJ28" t="s">
        <v>46</v>
      </c>
      <c r="CK28" t="s">
        <v>47</v>
      </c>
      <c r="CL28" t="s">
        <v>48</v>
      </c>
      <c r="CY28">
        <f t="shared" si="7"/>
        <v>7</v>
      </c>
      <c r="DA28" t="s">
        <v>46</v>
      </c>
      <c r="DB28" t="s">
        <v>47</v>
      </c>
      <c r="DC28" t="s">
        <v>48</v>
      </c>
      <c r="DP28">
        <f t="shared" si="8"/>
        <v>8</v>
      </c>
      <c r="DR28" t="s">
        <v>46</v>
      </c>
      <c r="DS28" t="s">
        <v>47</v>
      </c>
      <c r="DT28" t="s">
        <v>48</v>
      </c>
    </row>
    <row r="29" spans="1:124" ht="16" x14ac:dyDescent="0.2">
      <c r="A29">
        <f t="shared" si="0"/>
        <v>1</v>
      </c>
      <c r="E29" t="s">
        <v>49</v>
      </c>
      <c r="R29">
        <f t="shared" si="2"/>
        <v>2</v>
      </c>
      <c r="V29" t="s">
        <v>49</v>
      </c>
      <c r="AI29">
        <f t="shared" si="3"/>
        <v>3</v>
      </c>
      <c r="AM29" t="s">
        <v>49</v>
      </c>
      <c r="AZ29">
        <f t="shared" si="4"/>
        <v>4</v>
      </c>
      <c r="BD29" t="s">
        <v>49</v>
      </c>
      <c r="BQ29">
        <f t="shared" si="5"/>
        <v>5</v>
      </c>
      <c r="BU29" t="s">
        <v>49</v>
      </c>
      <c r="CH29">
        <f t="shared" si="6"/>
        <v>6</v>
      </c>
      <c r="CL29" t="s">
        <v>49</v>
      </c>
      <c r="CY29">
        <f t="shared" si="7"/>
        <v>7</v>
      </c>
      <c r="DC29" t="s">
        <v>49</v>
      </c>
      <c r="DP29">
        <f t="shared" si="8"/>
        <v>8</v>
      </c>
      <c r="DT29" t="s">
        <v>49</v>
      </c>
    </row>
    <row r="30" spans="1:124" ht="16" x14ac:dyDescent="0.2">
      <c r="A30">
        <f t="shared" si="0"/>
        <v>1</v>
      </c>
      <c r="E30" t="s">
        <v>50</v>
      </c>
      <c r="R30">
        <f t="shared" si="2"/>
        <v>2</v>
      </c>
      <c r="V30" t="s">
        <v>50</v>
      </c>
      <c r="AI30">
        <f t="shared" si="3"/>
        <v>3</v>
      </c>
      <c r="AM30" t="s">
        <v>50</v>
      </c>
      <c r="AZ30">
        <f t="shared" si="4"/>
        <v>4</v>
      </c>
      <c r="BD30" t="s">
        <v>50</v>
      </c>
      <c r="BQ30">
        <f t="shared" si="5"/>
        <v>5</v>
      </c>
      <c r="BU30" t="s">
        <v>50</v>
      </c>
      <c r="CH30">
        <f t="shared" si="6"/>
        <v>6</v>
      </c>
      <c r="CL30" t="s">
        <v>50</v>
      </c>
      <c r="CY30">
        <f t="shared" si="7"/>
        <v>7</v>
      </c>
      <c r="DC30" t="s">
        <v>50</v>
      </c>
      <c r="DP30">
        <f t="shared" si="8"/>
        <v>8</v>
      </c>
      <c r="DT30" t="s">
        <v>50</v>
      </c>
    </row>
    <row r="31" spans="1:124" ht="16" x14ac:dyDescent="0.2">
      <c r="A31">
        <f t="shared" si="0"/>
        <v>1</v>
      </c>
      <c r="E31" t="s">
        <v>51</v>
      </c>
      <c r="R31">
        <f t="shared" si="2"/>
        <v>2</v>
      </c>
      <c r="V31" t="s">
        <v>51</v>
      </c>
      <c r="AI31">
        <f t="shared" si="3"/>
        <v>3</v>
      </c>
      <c r="AM31" t="s">
        <v>51</v>
      </c>
      <c r="AZ31">
        <f t="shared" si="4"/>
        <v>4</v>
      </c>
      <c r="BD31" t="s">
        <v>51</v>
      </c>
      <c r="BQ31">
        <f t="shared" si="5"/>
        <v>5</v>
      </c>
      <c r="BU31" t="s">
        <v>51</v>
      </c>
      <c r="CH31">
        <f t="shared" si="6"/>
        <v>6</v>
      </c>
      <c r="CL31" t="s">
        <v>51</v>
      </c>
      <c r="CY31">
        <f t="shared" si="7"/>
        <v>7</v>
      </c>
      <c r="DC31" t="s">
        <v>51</v>
      </c>
      <c r="DP31">
        <f t="shared" si="8"/>
        <v>8</v>
      </c>
      <c r="DT31" t="s">
        <v>51</v>
      </c>
    </row>
    <row r="32" spans="1:124" ht="16" x14ac:dyDescent="0.2">
      <c r="A32">
        <f t="shared" si="0"/>
        <v>1</v>
      </c>
      <c r="R32">
        <f t="shared" si="2"/>
        <v>2</v>
      </c>
      <c r="AI32">
        <f t="shared" si="3"/>
        <v>3</v>
      </c>
      <c r="AZ32">
        <f t="shared" si="4"/>
        <v>4</v>
      </c>
      <c r="BQ32">
        <f t="shared" si="5"/>
        <v>5</v>
      </c>
      <c r="CH32">
        <f t="shared" si="6"/>
        <v>6</v>
      </c>
      <c r="CY32">
        <f t="shared" si="7"/>
        <v>7</v>
      </c>
      <c r="DP32">
        <f t="shared" si="8"/>
        <v>8</v>
      </c>
    </row>
    <row r="33" spans="1:124" ht="16" x14ac:dyDescent="0.2">
      <c r="A33" t="s">
        <v>52</v>
      </c>
      <c r="R33" t="s">
        <v>52</v>
      </c>
      <c r="AI33" t="s">
        <v>52</v>
      </c>
      <c r="AZ33" t="s">
        <v>52</v>
      </c>
      <c r="BQ33" t="s">
        <v>52</v>
      </c>
      <c r="CH33" t="s">
        <v>52</v>
      </c>
      <c r="CY33" t="s">
        <v>52</v>
      </c>
      <c r="DP33" t="s">
        <v>52</v>
      </c>
    </row>
    <row r="34" spans="1:124" ht="16" x14ac:dyDescent="0.2">
      <c r="A34" t="s">
        <v>0</v>
      </c>
      <c r="R34" t="s">
        <v>0</v>
      </c>
      <c r="AI34" t="s">
        <v>0</v>
      </c>
      <c r="AZ34" t="s">
        <v>0</v>
      </c>
      <c r="BQ34" t="s">
        <v>0</v>
      </c>
      <c r="CH34" t="s">
        <v>0</v>
      </c>
      <c r="CY34" t="s">
        <v>0</v>
      </c>
      <c r="DP34" t="s">
        <v>0</v>
      </c>
    </row>
    <row r="35" spans="1:124" ht="16" x14ac:dyDescent="0.2">
      <c r="B35" t="s">
        <v>2</v>
      </c>
      <c r="C35" t="s">
        <v>3</v>
      </c>
      <c r="D35">
        <f t="shared" ref="D35:D40" si="10">D2</f>
        <v>40</v>
      </c>
      <c r="S35" t="s">
        <v>2</v>
      </c>
      <c r="T35" t="s">
        <v>3</v>
      </c>
      <c r="U35">
        <f t="shared" ref="U35:U40" si="11">U2</f>
        <v>40</v>
      </c>
      <c r="AJ35" t="s">
        <v>2</v>
      </c>
      <c r="AK35" t="s">
        <v>3</v>
      </c>
      <c r="AL35">
        <f t="shared" ref="AL35:AL40" si="12">AL2</f>
        <v>40</v>
      </c>
      <c r="BA35" t="s">
        <v>2</v>
      </c>
      <c r="BB35" t="s">
        <v>3</v>
      </c>
      <c r="BC35">
        <f t="shared" ref="BC35:BC40" si="13">BC2</f>
        <v>40</v>
      </c>
      <c r="BR35" t="s">
        <v>2</v>
      </c>
      <c r="BS35" t="s">
        <v>3</v>
      </c>
      <c r="BT35">
        <f t="shared" ref="BT35:BT40" si="14">BT2</f>
        <v>40</v>
      </c>
      <c r="CI35" t="s">
        <v>2</v>
      </c>
      <c r="CJ35" t="s">
        <v>3</v>
      </c>
      <c r="CK35">
        <f t="shared" ref="CK35:CK40" si="15">CK2</f>
        <v>40</v>
      </c>
      <c r="CZ35" t="s">
        <v>2</v>
      </c>
      <c r="DA35" t="s">
        <v>3</v>
      </c>
      <c r="DB35">
        <f t="shared" ref="DB35:DB40" si="16">DB2</f>
        <v>40</v>
      </c>
      <c r="DQ35" t="s">
        <v>2</v>
      </c>
      <c r="DR35" t="s">
        <v>3</v>
      </c>
      <c r="DS35">
        <f t="shared" ref="DS35:DS40" si="17">DS2</f>
        <v>40</v>
      </c>
    </row>
    <row r="36" spans="1:124" ht="16" x14ac:dyDescent="0.2">
      <c r="B36" t="s">
        <v>7</v>
      </c>
      <c r="C36" t="s">
        <v>3</v>
      </c>
      <c r="D36">
        <f t="shared" si="10"/>
        <v>20</v>
      </c>
      <c r="S36" t="s">
        <v>7</v>
      </c>
      <c r="T36" t="s">
        <v>3</v>
      </c>
      <c r="U36">
        <f t="shared" si="11"/>
        <v>20</v>
      </c>
      <c r="AJ36" t="s">
        <v>7</v>
      </c>
      <c r="AK36" t="s">
        <v>3</v>
      </c>
      <c r="AL36">
        <f t="shared" si="12"/>
        <v>20</v>
      </c>
      <c r="BA36" t="s">
        <v>7</v>
      </c>
      <c r="BB36" t="s">
        <v>3</v>
      </c>
      <c r="BC36">
        <f t="shared" si="13"/>
        <v>20</v>
      </c>
      <c r="BR36" t="s">
        <v>7</v>
      </c>
      <c r="BS36" t="s">
        <v>3</v>
      </c>
      <c r="BT36">
        <f t="shared" si="14"/>
        <v>20</v>
      </c>
      <c r="CI36" t="s">
        <v>7</v>
      </c>
      <c r="CJ36" t="s">
        <v>3</v>
      </c>
      <c r="CK36">
        <f t="shared" si="15"/>
        <v>20</v>
      </c>
      <c r="CZ36" t="s">
        <v>7</v>
      </c>
      <c r="DA36" t="s">
        <v>3</v>
      </c>
      <c r="DB36">
        <f t="shared" si="16"/>
        <v>20</v>
      </c>
      <c r="DQ36" t="s">
        <v>7</v>
      </c>
      <c r="DR36" t="s">
        <v>3</v>
      </c>
      <c r="DS36">
        <f t="shared" si="17"/>
        <v>20</v>
      </c>
    </row>
    <row r="37" spans="1:124" ht="16" x14ac:dyDescent="0.2">
      <c r="B37" t="s">
        <v>10</v>
      </c>
      <c r="C37" t="s">
        <v>3</v>
      </c>
      <c r="D37">
        <f t="shared" si="10"/>
        <v>8</v>
      </c>
      <c r="S37" t="s">
        <v>10</v>
      </c>
      <c r="T37" t="s">
        <v>3</v>
      </c>
      <c r="U37">
        <f t="shared" si="11"/>
        <v>8</v>
      </c>
      <c r="AJ37" t="s">
        <v>10</v>
      </c>
      <c r="AK37" t="s">
        <v>3</v>
      </c>
      <c r="AL37">
        <f t="shared" si="12"/>
        <v>8</v>
      </c>
      <c r="BA37" t="s">
        <v>10</v>
      </c>
      <c r="BB37" t="s">
        <v>3</v>
      </c>
      <c r="BC37">
        <f t="shared" si="13"/>
        <v>8</v>
      </c>
      <c r="BR37" t="s">
        <v>10</v>
      </c>
      <c r="BS37" t="s">
        <v>3</v>
      </c>
      <c r="BT37">
        <f t="shared" si="14"/>
        <v>8</v>
      </c>
      <c r="CI37" t="s">
        <v>10</v>
      </c>
      <c r="CJ37" t="s">
        <v>3</v>
      </c>
      <c r="CK37">
        <f t="shared" si="15"/>
        <v>8</v>
      </c>
      <c r="CZ37" t="s">
        <v>10</v>
      </c>
      <c r="DA37" t="s">
        <v>3</v>
      </c>
      <c r="DB37">
        <f t="shared" si="16"/>
        <v>8</v>
      </c>
      <c r="DQ37" t="s">
        <v>10</v>
      </c>
      <c r="DR37" t="s">
        <v>3</v>
      </c>
      <c r="DS37">
        <f t="shared" si="17"/>
        <v>8</v>
      </c>
    </row>
    <row r="38" spans="1:124" ht="16" x14ac:dyDescent="0.2">
      <c r="B38" t="s">
        <v>12</v>
      </c>
      <c r="C38" t="s">
        <v>3</v>
      </c>
      <c r="D38">
        <f t="shared" si="10"/>
        <v>1</v>
      </c>
      <c r="S38" t="s">
        <v>12</v>
      </c>
      <c r="T38" t="s">
        <v>3</v>
      </c>
      <c r="U38">
        <f t="shared" si="11"/>
        <v>1</v>
      </c>
      <c r="AJ38" t="s">
        <v>12</v>
      </c>
      <c r="AK38" t="s">
        <v>3</v>
      </c>
      <c r="AL38">
        <f t="shared" si="12"/>
        <v>1</v>
      </c>
      <c r="BA38" t="s">
        <v>12</v>
      </c>
      <c r="BB38" t="s">
        <v>3</v>
      </c>
      <c r="BC38">
        <f t="shared" si="13"/>
        <v>1</v>
      </c>
      <c r="BR38" t="s">
        <v>12</v>
      </c>
      <c r="BS38" t="s">
        <v>3</v>
      </c>
      <c r="BT38">
        <f t="shared" si="14"/>
        <v>1</v>
      </c>
      <c r="CI38" t="s">
        <v>12</v>
      </c>
      <c r="CJ38" t="s">
        <v>3</v>
      </c>
      <c r="CK38">
        <f t="shared" si="15"/>
        <v>1</v>
      </c>
      <c r="CZ38" t="s">
        <v>12</v>
      </c>
      <c r="DA38" t="s">
        <v>3</v>
      </c>
      <c r="DB38">
        <f t="shared" si="16"/>
        <v>1</v>
      </c>
      <c r="DQ38" t="s">
        <v>12</v>
      </c>
      <c r="DR38" t="s">
        <v>3</v>
      </c>
      <c r="DS38">
        <f t="shared" si="17"/>
        <v>1</v>
      </c>
    </row>
    <row r="39" spans="1:124" ht="16" x14ac:dyDescent="0.2">
      <c r="B39" t="s">
        <v>14</v>
      </c>
      <c r="C39" t="s">
        <v>15</v>
      </c>
      <c r="D39">
        <f t="shared" si="10"/>
        <v>6</v>
      </c>
      <c r="S39" t="s">
        <v>14</v>
      </c>
      <c r="T39" t="s">
        <v>15</v>
      </c>
      <c r="U39">
        <f t="shared" si="11"/>
        <v>6</v>
      </c>
      <c r="AJ39" t="s">
        <v>14</v>
      </c>
      <c r="AK39" t="s">
        <v>15</v>
      </c>
      <c r="AL39">
        <f t="shared" si="12"/>
        <v>6</v>
      </c>
      <c r="BA39" t="s">
        <v>14</v>
      </c>
      <c r="BB39" t="s">
        <v>15</v>
      </c>
      <c r="BC39">
        <f t="shared" si="13"/>
        <v>6</v>
      </c>
      <c r="BR39" t="s">
        <v>14</v>
      </c>
      <c r="BS39" t="s">
        <v>15</v>
      </c>
      <c r="BT39">
        <f t="shared" si="14"/>
        <v>6</v>
      </c>
      <c r="CI39" t="s">
        <v>14</v>
      </c>
      <c r="CJ39" t="s">
        <v>15</v>
      </c>
      <c r="CK39">
        <f t="shared" si="15"/>
        <v>6</v>
      </c>
      <c r="CZ39" t="s">
        <v>14</v>
      </c>
      <c r="DA39" t="s">
        <v>15</v>
      </c>
      <c r="DB39">
        <f t="shared" si="16"/>
        <v>6</v>
      </c>
      <c r="DQ39" t="s">
        <v>14</v>
      </c>
      <c r="DR39" t="s">
        <v>15</v>
      </c>
      <c r="DS39">
        <f t="shared" si="17"/>
        <v>6</v>
      </c>
    </row>
    <row r="40" spans="1:124" ht="16" x14ac:dyDescent="0.2">
      <c r="B40" t="s">
        <v>18</v>
      </c>
      <c r="C40" t="s">
        <v>15</v>
      </c>
      <c r="D40">
        <f t="shared" si="10"/>
        <v>6</v>
      </c>
      <c r="E40" t="s">
        <v>19</v>
      </c>
      <c r="S40" t="s">
        <v>18</v>
      </c>
      <c r="T40" t="s">
        <v>15</v>
      </c>
      <c r="U40">
        <f t="shared" si="11"/>
        <v>6</v>
      </c>
      <c r="V40" t="s">
        <v>19</v>
      </c>
      <c r="AJ40" t="s">
        <v>18</v>
      </c>
      <c r="AK40" t="s">
        <v>15</v>
      </c>
      <c r="AL40">
        <f t="shared" si="12"/>
        <v>6</v>
      </c>
      <c r="AM40" t="s">
        <v>19</v>
      </c>
      <c r="BA40" t="s">
        <v>18</v>
      </c>
      <c r="BB40" t="s">
        <v>15</v>
      </c>
      <c r="BC40">
        <f t="shared" si="13"/>
        <v>6</v>
      </c>
      <c r="BD40" t="s">
        <v>19</v>
      </c>
      <c r="BR40" t="s">
        <v>18</v>
      </c>
      <c r="BS40" t="s">
        <v>15</v>
      </c>
      <c r="BT40">
        <f t="shared" si="14"/>
        <v>6</v>
      </c>
      <c r="BU40" t="s">
        <v>19</v>
      </c>
      <c r="CI40" t="s">
        <v>18</v>
      </c>
      <c r="CJ40" t="s">
        <v>15</v>
      </c>
      <c r="CK40">
        <f t="shared" si="15"/>
        <v>6</v>
      </c>
      <c r="CL40" t="s">
        <v>19</v>
      </c>
      <c r="CZ40" t="s">
        <v>18</v>
      </c>
      <c r="DA40" t="s">
        <v>15</v>
      </c>
      <c r="DB40">
        <f t="shared" si="16"/>
        <v>6</v>
      </c>
      <c r="DC40" t="s">
        <v>19</v>
      </c>
      <c r="DQ40" t="s">
        <v>18</v>
      </c>
      <c r="DR40" t="s">
        <v>15</v>
      </c>
      <c r="DS40">
        <f t="shared" si="17"/>
        <v>6</v>
      </c>
      <c r="DT40" t="s">
        <v>19</v>
      </c>
    </row>
    <row r="41" spans="1:124" ht="16" x14ac:dyDescent="0.2">
      <c r="B41" t="s">
        <v>37</v>
      </c>
      <c r="C41" t="s">
        <v>3</v>
      </c>
      <c r="D41">
        <f t="shared" ref="D41:D48" si="18">D19</f>
        <v>20</v>
      </c>
      <c r="S41" t="s">
        <v>37</v>
      </c>
      <c r="T41" t="s">
        <v>3</v>
      </c>
      <c r="U41">
        <f t="shared" ref="U41:U48" si="19">U19</f>
        <v>20</v>
      </c>
      <c r="AJ41" t="s">
        <v>37</v>
      </c>
      <c r="AK41" t="s">
        <v>3</v>
      </c>
      <c r="AL41">
        <f t="shared" ref="AL41:AL48" si="20">AL19</f>
        <v>20</v>
      </c>
      <c r="BA41" t="s">
        <v>37</v>
      </c>
      <c r="BB41" t="s">
        <v>3</v>
      </c>
      <c r="BC41">
        <f t="shared" ref="BC41:BC48" si="21">BC19</f>
        <v>20</v>
      </c>
      <c r="BR41" t="s">
        <v>37</v>
      </c>
      <c r="BS41" t="s">
        <v>3</v>
      </c>
      <c r="BT41">
        <f t="shared" ref="BT41:BT48" si="22">BT19</f>
        <v>20</v>
      </c>
      <c r="CI41" t="s">
        <v>37</v>
      </c>
      <c r="CJ41" t="s">
        <v>3</v>
      </c>
      <c r="CK41">
        <f t="shared" ref="CK41:CK48" si="23">CK19</f>
        <v>20</v>
      </c>
      <c r="CZ41" t="s">
        <v>37</v>
      </c>
      <c r="DA41" t="s">
        <v>3</v>
      </c>
      <c r="DB41">
        <f t="shared" ref="DB41:DB48" si="24">DB19</f>
        <v>20</v>
      </c>
      <c r="DQ41" t="s">
        <v>37</v>
      </c>
      <c r="DR41" t="s">
        <v>3</v>
      </c>
      <c r="DS41">
        <f t="shared" ref="DS41:DS48" si="25">DS19</f>
        <v>20</v>
      </c>
    </row>
    <row r="42" spans="1:124" ht="16" x14ac:dyDescent="0.2">
      <c r="B42" t="s">
        <v>38</v>
      </c>
      <c r="C42" t="s">
        <v>3</v>
      </c>
      <c r="D42">
        <f t="shared" si="18"/>
        <v>0</v>
      </c>
      <c r="S42" t="s">
        <v>38</v>
      </c>
      <c r="T42" t="s">
        <v>3</v>
      </c>
      <c r="U42">
        <f t="shared" si="19"/>
        <v>0</v>
      </c>
      <c r="AJ42" t="s">
        <v>38</v>
      </c>
      <c r="AK42" t="s">
        <v>3</v>
      </c>
      <c r="AL42">
        <f t="shared" si="20"/>
        <v>0</v>
      </c>
      <c r="BA42" t="s">
        <v>38</v>
      </c>
      <c r="BB42" t="s">
        <v>3</v>
      </c>
      <c r="BC42">
        <f t="shared" si="21"/>
        <v>0</v>
      </c>
      <c r="BR42" t="s">
        <v>38</v>
      </c>
      <c r="BS42" t="s">
        <v>3</v>
      </c>
      <c r="BT42">
        <f t="shared" si="22"/>
        <v>0</v>
      </c>
      <c r="CI42" t="s">
        <v>38</v>
      </c>
      <c r="CJ42" t="s">
        <v>3</v>
      </c>
      <c r="CK42">
        <f t="shared" si="23"/>
        <v>0</v>
      </c>
      <c r="CZ42" t="s">
        <v>38</v>
      </c>
      <c r="DA42" t="s">
        <v>3</v>
      </c>
      <c r="DB42">
        <f t="shared" si="24"/>
        <v>0</v>
      </c>
      <c r="DQ42" t="s">
        <v>38</v>
      </c>
      <c r="DR42" t="s">
        <v>3</v>
      </c>
      <c r="DS42">
        <f t="shared" si="25"/>
        <v>0</v>
      </c>
    </row>
    <row r="43" spans="1:124" ht="16" x14ac:dyDescent="0.2">
      <c r="B43" t="s">
        <v>39</v>
      </c>
      <c r="C43" t="s">
        <v>40</v>
      </c>
      <c r="D43">
        <f t="shared" si="18"/>
        <v>26.565073615635743</v>
      </c>
      <c r="S43" t="s">
        <v>39</v>
      </c>
      <c r="T43" t="s">
        <v>40</v>
      </c>
      <c r="U43">
        <f t="shared" si="19"/>
        <v>26.565073615635743</v>
      </c>
      <c r="AJ43" t="s">
        <v>39</v>
      </c>
      <c r="AK43" t="s">
        <v>40</v>
      </c>
      <c r="AL43">
        <f t="shared" si="20"/>
        <v>26.565073615635743</v>
      </c>
      <c r="BA43" t="s">
        <v>39</v>
      </c>
      <c r="BB43" t="s">
        <v>40</v>
      </c>
      <c r="BC43">
        <f t="shared" si="21"/>
        <v>26.565073615635743</v>
      </c>
      <c r="BR43" t="s">
        <v>39</v>
      </c>
      <c r="BS43" t="s">
        <v>40</v>
      </c>
      <c r="BT43">
        <f t="shared" si="22"/>
        <v>26.565073615635743</v>
      </c>
      <c r="CI43" t="s">
        <v>39</v>
      </c>
      <c r="CJ43" t="s">
        <v>40</v>
      </c>
      <c r="CK43">
        <f t="shared" si="23"/>
        <v>26.565073615635743</v>
      </c>
      <c r="CZ43" t="s">
        <v>39</v>
      </c>
      <c r="DA43" t="s">
        <v>40</v>
      </c>
      <c r="DB43">
        <f t="shared" si="24"/>
        <v>26.565073615635743</v>
      </c>
      <c r="DQ43" t="s">
        <v>39</v>
      </c>
      <c r="DR43" t="s">
        <v>40</v>
      </c>
      <c r="DS43">
        <f t="shared" si="25"/>
        <v>26.565073615635743</v>
      </c>
    </row>
    <row r="44" spans="1:124" ht="16" x14ac:dyDescent="0.2">
      <c r="B44" t="s">
        <v>41</v>
      </c>
      <c r="C44" t="s">
        <v>40</v>
      </c>
      <c r="D44">
        <f t="shared" si="18"/>
        <v>26.565073615635743</v>
      </c>
      <c r="S44" t="s">
        <v>41</v>
      </c>
      <c r="T44" t="s">
        <v>40</v>
      </c>
      <c r="U44">
        <f t="shared" si="19"/>
        <v>26.565073615635743</v>
      </c>
      <c r="AJ44" t="s">
        <v>41</v>
      </c>
      <c r="AK44" t="s">
        <v>40</v>
      </c>
      <c r="AL44">
        <f t="shared" si="20"/>
        <v>26.565073615635743</v>
      </c>
      <c r="BA44" t="s">
        <v>41</v>
      </c>
      <c r="BB44" t="s">
        <v>40</v>
      </c>
      <c r="BC44">
        <f t="shared" si="21"/>
        <v>26.565073615635743</v>
      </c>
      <c r="BR44" t="s">
        <v>41</v>
      </c>
      <c r="BS44" t="s">
        <v>40</v>
      </c>
      <c r="BT44">
        <f t="shared" si="22"/>
        <v>26.565073615635743</v>
      </c>
      <c r="CI44" t="s">
        <v>41</v>
      </c>
      <c r="CJ44" t="s">
        <v>40</v>
      </c>
      <c r="CK44">
        <f t="shared" si="23"/>
        <v>26.565073615635743</v>
      </c>
      <c r="CZ44" t="s">
        <v>41</v>
      </c>
      <c r="DA44" t="s">
        <v>40</v>
      </c>
      <c r="DB44">
        <f t="shared" si="24"/>
        <v>26.565073615635743</v>
      </c>
      <c r="DQ44" t="s">
        <v>41</v>
      </c>
      <c r="DR44" t="s">
        <v>40</v>
      </c>
      <c r="DS44">
        <f t="shared" si="25"/>
        <v>26.565073615635743</v>
      </c>
    </row>
    <row r="45" spans="1:124" ht="16" x14ac:dyDescent="0.2">
      <c r="B45" t="s">
        <v>42</v>
      </c>
      <c r="D45" t="str">
        <f t="shared" si="18"/>
        <v>OK</v>
      </c>
      <c r="S45" t="s">
        <v>42</v>
      </c>
      <c r="U45" t="str">
        <f t="shared" si="19"/>
        <v>OK</v>
      </c>
      <c r="AJ45" t="s">
        <v>42</v>
      </c>
      <c r="AL45" t="str">
        <f t="shared" si="20"/>
        <v>OK</v>
      </c>
      <c r="BA45" t="s">
        <v>42</v>
      </c>
      <c r="BC45" t="str">
        <f t="shared" si="21"/>
        <v>OK</v>
      </c>
      <c r="BR45" t="s">
        <v>42</v>
      </c>
      <c r="BT45" t="str">
        <f t="shared" si="22"/>
        <v>OK</v>
      </c>
      <c r="CI45" t="s">
        <v>42</v>
      </c>
      <c r="CK45" t="str">
        <f t="shared" si="23"/>
        <v>OK</v>
      </c>
      <c r="CZ45" t="s">
        <v>42</v>
      </c>
      <c r="DB45" t="str">
        <f t="shared" si="24"/>
        <v>OK</v>
      </c>
      <c r="DQ45" t="s">
        <v>42</v>
      </c>
      <c r="DS45" t="str">
        <f t="shared" si="25"/>
        <v>OK</v>
      </c>
    </row>
    <row r="46" spans="1:124" ht="16" x14ac:dyDescent="0.2">
      <c r="B46" t="s">
        <v>43</v>
      </c>
      <c r="D46" t="str">
        <f t="shared" si="18"/>
        <v>OK</v>
      </c>
      <c r="S46" t="s">
        <v>43</v>
      </c>
      <c r="U46" t="str">
        <f t="shared" si="19"/>
        <v>OK</v>
      </c>
      <c r="AJ46" t="s">
        <v>43</v>
      </c>
      <c r="AL46" t="str">
        <f t="shared" si="20"/>
        <v>OK</v>
      </c>
      <c r="BA46" t="s">
        <v>43</v>
      </c>
      <c r="BC46" t="str">
        <f t="shared" si="21"/>
        <v>OK</v>
      </c>
      <c r="BR46" t="s">
        <v>43</v>
      </c>
      <c r="BT46" t="str">
        <f t="shared" si="22"/>
        <v>OK</v>
      </c>
      <c r="CI46" t="s">
        <v>43</v>
      </c>
      <c r="CK46" t="str">
        <f t="shared" si="23"/>
        <v>OK</v>
      </c>
      <c r="CZ46" t="s">
        <v>43</v>
      </c>
      <c r="DB46" t="str">
        <f t="shared" si="24"/>
        <v>OK</v>
      </c>
      <c r="DQ46" t="s">
        <v>43</v>
      </c>
      <c r="DS46" t="str">
        <f t="shared" si="25"/>
        <v>OK</v>
      </c>
    </row>
    <row r="47" spans="1:124" ht="16" x14ac:dyDescent="0.2">
      <c r="B47" t="s">
        <v>44</v>
      </c>
      <c r="C47" t="s">
        <v>3</v>
      </c>
      <c r="D47">
        <f t="shared" si="18"/>
        <v>5</v>
      </c>
      <c r="S47" t="s">
        <v>44</v>
      </c>
      <c r="T47" t="s">
        <v>3</v>
      </c>
      <c r="U47">
        <f t="shared" si="19"/>
        <v>5</v>
      </c>
      <c r="AJ47" t="s">
        <v>44</v>
      </c>
      <c r="AK47" t="s">
        <v>3</v>
      </c>
      <c r="AL47">
        <f t="shared" si="20"/>
        <v>5</v>
      </c>
      <c r="BA47" t="s">
        <v>44</v>
      </c>
      <c r="BB47" t="s">
        <v>3</v>
      </c>
      <c r="BC47">
        <f t="shared" si="21"/>
        <v>5</v>
      </c>
      <c r="BR47" t="s">
        <v>44</v>
      </c>
      <c r="BS47" t="s">
        <v>3</v>
      </c>
      <c r="BT47">
        <f t="shared" si="22"/>
        <v>5</v>
      </c>
      <c r="CI47" t="s">
        <v>44</v>
      </c>
      <c r="CJ47" t="s">
        <v>3</v>
      </c>
      <c r="CK47">
        <f t="shared" si="23"/>
        <v>5</v>
      </c>
      <c r="CZ47" t="s">
        <v>44</v>
      </c>
      <c r="DA47" t="s">
        <v>3</v>
      </c>
      <c r="DB47">
        <f t="shared" si="24"/>
        <v>5</v>
      </c>
      <c r="DQ47" t="s">
        <v>44</v>
      </c>
      <c r="DR47" t="s">
        <v>3</v>
      </c>
      <c r="DS47">
        <f t="shared" si="25"/>
        <v>5</v>
      </c>
    </row>
    <row r="48" spans="1:124" ht="16" x14ac:dyDescent="0.2">
      <c r="B48" t="s">
        <v>45</v>
      </c>
      <c r="C48" t="s">
        <v>3</v>
      </c>
      <c r="D48">
        <f t="shared" si="18"/>
        <v>10.5</v>
      </c>
      <c r="S48" t="s">
        <v>45</v>
      </c>
      <c r="T48" t="s">
        <v>3</v>
      </c>
      <c r="U48">
        <f t="shared" si="19"/>
        <v>10.5</v>
      </c>
      <c r="AJ48" t="s">
        <v>45</v>
      </c>
      <c r="AK48" t="s">
        <v>3</v>
      </c>
      <c r="AL48">
        <f t="shared" si="20"/>
        <v>10.5</v>
      </c>
      <c r="BA48" t="s">
        <v>45</v>
      </c>
      <c r="BB48" t="s">
        <v>3</v>
      </c>
      <c r="BC48">
        <f t="shared" si="21"/>
        <v>10.5</v>
      </c>
      <c r="BR48" t="s">
        <v>45</v>
      </c>
      <c r="BS48" t="s">
        <v>3</v>
      </c>
      <c r="BT48">
        <f t="shared" si="22"/>
        <v>10.5</v>
      </c>
      <c r="CI48" t="s">
        <v>45</v>
      </c>
      <c r="CJ48" t="s">
        <v>3</v>
      </c>
      <c r="CK48">
        <f t="shared" si="23"/>
        <v>10.5</v>
      </c>
      <c r="CZ48" t="s">
        <v>45</v>
      </c>
      <c r="DA48" t="s">
        <v>3</v>
      </c>
      <c r="DB48">
        <f t="shared" si="24"/>
        <v>10.5</v>
      </c>
      <c r="DQ48" t="s">
        <v>45</v>
      </c>
      <c r="DR48" t="s">
        <v>3</v>
      </c>
      <c r="DS48">
        <f t="shared" si="25"/>
        <v>10.5</v>
      </c>
    </row>
    <row r="50" spans="1:123" ht="16" x14ac:dyDescent="0.2">
      <c r="A50" t="s">
        <v>53</v>
      </c>
      <c r="R50" t="s">
        <v>53</v>
      </c>
      <c r="AI50" t="s">
        <v>53</v>
      </c>
      <c r="AZ50" t="s">
        <v>53</v>
      </c>
      <c r="BQ50" t="s">
        <v>53</v>
      </c>
      <c r="CH50" t="s">
        <v>53</v>
      </c>
      <c r="CY50" t="s">
        <v>53</v>
      </c>
      <c r="DP50" t="s">
        <v>53</v>
      </c>
    </row>
    <row r="51" spans="1:123" ht="16" x14ac:dyDescent="0.2">
      <c r="A51" t="s">
        <v>54</v>
      </c>
      <c r="R51" t="s">
        <v>54</v>
      </c>
      <c r="AI51" t="s">
        <v>54</v>
      </c>
      <c r="AZ51" t="s">
        <v>54</v>
      </c>
      <c r="BQ51" t="s">
        <v>54</v>
      </c>
      <c r="CH51" t="s">
        <v>54</v>
      </c>
      <c r="CY51" t="s">
        <v>54</v>
      </c>
      <c r="DP51" t="s">
        <v>54</v>
      </c>
    </row>
    <row r="53" spans="1:123" ht="16" x14ac:dyDescent="0.2">
      <c r="B53" t="s">
        <v>22</v>
      </c>
      <c r="C53" t="str">
        <f>D9</f>
        <v>X</v>
      </c>
      <c r="S53" t="s">
        <v>22</v>
      </c>
      <c r="T53" t="str">
        <f>U9</f>
        <v>X</v>
      </c>
      <c r="AJ53" t="s">
        <v>22</v>
      </c>
      <c r="AK53" t="str">
        <f>AL9</f>
        <v>X</v>
      </c>
      <c r="BA53" t="s">
        <v>22</v>
      </c>
      <c r="BB53" t="str">
        <f>BC9</f>
        <v>X</v>
      </c>
      <c r="BR53" t="s">
        <v>22</v>
      </c>
      <c r="BS53" t="str">
        <f>BT9</f>
        <v>Y</v>
      </c>
      <c r="CI53" t="s">
        <v>22</v>
      </c>
      <c r="CJ53" t="str">
        <f>CK9</f>
        <v>Y</v>
      </c>
      <c r="CZ53" t="s">
        <v>22</v>
      </c>
      <c r="DA53" t="str">
        <f>DB9</f>
        <v>Y</v>
      </c>
      <c r="DQ53" t="s">
        <v>22</v>
      </c>
      <c r="DR53" t="str">
        <f>DS9</f>
        <v>Y</v>
      </c>
    </row>
    <row r="54" spans="1:123" ht="16" x14ac:dyDescent="0.2">
      <c r="B54" t="s">
        <v>25</v>
      </c>
      <c r="C54">
        <f>D10</f>
        <v>70</v>
      </c>
      <c r="S54" t="s">
        <v>25</v>
      </c>
      <c r="T54">
        <f>U10</f>
        <v>70</v>
      </c>
      <c r="AJ54" t="s">
        <v>25</v>
      </c>
      <c r="AK54">
        <f>AL10</f>
        <v>70</v>
      </c>
      <c r="BA54" t="s">
        <v>25</v>
      </c>
      <c r="BB54">
        <f>BC10</f>
        <v>70</v>
      </c>
      <c r="BR54" t="s">
        <v>25</v>
      </c>
      <c r="BS54">
        <f>BT10</f>
        <v>70</v>
      </c>
      <c r="CI54" t="s">
        <v>25</v>
      </c>
      <c r="CJ54">
        <f>CK10</f>
        <v>70</v>
      </c>
      <c r="CZ54" t="s">
        <v>25</v>
      </c>
      <c r="DA54">
        <f>DB10</f>
        <v>70</v>
      </c>
      <c r="DQ54" t="s">
        <v>25</v>
      </c>
      <c r="DR54">
        <f>DS10</f>
        <v>70</v>
      </c>
    </row>
    <row r="55" spans="1:123" ht="16" x14ac:dyDescent="0.2">
      <c r="B55" t="s">
        <v>55</v>
      </c>
      <c r="C55">
        <f>D11</f>
        <v>1</v>
      </c>
      <c r="S55" t="s">
        <v>55</v>
      </c>
      <c r="T55">
        <f>U11</f>
        <v>1</v>
      </c>
      <c r="AJ55" t="s">
        <v>55</v>
      </c>
      <c r="AK55">
        <f>AL11</f>
        <v>2</v>
      </c>
      <c r="BA55" t="s">
        <v>55</v>
      </c>
      <c r="BB55">
        <f>BC11</f>
        <v>2</v>
      </c>
      <c r="BR55" t="s">
        <v>55</v>
      </c>
      <c r="BS55">
        <f>BT11</f>
        <v>1</v>
      </c>
      <c r="CI55" t="s">
        <v>55</v>
      </c>
      <c r="CJ55">
        <f>CK11</f>
        <v>1</v>
      </c>
      <c r="CZ55" t="s">
        <v>55</v>
      </c>
      <c r="DA55">
        <f>DB11</f>
        <v>2</v>
      </c>
      <c r="DQ55" t="s">
        <v>55</v>
      </c>
      <c r="DR55">
        <f>DS11</f>
        <v>2</v>
      </c>
    </row>
    <row r="56" spans="1:123" ht="16" x14ac:dyDescent="0.2">
      <c r="B56" t="s">
        <v>56</v>
      </c>
      <c r="C56" t="str">
        <f>D12</f>
        <v>A</v>
      </c>
      <c r="S56" t="s">
        <v>56</v>
      </c>
      <c r="T56" t="str">
        <f>U12</f>
        <v>B</v>
      </c>
      <c r="AJ56" t="s">
        <v>56</v>
      </c>
      <c r="AK56" t="str">
        <f>AL12</f>
        <v>A</v>
      </c>
      <c r="BA56" t="s">
        <v>56</v>
      </c>
      <c r="BB56" t="str">
        <f>BC12</f>
        <v>B</v>
      </c>
      <c r="BR56" t="s">
        <v>56</v>
      </c>
      <c r="BS56" t="str">
        <f>BT12</f>
        <v>A</v>
      </c>
      <c r="CI56" t="s">
        <v>56</v>
      </c>
      <c r="CJ56" t="str">
        <f>CK12</f>
        <v>B</v>
      </c>
      <c r="CZ56" t="s">
        <v>56</v>
      </c>
      <c r="DA56" t="str">
        <f>DB12</f>
        <v>A</v>
      </c>
      <c r="DQ56" t="s">
        <v>56</v>
      </c>
      <c r="DR56" t="str">
        <f>DS12</f>
        <v>B</v>
      </c>
    </row>
    <row r="57" spans="1:123" ht="16" x14ac:dyDescent="0.2">
      <c r="B57" t="s">
        <v>30</v>
      </c>
      <c r="C57">
        <f>D13</f>
        <v>1</v>
      </c>
      <c r="D57" t="s">
        <v>31</v>
      </c>
      <c r="S57" t="s">
        <v>30</v>
      </c>
      <c r="T57">
        <f>U13</f>
        <v>1</v>
      </c>
      <c r="U57" t="s">
        <v>31</v>
      </c>
      <c r="AJ57" t="s">
        <v>30</v>
      </c>
      <c r="AK57">
        <f>AL13</f>
        <v>1</v>
      </c>
      <c r="AL57" t="s">
        <v>31</v>
      </c>
      <c r="BA57" t="s">
        <v>30</v>
      </c>
      <c r="BB57">
        <f>BC13</f>
        <v>1</v>
      </c>
      <c r="BC57" t="s">
        <v>31</v>
      </c>
      <c r="BR57" t="s">
        <v>30</v>
      </c>
      <c r="BS57">
        <f>BT13</f>
        <v>1</v>
      </c>
      <c r="BT57" t="s">
        <v>31</v>
      </c>
      <c r="CI57" t="s">
        <v>30</v>
      </c>
      <c r="CJ57">
        <f>CK13</f>
        <v>1</v>
      </c>
      <c r="CK57" t="s">
        <v>31</v>
      </c>
      <c r="CZ57" t="s">
        <v>30</v>
      </c>
      <c r="DA57">
        <f>DB13</f>
        <v>1</v>
      </c>
      <c r="DB57" t="s">
        <v>31</v>
      </c>
      <c r="DQ57" t="s">
        <v>30</v>
      </c>
      <c r="DR57">
        <f>DS13</f>
        <v>1</v>
      </c>
      <c r="DS57" t="s">
        <v>31</v>
      </c>
    </row>
    <row r="58" spans="1:123" ht="16" x14ac:dyDescent="0.2">
      <c r="C58" t="str">
        <f>IF(C57=1,"D",IF(C57=2,"C","B"))</f>
        <v>D</v>
      </c>
      <c r="D58" t="s">
        <v>57</v>
      </c>
      <c r="T58" t="str">
        <f>IF(T57=1,"D",IF(T57=2,"C","B"))</f>
        <v>D</v>
      </c>
      <c r="U58" t="s">
        <v>57</v>
      </c>
      <c r="AK58" t="str">
        <f>IF(AK57=1,"D",IF(AK57=2,"C","B"))</f>
        <v>D</v>
      </c>
      <c r="AL58" t="s">
        <v>57</v>
      </c>
      <c r="BB58" t="str">
        <f>IF(BB57=1,"D",IF(BB57=2,"C","B"))</f>
        <v>D</v>
      </c>
      <c r="BC58" t="s">
        <v>57</v>
      </c>
      <c r="BS58" t="str">
        <f>IF(BS57=1,"D",IF(BS57=2,"C","B"))</f>
        <v>D</v>
      </c>
      <c r="BT58" t="s">
        <v>57</v>
      </c>
      <c r="CJ58" t="str">
        <f>IF(CJ57=1,"D",IF(CJ57=2,"C","B"))</f>
        <v>D</v>
      </c>
      <c r="CK58" t="s">
        <v>57</v>
      </c>
      <c r="DA58" t="str">
        <f>IF(DA57=1,"D",IF(DA57=2,"C","B"))</f>
        <v>D</v>
      </c>
      <c r="DB58" t="s">
        <v>57</v>
      </c>
      <c r="DR58" t="str">
        <f>IF(DR57=1,"D",IF(DR57=2,"C","B"))</f>
        <v>D</v>
      </c>
      <c r="DS58" t="s">
        <v>57</v>
      </c>
    </row>
    <row r="59" spans="1:123" ht="16" x14ac:dyDescent="0.2">
      <c r="D59" t="s">
        <v>33</v>
      </c>
      <c r="U59" t="s">
        <v>33</v>
      </c>
      <c r="AL59" t="s">
        <v>33</v>
      </c>
      <c r="BC59" t="s">
        <v>33</v>
      </c>
      <c r="BT59" t="s">
        <v>33</v>
      </c>
      <c r="CK59" t="s">
        <v>33</v>
      </c>
      <c r="DB59" t="s">
        <v>33</v>
      </c>
      <c r="DS59" t="s">
        <v>33</v>
      </c>
    </row>
    <row r="60" spans="1:123" ht="16" x14ac:dyDescent="0.2">
      <c r="D60" t="s">
        <v>34</v>
      </c>
      <c r="U60" t="s">
        <v>34</v>
      </c>
      <c r="AL60" t="s">
        <v>34</v>
      </c>
      <c r="BC60" t="s">
        <v>34</v>
      </c>
      <c r="BT60" t="s">
        <v>34</v>
      </c>
      <c r="CK60" t="s">
        <v>34</v>
      </c>
      <c r="DB60" t="s">
        <v>34</v>
      </c>
      <c r="DS60" t="s">
        <v>34</v>
      </c>
    </row>
    <row r="61" spans="1:123" ht="16" x14ac:dyDescent="0.2">
      <c r="D61" t="s">
        <v>35</v>
      </c>
      <c r="U61" t="s">
        <v>35</v>
      </c>
      <c r="AL61" t="s">
        <v>35</v>
      </c>
      <c r="BC61" t="s">
        <v>35</v>
      </c>
      <c r="BT61" t="s">
        <v>35</v>
      </c>
      <c r="CK61" t="s">
        <v>35</v>
      </c>
      <c r="DB61" t="s">
        <v>35</v>
      </c>
      <c r="DS61" t="s">
        <v>35</v>
      </c>
    </row>
    <row r="62" spans="1:123" ht="16" x14ac:dyDescent="0.2">
      <c r="D62" t="s">
        <v>36</v>
      </c>
      <c r="U62" t="s">
        <v>36</v>
      </c>
      <c r="AL62" t="s">
        <v>36</v>
      </c>
      <c r="BC62" t="s">
        <v>36</v>
      </c>
      <c r="BT62" t="s">
        <v>36</v>
      </c>
      <c r="CK62" t="s">
        <v>36</v>
      </c>
      <c r="DB62" t="s">
        <v>36</v>
      </c>
      <c r="DS62" t="s">
        <v>36</v>
      </c>
    </row>
    <row r="63" spans="1:123" ht="16" x14ac:dyDescent="0.2">
      <c r="B63" t="s">
        <v>46</v>
      </c>
      <c r="C63" t="str">
        <f>D28</f>
        <v>I</v>
      </c>
      <c r="D63" t="s">
        <v>48</v>
      </c>
      <c r="S63" t="s">
        <v>46</v>
      </c>
      <c r="T63" t="str">
        <f>U28</f>
        <v>I</v>
      </c>
      <c r="U63" t="s">
        <v>48</v>
      </c>
      <c r="AJ63" t="s">
        <v>46</v>
      </c>
      <c r="AK63" t="str">
        <f>AL28</f>
        <v>I</v>
      </c>
      <c r="AL63" t="s">
        <v>48</v>
      </c>
      <c r="BA63" t="s">
        <v>46</v>
      </c>
      <c r="BB63" t="str">
        <f>BC28</f>
        <v>I</v>
      </c>
      <c r="BC63" t="s">
        <v>48</v>
      </c>
      <c r="BR63" t="s">
        <v>46</v>
      </c>
      <c r="BS63" t="str">
        <f>BT28</f>
        <v>I</v>
      </c>
      <c r="BT63" t="s">
        <v>48</v>
      </c>
      <c r="CI63" t="s">
        <v>46</v>
      </c>
      <c r="CJ63" t="str">
        <f>CK28</f>
        <v>I</v>
      </c>
      <c r="CK63" t="s">
        <v>48</v>
      </c>
      <c r="CZ63" t="s">
        <v>46</v>
      </c>
      <c r="DA63" t="str">
        <f>DB28</f>
        <v>I</v>
      </c>
      <c r="DB63" t="s">
        <v>48</v>
      </c>
      <c r="DQ63" t="s">
        <v>46</v>
      </c>
      <c r="DR63" t="str">
        <f>DS28</f>
        <v>I</v>
      </c>
      <c r="DS63" t="s">
        <v>48</v>
      </c>
    </row>
    <row r="64" spans="1:123" ht="16" x14ac:dyDescent="0.2">
      <c r="D64" t="s">
        <v>49</v>
      </c>
      <c r="U64" t="s">
        <v>49</v>
      </c>
      <c r="AL64" t="s">
        <v>49</v>
      </c>
      <c r="BC64" t="s">
        <v>49</v>
      </c>
      <c r="BT64" t="s">
        <v>49</v>
      </c>
      <c r="CK64" t="s">
        <v>49</v>
      </c>
      <c r="DB64" t="s">
        <v>49</v>
      </c>
      <c r="DS64" t="s">
        <v>49</v>
      </c>
    </row>
    <row r="65" spans="1:123" ht="16" x14ac:dyDescent="0.2">
      <c r="D65" t="s">
        <v>50</v>
      </c>
      <c r="U65" t="s">
        <v>50</v>
      </c>
      <c r="AL65" t="s">
        <v>50</v>
      </c>
      <c r="BC65" t="s">
        <v>50</v>
      </c>
      <c r="BT65" t="s">
        <v>50</v>
      </c>
      <c r="CK65" t="s">
        <v>50</v>
      </c>
      <c r="DB65" t="s">
        <v>50</v>
      </c>
      <c r="DS65" t="s">
        <v>50</v>
      </c>
    </row>
    <row r="66" spans="1:123" ht="16" x14ac:dyDescent="0.2">
      <c r="D66" t="s">
        <v>51</v>
      </c>
      <c r="U66" t="s">
        <v>51</v>
      </c>
      <c r="AL66" t="s">
        <v>51</v>
      </c>
      <c r="BC66" t="s">
        <v>51</v>
      </c>
      <c r="BT66" t="s">
        <v>51</v>
      </c>
      <c r="CK66" t="s">
        <v>51</v>
      </c>
      <c r="DB66" t="s">
        <v>51</v>
      </c>
      <c r="DS66" t="s">
        <v>51</v>
      </c>
    </row>
    <row r="68" spans="1:123" ht="16" x14ac:dyDescent="0.2">
      <c r="A68" t="s">
        <v>58</v>
      </c>
      <c r="R68" t="s">
        <v>58</v>
      </c>
      <c r="AI68" t="s">
        <v>58</v>
      </c>
      <c r="AZ68" t="s">
        <v>58</v>
      </c>
      <c r="BQ68" t="s">
        <v>58</v>
      </c>
      <c r="CH68" t="s">
        <v>58</v>
      </c>
      <c r="CY68" t="s">
        <v>58</v>
      </c>
      <c r="DP68" t="s">
        <v>58</v>
      </c>
    </row>
    <row r="69" spans="1:123" ht="16" x14ac:dyDescent="0.2">
      <c r="A69" t="s">
        <v>59</v>
      </c>
      <c r="R69" t="s">
        <v>59</v>
      </c>
      <c r="AI69" t="s">
        <v>59</v>
      </c>
      <c r="AZ69" t="s">
        <v>59</v>
      </c>
      <c r="BQ69" t="s">
        <v>59</v>
      </c>
      <c r="CH69" t="s">
        <v>59</v>
      </c>
      <c r="CY69" t="s">
        <v>59</v>
      </c>
      <c r="DP69" t="s">
        <v>59</v>
      </c>
    </row>
    <row r="72" spans="1:123" ht="16" x14ac:dyDescent="0.2">
      <c r="B72" t="s">
        <v>60</v>
      </c>
      <c r="C72" t="s">
        <v>61</v>
      </c>
      <c r="D72" t="str">
        <f>C63</f>
        <v>I</v>
      </c>
      <c r="S72" t="s">
        <v>60</v>
      </c>
      <c r="T72" t="s">
        <v>61</v>
      </c>
      <c r="U72" t="str">
        <f>T63</f>
        <v>I</v>
      </c>
      <c r="AJ72" t="s">
        <v>60</v>
      </c>
      <c r="AK72" t="s">
        <v>61</v>
      </c>
      <c r="AL72" t="str">
        <f>AK63</f>
        <v>I</v>
      </c>
      <c r="BA72" t="s">
        <v>60</v>
      </c>
      <c r="BB72" t="s">
        <v>61</v>
      </c>
      <c r="BC72" t="str">
        <f>BB63</f>
        <v>I</v>
      </c>
      <c r="BR72" t="s">
        <v>60</v>
      </c>
      <c r="BS72" t="s">
        <v>61</v>
      </c>
      <c r="BT72" t="str">
        <f>BS63</f>
        <v>I</v>
      </c>
      <c r="CI72" t="s">
        <v>60</v>
      </c>
      <c r="CJ72" t="s">
        <v>61</v>
      </c>
      <c r="CK72" t="str">
        <f>CJ63</f>
        <v>I</v>
      </c>
      <c r="CZ72" t="s">
        <v>60</v>
      </c>
      <c r="DA72" t="s">
        <v>61</v>
      </c>
      <c r="DB72" t="str">
        <f>DA63</f>
        <v>I</v>
      </c>
      <c r="DQ72" t="s">
        <v>60</v>
      </c>
      <c r="DR72" t="s">
        <v>61</v>
      </c>
      <c r="DS72" t="str">
        <f>DR63</f>
        <v>I</v>
      </c>
    </row>
    <row r="74" spans="1:123" ht="16" x14ac:dyDescent="0.2">
      <c r="B74" t="s">
        <v>48</v>
      </c>
      <c r="S74" t="s">
        <v>48</v>
      </c>
      <c r="AJ74" t="s">
        <v>48</v>
      </c>
      <c r="BA74" t="s">
        <v>48</v>
      </c>
      <c r="BR74" t="s">
        <v>48</v>
      </c>
      <c r="CI74" t="s">
        <v>48</v>
      </c>
      <c r="CZ74" t="s">
        <v>48</v>
      </c>
      <c r="DQ74" t="s">
        <v>48</v>
      </c>
    </row>
    <row r="75" spans="1:123" ht="16" x14ac:dyDescent="0.2">
      <c r="B75" t="s">
        <v>49</v>
      </c>
      <c r="S75" t="s">
        <v>49</v>
      </c>
      <c r="AJ75" t="s">
        <v>49</v>
      </c>
      <c r="BA75" t="s">
        <v>49</v>
      </c>
      <c r="BR75" t="s">
        <v>49</v>
      </c>
      <c r="CI75" t="s">
        <v>49</v>
      </c>
      <c r="CZ75" t="s">
        <v>49</v>
      </c>
      <c r="DQ75" t="s">
        <v>49</v>
      </c>
    </row>
    <row r="76" spans="1:123" ht="16" x14ac:dyDescent="0.2">
      <c r="B76" t="s">
        <v>50</v>
      </c>
      <c r="S76" t="s">
        <v>50</v>
      </c>
      <c r="AJ76" t="s">
        <v>50</v>
      </c>
      <c r="BA76" t="s">
        <v>50</v>
      </c>
      <c r="BR76" t="s">
        <v>50</v>
      </c>
      <c r="CI76" t="s">
        <v>50</v>
      </c>
      <c r="CZ76" t="s">
        <v>50</v>
      </c>
      <c r="DQ76" t="s">
        <v>50</v>
      </c>
    </row>
    <row r="77" spans="1:123" ht="16" x14ac:dyDescent="0.2">
      <c r="B77" t="s">
        <v>51</v>
      </c>
      <c r="S77" t="s">
        <v>51</v>
      </c>
      <c r="AJ77" t="s">
        <v>51</v>
      </c>
      <c r="BA77" t="s">
        <v>51</v>
      </c>
      <c r="BR77" t="s">
        <v>51</v>
      </c>
      <c r="CI77" t="s">
        <v>51</v>
      </c>
      <c r="CZ77" t="s">
        <v>51</v>
      </c>
      <c r="DQ77" t="s">
        <v>51</v>
      </c>
    </row>
    <row r="80" spans="1:123" ht="16" x14ac:dyDescent="0.2">
      <c r="B80" t="s">
        <v>62</v>
      </c>
      <c r="S80" t="s">
        <v>62</v>
      </c>
      <c r="AJ80" t="s">
        <v>62</v>
      </c>
      <c r="BA80" t="s">
        <v>62</v>
      </c>
      <c r="BR80" t="s">
        <v>62</v>
      </c>
      <c r="CI80" t="s">
        <v>62</v>
      </c>
      <c r="CZ80" t="s">
        <v>62</v>
      </c>
      <c r="DQ80" t="s">
        <v>62</v>
      </c>
    </row>
    <row r="82" spans="1:123" ht="16" x14ac:dyDescent="0.2">
      <c r="B82" t="s">
        <v>63</v>
      </c>
      <c r="S82" t="s">
        <v>63</v>
      </c>
      <c r="AJ82" t="s">
        <v>63</v>
      </c>
      <c r="BA82" t="s">
        <v>63</v>
      </c>
      <c r="BR82" t="s">
        <v>63</v>
      </c>
      <c r="CI82" t="s">
        <v>63</v>
      </c>
      <c r="CZ82" t="s">
        <v>63</v>
      </c>
      <c r="DQ82" t="s">
        <v>63</v>
      </c>
    </row>
    <row r="84" spans="1:123" ht="16" x14ac:dyDescent="0.2">
      <c r="B84" t="s">
        <v>64</v>
      </c>
      <c r="S84" t="s">
        <v>64</v>
      </c>
      <c r="AJ84" t="s">
        <v>64</v>
      </c>
      <c r="BA84" t="s">
        <v>64</v>
      </c>
      <c r="BR84" t="s">
        <v>64</v>
      </c>
      <c r="CI84" t="s">
        <v>64</v>
      </c>
      <c r="CZ84" t="s">
        <v>64</v>
      </c>
      <c r="DQ84" t="s">
        <v>64</v>
      </c>
    </row>
    <row r="86" spans="1:123" ht="16" x14ac:dyDescent="0.2">
      <c r="B86" t="s">
        <v>65</v>
      </c>
      <c r="S86" t="s">
        <v>65</v>
      </c>
      <c r="AJ86" t="s">
        <v>65</v>
      </c>
      <c r="BA86" t="s">
        <v>65</v>
      </c>
      <c r="BR86" t="s">
        <v>65</v>
      </c>
      <c r="CI86" t="s">
        <v>65</v>
      </c>
      <c r="CZ86" t="s">
        <v>65</v>
      </c>
      <c r="DQ86" t="s">
        <v>65</v>
      </c>
    </row>
    <row r="88" spans="1:123" ht="16" x14ac:dyDescent="0.2">
      <c r="A88" t="s">
        <v>66</v>
      </c>
      <c r="R88" t="s">
        <v>66</v>
      </c>
      <c r="AI88" t="s">
        <v>66</v>
      </c>
      <c r="AZ88" t="s">
        <v>66</v>
      </c>
      <c r="BQ88" t="s">
        <v>66</v>
      </c>
      <c r="CH88" t="s">
        <v>66</v>
      </c>
      <c r="CY88" t="s">
        <v>66</v>
      </c>
      <c r="DP88" t="s">
        <v>66</v>
      </c>
    </row>
    <row r="89" spans="1:123" ht="16" x14ac:dyDescent="0.2">
      <c r="A89" t="s">
        <v>67</v>
      </c>
      <c r="R89" t="s">
        <v>67</v>
      </c>
      <c r="AI89" t="s">
        <v>67</v>
      </c>
      <c r="AZ89" t="s">
        <v>67</v>
      </c>
      <c r="BQ89" t="s">
        <v>67</v>
      </c>
      <c r="CH89" t="s">
        <v>67</v>
      </c>
      <c r="CY89" t="s">
        <v>67</v>
      </c>
      <c r="DP89" t="s">
        <v>67</v>
      </c>
    </row>
    <row r="91" spans="1:123" ht="16" x14ac:dyDescent="0.2">
      <c r="B91" t="s">
        <v>68</v>
      </c>
      <c r="S91" t="s">
        <v>68</v>
      </c>
      <c r="AJ91" t="s">
        <v>68</v>
      </c>
      <c r="BA91" t="s">
        <v>68</v>
      </c>
      <c r="BR91" t="s">
        <v>68</v>
      </c>
      <c r="CI91" t="s">
        <v>68</v>
      </c>
      <c r="CZ91" t="s">
        <v>68</v>
      </c>
      <c r="DQ91" t="s">
        <v>68</v>
      </c>
    </row>
    <row r="92" spans="1:123" ht="16" x14ac:dyDescent="0.2">
      <c r="B92" t="s">
        <v>69</v>
      </c>
      <c r="C92" t="s">
        <v>61</v>
      </c>
      <c r="D92" t="str">
        <f>D72</f>
        <v>I</v>
      </c>
      <c r="S92" t="s">
        <v>69</v>
      </c>
      <c r="T92" t="s">
        <v>61</v>
      </c>
      <c r="U92" t="str">
        <f>U72</f>
        <v>I</v>
      </c>
      <c r="AJ92" t="s">
        <v>69</v>
      </c>
      <c r="AK92" t="s">
        <v>61</v>
      </c>
      <c r="AL92" t="str">
        <f>AL72</f>
        <v>I</v>
      </c>
      <c r="BA92" t="s">
        <v>69</v>
      </c>
      <c r="BB92" t="s">
        <v>61</v>
      </c>
      <c r="BC92" t="str">
        <f>BC72</f>
        <v>I</v>
      </c>
      <c r="BR92" t="s">
        <v>69</v>
      </c>
      <c r="BS92" t="s">
        <v>61</v>
      </c>
      <c r="BT92" t="str">
        <f>BT72</f>
        <v>I</v>
      </c>
      <c r="CI92" t="s">
        <v>69</v>
      </c>
      <c r="CJ92" t="s">
        <v>61</v>
      </c>
      <c r="CK92" t="str">
        <f>CK72</f>
        <v>I</v>
      </c>
      <c r="CZ92" t="s">
        <v>69</v>
      </c>
      <c r="DA92" t="s">
        <v>61</v>
      </c>
      <c r="DB92" t="str">
        <f>DB72</f>
        <v>I</v>
      </c>
      <c r="DQ92" t="s">
        <v>69</v>
      </c>
      <c r="DR92" t="s">
        <v>61</v>
      </c>
      <c r="DS92" t="str">
        <f>DS72</f>
        <v>I</v>
      </c>
    </row>
    <row r="94" spans="1:123" ht="16" x14ac:dyDescent="0.2">
      <c r="B94" t="s">
        <v>70</v>
      </c>
      <c r="C94" t="s">
        <v>71</v>
      </c>
      <c r="D94">
        <f>D10</f>
        <v>70</v>
      </c>
      <c r="S94" t="s">
        <v>70</v>
      </c>
      <c r="T94" t="s">
        <v>71</v>
      </c>
      <c r="U94">
        <f>U10</f>
        <v>70</v>
      </c>
      <c r="AJ94" t="s">
        <v>70</v>
      </c>
      <c r="AK94" t="s">
        <v>71</v>
      </c>
      <c r="AL94">
        <f>AL10</f>
        <v>70</v>
      </c>
      <c r="BA94" t="s">
        <v>70</v>
      </c>
      <c r="BB94" t="s">
        <v>71</v>
      </c>
      <c r="BC94">
        <f>BC10</f>
        <v>70</v>
      </c>
      <c r="BR94" t="s">
        <v>70</v>
      </c>
      <c r="BS94" t="s">
        <v>71</v>
      </c>
      <c r="BT94">
        <f>BT10</f>
        <v>70</v>
      </c>
      <c r="CI94" t="s">
        <v>70</v>
      </c>
      <c r="CJ94" t="s">
        <v>71</v>
      </c>
      <c r="CK94">
        <f>CK10</f>
        <v>70</v>
      </c>
      <c r="CZ94" t="s">
        <v>70</v>
      </c>
      <c r="DA94" t="s">
        <v>71</v>
      </c>
      <c r="DB94">
        <f>DB10</f>
        <v>70</v>
      </c>
      <c r="DQ94" t="s">
        <v>70</v>
      </c>
      <c r="DR94" t="s">
        <v>71</v>
      </c>
      <c r="DS94">
        <f>DS10</f>
        <v>70</v>
      </c>
    </row>
    <row r="96" spans="1:123" ht="16" x14ac:dyDescent="0.2">
      <c r="B96" t="s">
        <v>72</v>
      </c>
      <c r="S96" t="s">
        <v>72</v>
      </c>
      <c r="AJ96" t="s">
        <v>72</v>
      </c>
      <c r="BA96" t="s">
        <v>72</v>
      </c>
      <c r="BR96" t="s">
        <v>72</v>
      </c>
      <c r="CI96" t="s">
        <v>72</v>
      </c>
      <c r="CZ96" t="s">
        <v>72</v>
      </c>
      <c r="DQ96" t="s">
        <v>72</v>
      </c>
    </row>
    <row r="98" spans="2:121" ht="16" x14ac:dyDescent="0.2">
      <c r="B98" t="s">
        <v>73</v>
      </c>
      <c r="S98" t="s">
        <v>73</v>
      </c>
      <c r="AJ98" t="s">
        <v>73</v>
      </c>
      <c r="BA98" t="s">
        <v>73</v>
      </c>
      <c r="BR98" t="s">
        <v>73</v>
      </c>
      <c r="CI98" t="s">
        <v>73</v>
      </c>
      <c r="CZ98" t="s">
        <v>73</v>
      </c>
      <c r="DQ98" t="s">
        <v>73</v>
      </c>
    </row>
    <row r="117" spans="1:124" ht="16" x14ac:dyDescent="0.2">
      <c r="A117" t="s">
        <v>74</v>
      </c>
      <c r="R117" t="s">
        <v>74</v>
      </c>
      <c r="AI117" t="s">
        <v>74</v>
      </c>
      <c r="AZ117" t="s">
        <v>74</v>
      </c>
      <c r="BQ117" t="s">
        <v>74</v>
      </c>
      <c r="CH117" t="s">
        <v>74</v>
      </c>
      <c r="CY117" t="s">
        <v>74</v>
      </c>
      <c r="DP117" t="s">
        <v>74</v>
      </c>
    </row>
    <row r="118" spans="1:124" ht="16" x14ac:dyDescent="0.2">
      <c r="A118" t="s">
        <v>75</v>
      </c>
      <c r="R118" t="s">
        <v>75</v>
      </c>
      <c r="AI118" t="s">
        <v>75</v>
      </c>
      <c r="AZ118" t="s">
        <v>75</v>
      </c>
      <c r="BQ118" t="s">
        <v>75</v>
      </c>
      <c r="CH118" t="s">
        <v>75</v>
      </c>
      <c r="CY118" t="s">
        <v>75</v>
      </c>
      <c r="DP118" t="s">
        <v>75</v>
      </c>
    </row>
    <row r="119" spans="1:124" ht="16" x14ac:dyDescent="0.2">
      <c r="B119" t="s">
        <v>76</v>
      </c>
      <c r="S119" t="s">
        <v>76</v>
      </c>
      <c r="AJ119" t="s">
        <v>76</v>
      </c>
      <c r="BA119" t="s">
        <v>76</v>
      </c>
      <c r="BR119" t="s">
        <v>76</v>
      </c>
      <c r="CI119" t="s">
        <v>76</v>
      </c>
      <c r="CZ119" t="s">
        <v>76</v>
      </c>
      <c r="DQ119" t="s">
        <v>76</v>
      </c>
    </row>
    <row r="120" spans="1:124" ht="16" x14ac:dyDescent="0.2">
      <c r="B120" t="s">
        <v>77</v>
      </c>
      <c r="S120" t="s">
        <v>77</v>
      </c>
      <c r="AJ120" t="s">
        <v>77</v>
      </c>
      <c r="BA120" t="s">
        <v>77</v>
      </c>
      <c r="BR120" t="s">
        <v>77</v>
      </c>
      <c r="CI120" t="s">
        <v>77</v>
      </c>
      <c r="CZ120" t="s">
        <v>77</v>
      </c>
      <c r="DQ120" t="s">
        <v>77</v>
      </c>
    </row>
    <row r="121" spans="1:124" ht="16" x14ac:dyDescent="0.2">
      <c r="B121" t="s">
        <v>78</v>
      </c>
      <c r="S121" t="s">
        <v>78</v>
      </c>
      <c r="AJ121" t="s">
        <v>78</v>
      </c>
      <c r="BA121" t="s">
        <v>78</v>
      </c>
      <c r="BR121" t="s">
        <v>78</v>
      </c>
      <c r="CI121" t="s">
        <v>78</v>
      </c>
      <c r="CZ121" t="s">
        <v>78</v>
      </c>
      <c r="DQ121" t="s">
        <v>78</v>
      </c>
    </row>
    <row r="122" spans="1:124" ht="16" x14ac:dyDescent="0.2">
      <c r="B122" t="s">
        <v>79</v>
      </c>
      <c r="S122" t="s">
        <v>79</v>
      </c>
      <c r="AJ122" t="s">
        <v>79</v>
      </c>
      <c r="BA122" t="s">
        <v>79</v>
      </c>
      <c r="BR122" t="s">
        <v>79</v>
      </c>
      <c r="CI122" t="s">
        <v>79</v>
      </c>
      <c r="CZ122" t="s">
        <v>79</v>
      </c>
      <c r="DQ122" t="s">
        <v>79</v>
      </c>
    </row>
    <row r="123" spans="1:124" ht="16" x14ac:dyDescent="0.2">
      <c r="B123" t="s">
        <v>80</v>
      </c>
      <c r="S123" t="s">
        <v>80</v>
      </c>
      <c r="AJ123" t="s">
        <v>80</v>
      </c>
      <c r="BA123" t="s">
        <v>80</v>
      </c>
      <c r="BR123" t="s">
        <v>80</v>
      </c>
      <c r="CI123" t="s">
        <v>80</v>
      </c>
      <c r="CZ123" t="s">
        <v>80</v>
      </c>
      <c r="DQ123" t="s">
        <v>80</v>
      </c>
    </row>
    <row r="124" spans="1:124" ht="16" x14ac:dyDescent="0.2">
      <c r="B124" t="s">
        <v>81</v>
      </c>
      <c r="S124" t="s">
        <v>81</v>
      </c>
      <c r="AJ124" t="s">
        <v>81</v>
      </c>
      <c r="BA124" t="s">
        <v>81</v>
      </c>
      <c r="BR124" t="s">
        <v>81</v>
      </c>
      <c r="CI124" t="s">
        <v>81</v>
      </c>
      <c r="CZ124" t="s">
        <v>81</v>
      </c>
      <c r="DQ124" t="s">
        <v>81</v>
      </c>
    </row>
    <row r="127" spans="1:124" ht="16" x14ac:dyDescent="0.2">
      <c r="A127" t="s">
        <v>76</v>
      </c>
      <c r="R127" t="s">
        <v>76</v>
      </c>
      <c r="AI127" t="s">
        <v>76</v>
      </c>
      <c r="AZ127" t="s">
        <v>76</v>
      </c>
      <c r="BQ127" t="s">
        <v>76</v>
      </c>
      <c r="CH127" t="s">
        <v>76</v>
      </c>
      <c r="CY127" t="s">
        <v>76</v>
      </c>
      <c r="DP127" t="s">
        <v>76</v>
      </c>
    </row>
    <row r="128" spans="1:124" ht="16" x14ac:dyDescent="0.2">
      <c r="B128" t="s">
        <v>82</v>
      </c>
      <c r="C128" t="s">
        <v>83</v>
      </c>
      <c r="D128">
        <v>0.85</v>
      </c>
      <c r="E128" t="s">
        <v>84</v>
      </c>
      <c r="S128" t="s">
        <v>82</v>
      </c>
      <c r="T128" t="s">
        <v>83</v>
      </c>
      <c r="U128">
        <v>0.85</v>
      </c>
      <c r="V128" t="s">
        <v>84</v>
      </c>
      <c r="AJ128" t="s">
        <v>82</v>
      </c>
      <c r="AK128" t="s">
        <v>83</v>
      </c>
      <c r="AL128">
        <v>0.85</v>
      </c>
      <c r="AM128" t="s">
        <v>84</v>
      </c>
      <c r="BA128" t="s">
        <v>82</v>
      </c>
      <c r="BB128" t="s">
        <v>83</v>
      </c>
      <c r="BC128">
        <v>0.85</v>
      </c>
      <c r="BD128" t="s">
        <v>84</v>
      </c>
      <c r="BR128" t="s">
        <v>82</v>
      </c>
      <c r="BS128" t="s">
        <v>83</v>
      </c>
      <c r="BT128">
        <v>0.85</v>
      </c>
      <c r="BU128" t="s">
        <v>84</v>
      </c>
      <c r="CI128" t="s">
        <v>82</v>
      </c>
      <c r="CJ128" t="s">
        <v>83</v>
      </c>
      <c r="CK128">
        <v>0.85</v>
      </c>
      <c r="CL128" t="s">
        <v>84</v>
      </c>
      <c r="CZ128" t="s">
        <v>82</v>
      </c>
      <c r="DA128" t="s">
        <v>83</v>
      </c>
      <c r="DB128">
        <v>0.85</v>
      </c>
      <c r="DC128" t="s">
        <v>84</v>
      </c>
      <c r="DQ128" t="s">
        <v>82</v>
      </c>
      <c r="DR128" t="s">
        <v>83</v>
      </c>
      <c r="DS128">
        <v>0.85</v>
      </c>
      <c r="DT128" t="s">
        <v>84</v>
      </c>
    </row>
    <row r="130" spans="1:126" ht="16" x14ac:dyDescent="0.2">
      <c r="A130" t="s">
        <v>85</v>
      </c>
      <c r="B130" t="s">
        <v>85</v>
      </c>
      <c r="C130" t="s">
        <v>85</v>
      </c>
      <c r="E130" t="s">
        <v>85</v>
      </c>
      <c r="R130" t="s">
        <v>85</v>
      </c>
      <c r="S130" t="s">
        <v>85</v>
      </c>
      <c r="T130" t="s">
        <v>85</v>
      </c>
      <c r="V130" t="s">
        <v>85</v>
      </c>
      <c r="AI130" t="s">
        <v>85</v>
      </c>
      <c r="AJ130" t="s">
        <v>85</v>
      </c>
      <c r="AK130" t="s">
        <v>85</v>
      </c>
      <c r="AM130" t="s">
        <v>85</v>
      </c>
      <c r="AZ130" t="s">
        <v>85</v>
      </c>
      <c r="BA130" t="s">
        <v>85</v>
      </c>
      <c r="BB130" t="s">
        <v>85</v>
      </c>
      <c r="BD130" t="s">
        <v>85</v>
      </c>
      <c r="BQ130" t="s">
        <v>85</v>
      </c>
      <c r="BR130" t="s">
        <v>85</v>
      </c>
      <c r="BS130" t="s">
        <v>85</v>
      </c>
      <c r="BU130" t="s">
        <v>85</v>
      </c>
      <c r="CH130" t="s">
        <v>85</v>
      </c>
      <c r="CI130" t="s">
        <v>85</v>
      </c>
      <c r="CJ130" t="s">
        <v>85</v>
      </c>
      <c r="CL130" t="s">
        <v>85</v>
      </c>
      <c r="CY130" t="s">
        <v>85</v>
      </c>
      <c r="CZ130" t="s">
        <v>85</v>
      </c>
      <c r="DA130" t="s">
        <v>85</v>
      </c>
      <c r="DC130" t="s">
        <v>85</v>
      </c>
      <c r="DP130" t="s">
        <v>85</v>
      </c>
      <c r="DQ130" t="s">
        <v>85</v>
      </c>
      <c r="DR130" t="s">
        <v>85</v>
      </c>
      <c r="DT130" t="s">
        <v>85</v>
      </c>
    </row>
    <row r="131" spans="1:126" ht="16" x14ac:dyDescent="0.2">
      <c r="A131" t="s">
        <v>77</v>
      </c>
      <c r="R131" t="s">
        <v>77</v>
      </c>
      <c r="AI131" t="s">
        <v>77</v>
      </c>
      <c r="AZ131" t="s">
        <v>77</v>
      </c>
      <c r="BQ131" t="s">
        <v>77</v>
      </c>
      <c r="CH131" t="s">
        <v>77</v>
      </c>
      <c r="CY131" t="s">
        <v>77</v>
      </c>
      <c r="DP131" t="s">
        <v>77</v>
      </c>
    </row>
    <row r="132" spans="1:126" ht="16" x14ac:dyDescent="0.2">
      <c r="B132" t="s">
        <v>86</v>
      </c>
      <c r="S132" t="s">
        <v>86</v>
      </c>
      <c r="AJ132" t="s">
        <v>86</v>
      </c>
      <c r="BA132" t="s">
        <v>86</v>
      </c>
      <c r="BR132" t="s">
        <v>86</v>
      </c>
      <c r="CI132" t="s">
        <v>86</v>
      </c>
      <c r="CZ132" t="s">
        <v>86</v>
      </c>
      <c r="DQ132" t="s">
        <v>86</v>
      </c>
    </row>
    <row r="133" spans="1:126" ht="16" x14ac:dyDescent="0.2">
      <c r="B133" s="1" t="s">
        <v>87</v>
      </c>
      <c r="C133" s="1"/>
      <c r="D133" s="1"/>
      <c r="E133" s="1"/>
      <c r="F133" s="1"/>
      <c r="G133" s="1"/>
      <c r="S133" s="1" t="s">
        <v>87</v>
      </c>
      <c r="T133" s="1"/>
      <c r="U133" s="1"/>
      <c r="V133" s="1"/>
      <c r="W133" s="1"/>
      <c r="X133" s="1"/>
      <c r="AJ133" s="1" t="s">
        <v>87</v>
      </c>
      <c r="AK133" s="1"/>
      <c r="AL133" s="1"/>
      <c r="AM133" s="1"/>
      <c r="AN133" s="1"/>
      <c r="AO133" s="1"/>
      <c r="AY133" s="1" t="s">
        <v>87</v>
      </c>
      <c r="AZ133" s="1"/>
      <c r="BA133" s="1"/>
      <c r="BB133" s="1"/>
      <c r="BC133" s="1"/>
      <c r="BD133" s="1"/>
      <c r="BO133" s="1" t="s">
        <v>87</v>
      </c>
      <c r="BP133" s="1"/>
      <c r="BQ133" s="1"/>
      <c r="BR133" s="1"/>
      <c r="BS133" s="1"/>
      <c r="BT133" s="1"/>
      <c r="CE133" s="1" t="s">
        <v>87</v>
      </c>
      <c r="CF133" s="1"/>
      <c r="CG133" s="1"/>
      <c r="CH133" s="1"/>
      <c r="CI133" s="1"/>
      <c r="CJ133" s="1"/>
      <c r="CU133" s="1" t="s">
        <v>87</v>
      </c>
      <c r="CV133" s="1"/>
      <c r="CW133" s="1"/>
      <c r="CX133" s="1"/>
      <c r="CY133" s="1"/>
      <c r="CZ133" s="1"/>
      <c r="DK133" s="1" t="s">
        <v>87</v>
      </c>
      <c r="DL133" s="1"/>
      <c r="DM133" s="1"/>
      <c r="DN133" s="1"/>
      <c r="DO133" s="1"/>
      <c r="DP133" s="1"/>
      <c r="DQ133" s="1" t="s">
        <v>87</v>
      </c>
      <c r="DR133" s="1"/>
      <c r="DS133" s="1"/>
      <c r="DT133" s="1"/>
      <c r="DU133" s="1"/>
      <c r="DV133" s="1"/>
    </row>
    <row r="134" spans="1:126" ht="16" x14ac:dyDescent="0.2">
      <c r="B134" s="1" t="s">
        <v>88</v>
      </c>
      <c r="C134" s="1"/>
      <c r="D134" s="1"/>
      <c r="E134" s="1"/>
      <c r="F134" s="1"/>
      <c r="G134" s="1"/>
      <c r="S134" s="1" t="s">
        <v>88</v>
      </c>
      <c r="T134" s="1"/>
      <c r="U134" s="1"/>
      <c r="V134" s="1"/>
      <c r="W134" s="1"/>
      <c r="X134" s="1"/>
      <c r="AJ134" s="1" t="s">
        <v>88</v>
      </c>
      <c r="AK134" s="1"/>
      <c r="AL134" s="1"/>
      <c r="AM134" s="1"/>
      <c r="AN134" s="1"/>
      <c r="AO134" s="1"/>
      <c r="AY134" s="1" t="s">
        <v>88</v>
      </c>
      <c r="AZ134" s="1"/>
      <c r="BA134" s="1"/>
      <c r="BB134" s="1"/>
      <c r="BC134" s="1"/>
      <c r="BD134" s="1"/>
      <c r="BO134" s="1" t="s">
        <v>88</v>
      </c>
      <c r="BP134" s="1"/>
      <c r="BQ134" s="1"/>
      <c r="BR134" s="1"/>
      <c r="BS134" s="1"/>
      <c r="BT134" s="1"/>
      <c r="CE134" s="1" t="s">
        <v>88</v>
      </c>
      <c r="CF134" s="1"/>
      <c r="CG134" s="1"/>
      <c r="CH134" s="1"/>
      <c r="CI134" s="1"/>
      <c r="CJ134" s="1"/>
      <c r="CU134" s="1" t="s">
        <v>88</v>
      </c>
      <c r="CV134" s="1"/>
      <c r="CW134" s="1"/>
      <c r="CX134" s="1"/>
      <c r="CY134" s="1"/>
      <c r="CZ134" s="1"/>
      <c r="DK134" s="1" t="s">
        <v>88</v>
      </c>
      <c r="DL134" s="1"/>
      <c r="DM134" s="1"/>
      <c r="DN134" s="1"/>
      <c r="DO134" s="1"/>
      <c r="DP134" s="1"/>
      <c r="DQ134" s="1" t="s">
        <v>88</v>
      </c>
      <c r="DR134" s="1"/>
      <c r="DS134" s="1"/>
      <c r="DT134" s="1"/>
      <c r="DU134" s="1"/>
      <c r="DV134" s="1"/>
    </row>
    <row r="135" spans="1:126" ht="16" x14ac:dyDescent="0.2">
      <c r="B135" s="1" t="s">
        <v>89</v>
      </c>
      <c r="C135" s="1"/>
      <c r="D135" s="1"/>
      <c r="E135" s="1"/>
      <c r="F135" s="1"/>
      <c r="G135" s="1"/>
      <c r="S135" s="1" t="s">
        <v>89</v>
      </c>
      <c r="T135" s="1"/>
      <c r="U135" s="1"/>
      <c r="V135" s="1"/>
      <c r="W135" s="1"/>
      <c r="X135" s="1"/>
      <c r="AJ135" s="1" t="s">
        <v>89</v>
      </c>
      <c r="AK135" s="1"/>
      <c r="AL135" s="1"/>
      <c r="AM135" s="1"/>
      <c r="AN135" s="1"/>
      <c r="AO135" s="1"/>
      <c r="AY135" s="1" t="s">
        <v>89</v>
      </c>
      <c r="AZ135" s="1"/>
      <c r="BA135" s="1"/>
      <c r="BB135" s="1"/>
      <c r="BC135" s="1"/>
      <c r="BD135" s="1"/>
      <c r="BO135" s="1" t="s">
        <v>89</v>
      </c>
      <c r="BP135" s="1"/>
      <c r="BQ135" s="1"/>
      <c r="BR135" s="1"/>
      <c r="BS135" s="1"/>
      <c r="BT135" s="1"/>
      <c r="CE135" s="1" t="s">
        <v>89</v>
      </c>
      <c r="CF135" s="1"/>
      <c r="CG135" s="1"/>
      <c r="CH135" s="1"/>
      <c r="CI135" s="1"/>
      <c r="CJ135" s="1"/>
      <c r="CU135" s="1" t="s">
        <v>89</v>
      </c>
      <c r="CV135" s="1"/>
      <c r="CW135" s="1"/>
      <c r="CX135" s="1"/>
      <c r="CY135" s="1"/>
      <c r="CZ135" s="1"/>
      <c r="DK135" s="1" t="s">
        <v>89</v>
      </c>
      <c r="DL135" s="1"/>
      <c r="DM135" s="1"/>
      <c r="DN135" s="1"/>
      <c r="DO135" s="1"/>
      <c r="DP135" s="1"/>
      <c r="DQ135" s="1" t="s">
        <v>89</v>
      </c>
      <c r="DR135" s="1"/>
      <c r="DS135" s="1"/>
      <c r="DT135" s="1"/>
      <c r="DU135" s="1"/>
      <c r="DV135" s="1"/>
    </row>
    <row r="136" spans="1:126" ht="16" x14ac:dyDescent="0.2">
      <c r="B136" t="s">
        <v>90</v>
      </c>
      <c r="C136" t="s">
        <v>91</v>
      </c>
      <c r="S136" t="s">
        <v>90</v>
      </c>
      <c r="T136" t="s">
        <v>91</v>
      </c>
      <c r="AJ136" t="s">
        <v>90</v>
      </c>
      <c r="AK136" t="s">
        <v>91</v>
      </c>
      <c r="BA136" t="s">
        <v>90</v>
      </c>
      <c r="BB136" t="s">
        <v>91</v>
      </c>
      <c r="BR136" t="s">
        <v>90</v>
      </c>
      <c r="BS136" t="s">
        <v>91</v>
      </c>
      <c r="CI136" t="s">
        <v>90</v>
      </c>
      <c r="CJ136" t="s">
        <v>91</v>
      </c>
      <c r="CZ136" t="s">
        <v>90</v>
      </c>
      <c r="DA136" t="s">
        <v>91</v>
      </c>
      <c r="DQ136" t="s">
        <v>90</v>
      </c>
      <c r="DR136" t="s">
        <v>91</v>
      </c>
    </row>
    <row r="138" spans="1:126" ht="16" x14ac:dyDescent="0.2">
      <c r="B138" t="s">
        <v>92</v>
      </c>
      <c r="S138" t="s">
        <v>92</v>
      </c>
      <c r="AJ138" t="s">
        <v>92</v>
      </c>
      <c r="BA138" t="s">
        <v>92</v>
      </c>
      <c r="BR138" t="s">
        <v>92</v>
      </c>
      <c r="CI138" t="s">
        <v>92</v>
      </c>
      <c r="CZ138" t="s">
        <v>92</v>
      </c>
      <c r="DQ138" t="s">
        <v>92</v>
      </c>
    </row>
    <row r="139" spans="1:126" ht="16" x14ac:dyDescent="0.2">
      <c r="B139" t="s">
        <v>93</v>
      </c>
      <c r="C139">
        <f>D26</f>
        <v>10.5</v>
      </c>
      <c r="S139" t="s">
        <v>93</v>
      </c>
      <c r="T139">
        <f>U26</f>
        <v>10.5</v>
      </c>
      <c r="AJ139" t="s">
        <v>93</v>
      </c>
      <c r="AK139">
        <f>AL26</f>
        <v>10.5</v>
      </c>
      <c r="BA139" t="s">
        <v>93</v>
      </c>
      <c r="BB139">
        <f>BC26</f>
        <v>10.5</v>
      </c>
      <c r="BR139" t="s">
        <v>93</v>
      </c>
      <c r="BS139">
        <f>BT26</f>
        <v>10.5</v>
      </c>
      <c r="CI139" t="s">
        <v>93</v>
      </c>
      <c r="CJ139">
        <f>CK26</f>
        <v>10.5</v>
      </c>
      <c r="CZ139" t="s">
        <v>93</v>
      </c>
      <c r="DA139">
        <f>DB26</f>
        <v>10.5</v>
      </c>
      <c r="DQ139" t="s">
        <v>93</v>
      </c>
      <c r="DR139">
        <f>DS26</f>
        <v>10.5</v>
      </c>
    </row>
    <row r="140" spans="1:126" ht="16" x14ac:dyDescent="0.2">
      <c r="C140" t="str">
        <f>IF(C136="B",IF(C139&lt;=30,"Since surface roughness is B and mean roof height is &lt;= 30 ft, answer question 11.1","Since surface roughness is B and mean roof height is &gt; 30 ft, answer question 11.2"),IF(C136="D","Since surface roughness is D, answer question 21.1","Since surface roughness is C, answer question 31.1"))</f>
        <v>Since surface roughness is D, answer question 21.1</v>
      </c>
      <c r="T140" t="str">
        <f>IF(T136="B",IF(T139&lt;=30,"Since surface roughness is B and mean roof height is &lt;= 30 ft, answer question 11.1","Since surface roughness is B and mean roof height is &gt; 30 ft, answer question 11.2"),IF(T136="D","Since surface roughness is D, answer question 21.1","Since surface roughness is C, answer question 31.1"))</f>
        <v>Since surface roughness is D, answer question 21.1</v>
      </c>
      <c r="AK140" t="str">
        <f>IF(AK136="B",IF(AK139&lt;=30,"Since surface roughness is B and mean roof height is &lt;= 30 ft, answer question 11.1","Since surface roughness is B and mean roof height is &gt; 30 ft, answer question 11.2"),IF(AK136="D","Since surface roughness is D, answer question 21.1","Since surface roughness is C, answer question 31.1"))</f>
        <v>Since surface roughness is D, answer question 21.1</v>
      </c>
      <c r="BB140" t="str">
        <f>IF(BB136="B",IF(BB139&lt;=30,"Since surface roughness is B and mean roof height is &lt;= 30 ft, answer question 11.1","Since surface roughness is B and mean roof height is &gt; 30 ft, answer question 11.2"),IF(BB136="D","Since surface roughness is D, answer question 21.1","Since surface roughness is C, answer question 31.1"))</f>
        <v>Since surface roughness is D, answer question 21.1</v>
      </c>
      <c r="BS140" t="str">
        <f>IF(BS136="B",IF(BS139&lt;=30,"Since surface roughness is B and mean roof height is &lt;= 30 ft, answer question 11.1","Since surface roughness is B and mean roof height is &gt; 30 ft, answer question 11.2"),IF(BS136="D","Since surface roughness is D, answer question 21.1","Since surface roughness is C, answer question 31.1"))</f>
        <v>Since surface roughness is D, answer question 21.1</v>
      </c>
      <c r="CJ140" t="str">
        <f>IF(CJ136="B",IF(CJ139&lt;=30,"Since surface roughness is B and mean roof height is &lt;= 30 ft, answer question 11.1","Since surface roughness is B and mean roof height is &gt; 30 ft, answer question 11.2"),IF(CJ136="D","Since surface roughness is D, answer question 21.1","Since surface roughness is C, answer question 31.1"))</f>
        <v>Since surface roughness is D, answer question 21.1</v>
      </c>
      <c r="DA140" t="str">
        <f>IF(DA136="B",IF(DA139&lt;=30,"Since surface roughness is B and mean roof height is &lt;= 30 ft, answer question 11.1","Since surface roughness is B and mean roof height is &gt; 30 ft, answer question 11.2"),IF(DA136="D","Since surface roughness is D, answer question 21.1","Since surface roughness is C, answer question 31.1"))</f>
        <v>Since surface roughness is D, answer question 21.1</v>
      </c>
      <c r="DR140" t="str">
        <f>IF(DR136="B",IF(DR139&lt;=30,"Since surface roughness is B and mean roof height is &lt;= 30 ft, answer question 11.1","Since surface roughness is B and mean roof height is &gt; 30 ft, answer question 11.2"),IF(DR136="D","Since surface roughness is D, answer question 21.1","Since surface roughness is C, answer question 31.1"))</f>
        <v>Since surface roughness is D, answer question 21.1</v>
      </c>
    </row>
    <row r="141" spans="1:126" ht="16" x14ac:dyDescent="0.2">
      <c r="B141" t="s">
        <v>94</v>
      </c>
      <c r="C141" t="s">
        <v>95</v>
      </c>
      <c r="S141" t="s">
        <v>94</v>
      </c>
      <c r="T141" t="s">
        <v>95</v>
      </c>
      <c r="AJ141" t="s">
        <v>94</v>
      </c>
      <c r="AK141" t="s">
        <v>95</v>
      </c>
      <c r="BA141" t="s">
        <v>94</v>
      </c>
      <c r="BB141" t="s">
        <v>95</v>
      </c>
      <c r="BR141" t="s">
        <v>94</v>
      </c>
      <c r="BS141" t="s">
        <v>95</v>
      </c>
      <c r="CI141" t="s">
        <v>94</v>
      </c>
      <c r="CJ141" t="s">
        <v>95</v>
      </c>
      <c r="CZ141" t="s">
        <v>94</v>
      </c>
      <c r="DA141" t="s">
        <v>95</v>
      </c>
      <c r="DQ141" t="s">
        <v>94</v>
      </c>
      <c r="DR141" t="s">
        <v>95</v>
      </c>
    </row>
    <row r="142" spans="1:126" ht="16" x14ac:dyDescent="0.2">
      <c r="B142" t="s">
        <v>96</v>
      </c>
      <c r="S142" t="s">
        <v>96</v>
      </c>
      <c r="AJ142" t="s">
        <v>96</v>
      </c>
      <c r="BA142" t="s">
        <v>96</v>
      </c>
      <c r="BR142" t="s">
        <v>96</v>
      </c>
      <c r="CI142" t="s">
        <v>96</v>
      </c>
      <c r="CZ142" t="s">
        <v>96</v>
      </c>
      <c r="DQ142" t="s">
        <v>96</v>
      </c>
    </row>
    <row r="143" spans="1:126" ht="16" x14ac:dyDescent="0.2">
      <c r="B143" t="s">
        <v>97</v>
      </c>
      <c r="C143" t="s">
        <v>29</v>
      </c>
      <c r="S143" t="s">
        <v>97</v>
      </c>
      <c r="T143" t="s">
        <v>29</v>
      </c>
      <c r="AJ143" t="s">
        <v>97</v>
      </c>
      <c r="AK143" t="s">
        <v>29</v>
      </c>
      <c r="BA143" t="s">
        <v>97</v>
      </c>
      <c r="BB143" t="s">
        <v>29</v>
      </c>
      <c r="BR143" t="s">
        <v>97</v>
      </c>
      <c r="BS143" t="s">
        <v>29</v>
      </c>
      <c r="CI143" t="s">
        <v>97</v>
      </c>
      <c r="CJ143" t="s">
        <v>29</v>
      </c>
      <c r="CZ143" t="s">
        <v>97</v>
      </c>
      <c r="DA143" t="s">
        <v>29</v>
      </c>
      <c r="DQ143" t="s">
        <v>97</v>
      </c>
      <c r="DR143" t="s">
        <v>29</v>
      </c>
    </row>
    <row r="144" spans="1:126" ht="16" x14ac:dyDescent="0.2">
      <c r="B144" t="s">
        <v>98</v>
      </c>
      <c r="C144" t="s">
        <v>95</v>
      </c>
      <c r="S144" t="s">
        <v>98</v>
      </c>
      <c r="T144" t="s">
        <v>95</v>
      </c>
      <c r="AJ144" t="s">
        <v>98</v>
      </c>
      <c r="AK144" t="s">
        <v>95</v>
      </c>
      <c r="BA144" t="s">
        <v>98</v>
      </c>
      <c r="BB144" t="s">
        <v>95</v>
      </c>
      <c r="BR144" t="s">
        <v>98</v>
      </c>
      <c r="BS144" t="s">
        <v>95</v>
      </c>
      <c r="CI144" t="s">
        <v>98</v>
      </c>
      <c r="CJ144" t="s">
        <v>95</v>
      </c>
      <c r="CZ144" t="s">
        <v>98</v>
      </c>
      <c r="DA144" t="s">
        <v>95</v>
      </c>
      <c r="DQ144" t="s">
        <v>98</v>
      </c>
      <c r="DR144" t="s">
        <v>95</v>
      </c>
    </row>
    <row r="145" spans="1:124" ht="16" x14ac:dyDescent="0.2">
      <c r="B145" t="s">
        <v>99</v>
      </c>
      <c r="C145" t="str">
        <f>IF(C144="No","Answer Question 21.2","D")</f>
        <v>D</v>
      </c>
      <c r="S145" t="s">
        <v>99</v>
      </c>
      <c r="T145" t="str">
        <f>IF(T144="No","Answer Question 21.2","D")</f>
        <v>D</v>
      </c>
      <c r="AJ145" t="s">
        <v>99</v>
      </c>
      <c r="AK145" t="str">
        <f>IF(AK144="No","Answer Question 21.2","D")</f>
        <v>D</v>
      </c>
      <c r="BA145" t="s">
        <v>99</v>
      </c>
      <c r="BB145" t="str">
        <f>IF(BB144="No","Answer Question 21.2","D")</f>
        <v>D</v>
      </c>
      <c r="BR145" t="s">
        <v>99</v>
      </c>
      <c r="BS145" t="str">
        <f>IF(BS144="No","Answer Question 21.2","D")</f>
        <v>D</v>
      </c>
      <c r="CI145" t="s">
        <v>99</v>
      </c>
      <c r="CJ145" t="str">
        <f>IF(CJ144="No","Answer Question 21.2","D")</f>
        <v>D</v>
      </c>
      <c r="CZ145" t="s">
        <v>99</v>
      </c>
      <c r="DA145" t="str">
        <f>IF(DA144="No","Answer Question 21.2","D")</f>
        <v>D</v>
      </c>
      <c r="DQ145" t="s">
        <v>99</v>
      </c>
      <c r="DR145" t="str">
        <f>IF(DR144="No","Answer Question 21.2","D")</f>
        <v>D</v>
      </c>
    </row>
    <row r="146" spans="1:124" ht="16" x14ac:dyDescent="0.2">
      <c r="B146" t="s">
        <v>100</v>
      </c>
      <c r="C146" t="s">
        <v>95</v>
      </c>
      <c r="S146" t="s">
        <v>100</v>
      </c>
      <c r="T146" t="s">
        <v>95</v>
      </c>
      <c r="AJ146" t="s">
        <v>100</v>
      </c>
      <c r="AK146" t="s">
        <v>95</v>
      </c>
      <c r="BA146" t="s">
        <v>100</v>
      </c>
      <c r="BB146" t="s">
        <v>95</v>
      </c>
      <c r="BR146" t="s">
        <v>100</v>
      </c>
      <c r="BS146" t="s">
        <v>95</v>
      </c>
      <c r="CI146" t="s">
        <v>100</v>
      </c>
      <c r="CJ146" t="s">
        <v>95</v>
      </c>
      <c r="CZ146" t="s">
        <v>100</v>
      </c>
      <c r="DA146" t="s">
        <v>95</v>
      </c>
      <c r="DQ146" t="s">
        <v>100</v>
      </c>
      <c r="DR146" t="s">
        <v>95</v>
      </c>
    </row>
    <row r="147" spans="1:124" ht="16" x14ac:dyDescent="0.2">
      <c r="B147" t="s">
        <v>101</v>
      </c>
      <c r="C147" t="str">
        <f>IF(C143="B","B",IF(C144="Yes","D",IF(C146="Yes","D","C")))</f>
        <v>B</v>
      </c>
      <c r="S147" t="s">
        <v>101</v>
      </c>
      <c r="T147" t="str">
        <f>IF(T143="B","B",IF(T144="Yes","D",IF(T146="Yes","D","C")))</f>
        <v>B</v>
      </c>
      <c r="AJ147" t="s">
        <v>101</v>
      </c>
      <c r="AK147" t="str">
        <f>IF(AK143="B","B",IF(AK144="Yes","D",IF(AK146="Yes","D","C")))</f>
        <v>B</v>
      </c>
      <c r="BA147" t="s">
        <v>101</v>
      </c>
      <c r="BB147" t="str">
        <f>IF(BB143="B","B",IF(BB144="Yes","D",IF(BB146="Yes","D","C")))</f>
        <v>B</v>
      </c>
      <c r="BR147" t="s">
        <v>101</v>
      </c>
      <c r="BS147" t="str">
        <f>IF(BS143="B","B",IF(BS144="Yes","D",IF(BS146="Yes","D","C")))</f>
        <v>B</v>
      </c>
      <c r="CI147" t="s">
        <v>101</v>
      </c>
      <c r="CJ147" t="str">
        <f>IF(CJ143="B","B",IF(CJ144="Yes","D",IF(CJ146="Yes","D","C")))</f>
        <v>B</v>
      </c>
      <c r="CZ147" t="s">
        <v>101</v>
      </c>
      <c r="DA147" t="str">
        <f>IF(DA143="B","B",IF(DA144="Yes","D",IF(DA146="Yes","D","C")))</f>
        <v>B</v>
      </c>
      <c r="DQ147" t="s">
        <v>101</v>
      </c>
      <c r="DR147" t="str">
        <f>IF(DR143="B","B",IF(DR144="Yes","D",IF(DR146="Yes","D","C")))</f>
        <v>B</v>
      </c>
    </row>
    <row r="149" spans="1:124" ht="16" x14ac:dyDescent="0.2">
      <c r="A149" t="s">
        <v>78</v>
      </c>
      <c r="R149" t="s">
        <v>78</v>
      </c>
      <c r="AI149" t="s">
        <v>78</v>
      </c>
      <c r="AZ149" t="s">
        <v>78</v>
      </c>
      <c r="BQ149" t="s">
        <v>78</v>
      </c>
      <c r="CH149" t="s">
        <v>78</v>
      </c>
      <c r="CY149" t="s">
        <v>78</v>
      </c>
      <c r="DP149" t="s">
        <v>78</v>
      </c>
    </row>
    <row r="150" spans="1:124" ht="16" x14ac:dyDescent="0.2">
      <c r="B150" t="s">
        <v>102</v>
      </c>
      <c r="C150" t="s">
        <v>103</v>
      </c>
      <c r="D150">
        <v>1</v>
      </c>
      <c r="E150" t="s">
        <v>104</v>
      </c>
      <c r="S150" t="s">
        <v>102</v>
      </c>
      <c r="T150" t="s">
        <v>103</v>
      </c>
      <c r="U150">
        <v>1</v>
      </c>
      <c r="V150" t="s">
        <v>104</v>
      </c>
      <c r="AJ150" t="s">
        <v>102</v>
      </c>
      <c r="AK150" t="s">
        <v>103</v>
      </c>
      <c r="AL150">
        <v>1</v>
      </c>
      <c r="AM150" t="s">
        <v>104</v>
      </c>
      <c r="BA150" t="s">
        <v>102</v>
      </c>
      <c r="BB150" t="s">
        <v>103</v>
      </c>
      <c r="BC150">
        <v>1</v>
      </c>
      <c r="BD150" t="s">
        <v>104</v>
      </c>
      <c r="BR150" t="s">
        <v>102</v>
      </c>
      <c r="BS150" t="s">
        <v>103</v>
      </c>
      <c r="BT150">
        <v>1</v>
      </c>
      <c r="BU150" t="s">
        <v>104</v>
      </c>
      <c r="CI150" t="s">
        <v>102</v>
      </c>
      <c r="CJ150" t="s">
        <v>103</v>
      </c>
      <c r="CK150">
        <v>1</v>
      </c>
      <c r="CL150" t="s">
        <v>104</v>
      </c>
      <c r="CZ150" t="s">
        <v>102</v>
      </c>
      <c r="DA150" t="s">
        <v>103</v>
      </c>
      <c r="DB150">
        <v>1</v>
      </c>
      <c r="DC150" t="s">
        <v>104</v>
      </c>
      <c r="DQ150" t="s">
        <v>102</v>
      </c>
      <c r="DR150" t="s">
        <v>103</v>
      </c>
      <c r="DS150">
        <v>1</v>
      </c>
      <c r="DT150" t="s">
        <v>104</v>
      </c>
    </row>
    <row r="152" spans="1:124" ht="16" x14ac:dyDescent="0.2">
      <c r="A152" t="s">
        <v>79</v>
      </c>
      <c r="R152" t="s">
        <v>79</v>
      </c>
      <c r="AI152" t="s">
        <v>79</v>
      </c>
      <c r="AZ152" t="s">
        <v>79</v>
      </c>
      <c r="BQ152" t="s">
        <v>79</v>
      </c>
      <c r="CH152" t="s">
        <v>79</v>
      </c>
      <c r="CY152" t="s">
        <v>79</v>
      </c>
      <c r="DP152" t="s">
        <v>79</v>
      </c>
    </row>
    <row r="153" spans="1:124" ht="16" x14ac:dyDescent="0.2">
      <c r="B153" t="s">
        <v>105</v>
      </c>
      <c r="C153" t="s">
        <v>106</v>
      </c>
      <c r="D153">
        <v>0.85</v>
      </c>
      <c r="S153" t="s">
        <v>105</v>
      </c>
      <c r="T153" t="s">
        <v>106</v>
      </c>
      <c r="U153">
        <v>0.85</v>
      </c>
      <c r="AJ153" t="s">
        <v>105</v>
      </c>
      <c r="AK153" t="s">
        <v>106</v>
      </c>
      <c r="AL153">
        <v>0.85</v>
      </c>
      <c r="BA153" t="s">
        <v>105</v>
      </c>
      <c r="BB153" t="s">
        <v>106</v>
      </c>
      <c r="BC153">
        <v>0.85</v>
      </c>
      <c r="BR153" t="s">
        <v>105</v>
      </c>
      <c r="BS153" t="s">
        <v>106</v>
      </c>
      <c r="BT153">
        <v>0.85</v>
      </c>
      <c r="CI153" t="s">
        <v>105</v>
      </c>
      <c r="CJ153" t="s">
        <v>106</v>
      </c>
      <c r="CK153">
        <v>0.85</v>
      </c>
      <c r="CZ153" t="s">
        <v>105</v>
      </c>
      <c r="DA153" t="s">
        <v>106</v>
      </c>
      <c r="DB153">
        <v>0.85</v>
      </c>
      <c r="DQ153" t="s">
        <v>105</v>
      </c>
      <c r="DR153" t="s">
        <v>106</v>
      </c>
      <c r="DS153">
        <v>0.85</v>
      </c>
    </row>
    <row r="155" spans="1:124" ht="16" x14ac:dyDescent="0.2">
      <c r="A155" t="s">
        <v>80</v>
      </c>
      <c r="R155" t="s">
        <v>80</v>
      </c>
      <c r="AI155" t="s">
        <v>80</v>
      </c>
      <c r="AZ155" t="s">
        <v>80</v>
      </c>
      <c r="BQ155" t="s">
        <v>80</v>
      </c>
      <c r="CH155" t="s">
        <v>80</v>
      </c>
      <c r="CY155" t="s">
        <v>80</v>
      </c>
      <c r="DP155" t="s">
        <v>80</v>
      </c>
    </row>
    <row r="156" spans="1:124" ht="16" x14ac:dyDescent="0.2">
      <c r="B156" t="s">
        <v>107</v>
      </c>
      <c r="S156" t="s">
        <v>107</v>
      </c>
      <c r="AJ156" t="s">
        <v>107</v>
      </c>
      <c r="BA156" t="s">
        <v>107</v>
      </c>
      <c r="BR156" t="s">
        <v>107</v>
      </c>
      <c r="CI156" t="s">
        <v>107</v>
      </c>
      <c r="CZ156" t="s">
        <v>107</v>
      </c>
      <c r="DQ156" t="s">
        <v>107</v>
      </c>
    </row>
    <row r="157" spans="1:124" ht="16" x14ac:dyDescent="0.2">
      <c r="B157" t="s">
        <v>108</v>
      </c>
      <c r="S157" t="s">
        <v>108</v>
      </c>
      <c r="AJ157" t="s">
        <v>108</v>
      </c>
      <c r="BA157" t="s">
        <v>108</v>
      </c>
      <c r="BR157" t="s">
        <v>108</v>
      </c>
      <c r="CI157" t="s">
        <v>108</v>
      </c>
      <c r="CZ157" t="s">
        <v>108</v>
      </c>
      <c r="DQ157" t="s">
        <v>108</v>
      </c>
    </row>
    <row r="158" spans="1:124" ht="16" x14ac:dyDescent="0.2">
      <c r="B158" t="s">
        <v>109</v>
      </c>
      <c r="S158" t="s">
        <v>109</v>
      </c>
      <c r="AJ158" t="s">
        <v>109</v>
      </c>
      <c r="BA158" t="s">
        <v>109</v>
      </c>
      <c r="BR158" t="s">
        <v>109</v>
      </c>
      <c r="CI158" t="s">
        <v>109</v>
      </c>
      <c r="CZ158" t="s">
        <v>109</v>
      </c>
      <c r="DQ158" t="s">
        <v>109</v>
      </c>
    </row>
    <row r="160" spans="1:124" ht="16" x14ac:dyDescent="0.2">
      <c r="A160" t="s">
        <v>81</v>
      </c>
      <c r="R160" t="s">
        <v>81</v>
      </c>
      <c r="AI160" t="s">
        <v>81</v>
      </c>
      <c r="AZ160" t="s">
        <v>81</v>
      </c>
      <c r="BQ160" t="s">
        <v>81</v>
      </c>
      <c r="CH160" t="s">
        <v>81</v>
      </c>
      <c r="CY160" t="s">
        <v>81</v>
      </c>
      <c r="DP160" t="s">
        <v>81</v>
      </c>
    </row>
    <row r="161" spans="2:125" ht="16" x14ac:dyDescent="0.2">
      <c r="B161" t="s">
        <v>110</v>
      </c>
      <c r="S161" t="s">
        <v>110</v>
      </c>
      <c r="AJ161" t="s">
        <v>110</v>
      </c>
      <c r="BA161" t="s">
        <v>110</v>
      </c>
      <c r="BR161" t="s">
        <v>110</v>
      </c>
      <c r="CI161" t="s">
        <v>110</v>
      </c>
      <c r="CZ161" t="s">
        <v>110</v>
      </c>
      <c r="DQ161" t="s">
        <v>110</v>
      </c>
    </row>
    <row r="162" spans="2:125" ht="16" x14ac:dyDescent="0.2">
      <c r="B162" t="s">
        <v>111</v>
      </c>
      <c r="S162" t="s">
        <v>111</v>
      </c>
      <c r="AJ162" t="s">
        <v>111</v>
      </c>
      <c r="BA162" t="s">
        <v>111</v>
      </c>
      <c r="BR162" t="s">
        <v>111</v>
      </c>
      <c r="CI162" t="s">
        <v>111</v>
      </c>
      <c r="CZ162" t="s">
        <v>111</v>
      </c>
      <c r="DQ162" t="s">
        <v>111</v>
      </c>
    </row>
    <row r="163" spans="2:125" ht="16" x14ac:dyDescent="0.2">
      <c r="D163" t="s">
        <v>21</v>
      </c>
      <c r="E163" t="s">
        <v>112</v>
      </c>
      <c r="U163" t="s">
        <v>21</v>
      </c>
      <c r="V163" t="s">
        <v>112</v>
      </c>
      <c r="AL163" t="s">
        <v>21</v>
      </c>
      <c r="AM163" t="s">
        <v>112</v>
      </c>
      <c r="BC163" t="s">
        <v>21</v>
      </c>
      <c r="BD163" t="s">
        <v>112</v>
      </c>
      <c r="BT163" t="s">
        <v>21</v>
      </c>
      <c r="BU163" t="s">
        <v>112</v>
      </c>
      <c r="CK163" t="s">
        <v>21</v>
      </c>
      <c r="CL163" t="s">
        <v>112</v>
      </c>
      <c r="DB163" t="s">
        <v>21</v>
      </c>
      <c r="DC163" t="s">
        <v>112</v>
      </c>
      <c r="DS163" t="s">
        <v>21</v>
      </c>
      <c r="DT163" t="s">
        <v>112</v>
      </c>
    </row>
    <row r="164" spans="2:125" ht="16" x14ac:dyDescent="0.2">
      <c r="B164" t="s">
        <v>113</v>
      </c>
      <c r="C164" t="s">
        <v>114</v>
      </c>
      <c r="D164">
        <v>0</v>
      </c>
      <c r="E164">
        <v>0</v>
      </c>
      <c r="F164" t="s">
        <v>115</v>
      </c>
      <c r="S164" t="s">
        <v>113</v>
      </c>
      <c r="T164" t="s">
        <v>114</v>
      </c>
      <c r="U164">
        <v>0</v>
      </c>
      <c r="V164">
        <v>0</v>
      </c>
      <c r="W164" t="s">
        <v>115</v>
      </c>
      <c r="AJ164" t="s">
        <v>113</v>
      </c>
      <c r="AK164" t="s">
        <v>114</v>
      </c>
      <c r="AL164">
        <v>0</v>
      </c>
      <c r="AM164">
        <v>0</v>
      </c>
      <c r="AN164" t="s">
        <v>115</v>
      </c>
      <c r="BA164" t="s">
        <v>113</v>
      </c>
      <c r="BB164" t="s">
        <v>114</v>
      </c>
      <c r="BC164">
        <v>0</v>
      </c>
      <c r="BD164">
        <v>0</v>
      </c>
      <c r="BE164" t="s">
        <v>115</v>
      </c>
      <c r="BR164" t="s">
        <v>113</v>
      </c>
      <c r="BS164" t="s">
        <v>114</v>
      </c>
      <c r="BT164">
        <v>0</v>
      </c>
      <c r="BU164">
        <v>0</v>
      </c>
      <c r="BV164" t="s">
        <v>115</v>
      </c>
      <c r="CI164" t="s">
        <v>113</v>
      </c>
      <c r="CJ164" t="s">
        <v>114</v>
      </c>
      <c r="CK164">
        <v>0</v>
      </c>
      <c r="CL164">
        <v>0</v>
      </c>
      <c r="CM164" t="s">
        <v>115</v>
      </c>
      <c r="CZ164" t="s">
        <v>113</v>
      </c>
      <c r="DA164" t="s">
        <v>114</v>
      </c>
      <c r="DB164">
        <v>0</v>
      </c>
      <c r="DC164">
        <v>0</v>
      </c>
      <c r="DD164" t="s">
        <v>115</v>
      </c>
      <c r="DQ164" t="s">
        <v>113</v>
      </c>
      <c r="DR164" t="s">
        <v>114</v>
      </c>
      <c r="DS164">
        <v>0</v>
      </c>
      <c r="DT164">
        <v>0</v>
      </c>
      <c r="DU164" t="s">
        <v>115</v>
      </c>
    </row>
    <row r="165" spans="2:125" ht="16" x14ac:dyDescent="0.2">
      <c r="B165" t="s">
        <v>116</v>
      </c>
      <c r="C165" t="s">
        <v>114</v>
      </c>
      <c r="D165">
        <v>0.55000000000000004</v>
      </c>
      <c r="E165">
        <v>-0.55000000000000004</v>
      </c>
      <c r="F165" t="s">
        <v>117</v>
      </c>
      <c r="S165" t="s">
        <v>116</v>
      </c>
      <c r="T165" t="s">
        <v>114</v>
      </c>
      <c r="U165">
        <v>0.55000000000000004</v>
      </c>
      <c r="V165">
        <v>-0.55000000000000004</v>
      </c>
      <c r="W165" t="s">
        <v>117</v>
      </c>
      <c r="AJ165" t="s">
        <v>116</v>
      </c>
      <c r="AK165" t="s">
        <v>114</v>
      </c>
      <c r="AL165">
        <v>0.55000000000000004</v>
      </c>
      <c r="AM165">
        <v>-0.55000000000000004</v>
      </c>
      <c r="AN165" t="s">
        <v>117</v>
      </c>
      <c r="BA165" t="s">
        <v>116</v>
      </c>
      <c r="BB165" t="s">
        <v>114</v>
      </c>
      <c r="BC165">
        <v>0.55000000000000004</v>
      </c>
      <c r="BD165">
        <v>-0.55000000000000004</v>
      </c>
      <c r="BE165" t="s">
        <v>117</v>
      </c>
      <c r="BR165" t="s">
        <v>116</v>
      </c>
      <c r="BS165" t="s">
        <v>114</v>
      </c>
      <c r="BT165">
        <v>0.55000000000000004</v>
      </c>
      <c r="BU165">
        <v>-0.55000000000000004</v>
      </c>
      <c r="BV165" t="s">
        <v>117</v>
      </c>
      <c r="CI165" t="s">
        <v>116</v>
      </c>
      <c r="CJ165" t="s">
        <v>114</v>
      </c>
      <c r="CK165">
        <v>0.55000000000000004</v>
      </c>
      <c r="CL165">
        <v>-0.55000000000000004</v>
      </c>
      <c r="CM165" t="s">
        <v>117</v>
      </c>
      <c r="CZ165" t="s">
        <v>116</v>
      </c>
      <c r="DA165" t="s">
        <v>114</v>
      </c>
      <c r="DB165">
        <v>0.55000000000000004</v>
      </c>
      <c r="DC165">
        <v>-0.55000000000000004</v>
      </c>
      <c r="DD165" t="s">
        <v>117</v>
      </c>
      <c r="DQ165" t="s">
        <v>116</v>
      </c>
      <c r="DR165" t="s">
        <v>114</v>
      </c>
      <c r="DS165">
        <v>0.55000000000000004</v>
      </c>
      <c r="DT165">
        <v>-0.55000000000000004</v>
      </c>
      <c r="DU165" t="s">
        <v>117</v>
      </c>
    </row>
    <row r="166" spans="2:125" ht="16" x14ac:dyDescent="0.2">
      <c r="B166" t="s">
        <v>118</v>
      </c>
      <c r="C166" t="s">
        <v>114</v>
      </c>
      <c r="D166">
        <v>0.18</v>
      </c>
      <c r="E166">
        <v>-0.18</v>
      </c>
      <c r="S166" t="s">
        <v>118</v>
      </c>
      <c r="T166" t="s">
        <v>114</v>
      </c>
      <c r="U166">
        <v>0.18</v>
      </c>
      <c r="V166">
        <v>-0.18</v>
      </c>
      <c r="AJ166" t="s">
        <v>118</v>
      </c>
      <c r="AK166" t="s">
        <v>114</v>
      </c>
      <c r="AL166">
        <v>0.18</v>
      </c>
      <c r="AM166">
        <v>-0.18</v>
      </c>
      <c r="BA166" t="s">
        <v>118</v>
      </c>
      <c r="BB166" t="s">
        <v>114</v>
      </c>
      <c r="BC166">
        <v>0.18</v>
      </c>
      <c r="BD166">
        <v>-0.18</v>
      </c>
      <c r="BR166" t="s">
        <v>118</v>
      </c>
      <c r="BS166" t="s">
        <v>114</v>
      </c>
      <c r="BT166">
        <v>0.18</v>
      </c>
      <c r="BU166">
        <v>-0.18</v>
      </c>
      <c r="CI166" t="s">
        <v>118</v>
      </c>
      <c r="CJ166" t="s">
        <v>114</v>
      </c>
      <c r="CK166">
        <v>0.18</v>
      </c>
      <c r="CL166">
        <v>-0.18</v>
      </c>
      <c r="CZ166" t="s">
        <v>118</v>
      </c>
      <c r="DA166" t="s">
        <v>114</v>
      </c>
      <c r="DB166">
        <v>0.18</v>
      </c>
      <c r="DC166">
        <v>-0.18</v>
      </c>
      <c r="DQ166" t="s">
        <v>118</v>
      </c>
      <c r="DR166" t="s">
        <v>114</v>
      </c>
      <c r="DS166">
        <v>0.18</v>
      </c>
      <c r="DT166">
        <v>-0.18</v>
      </c>
    </row>
    <row r="168" spans="2:125" ht="16" x14ac:dyDescent="0.2">
      <c r="B168" t="s">
        <v>119</v>
      </c>
      <c r="C168">
        <f>C55</f>
        <v>1</v>
      </c>
      <c r="S168" t="s">
        <v>119</v>
      </c>
      <c r="T168">
        <f>T55</f>
        <v>1</v>
      </c>
      <c r="AJ168" t="s">
        <v>119</v>
      </c>
      <c r="AK168">
        <f>AK55</f>
        <v>2</v>
      </c>
      <c r="BA168" t="s">
        <v>119</v>
      </c>
      <c r="BB168">
        <f>BB55</f>
        <v>2</v>
      </c>
      <c r="BR168" t="s">
        <v>119</v>
      </c>
      <c r="BS168">
        <f>BS55</f>
        <v>1</v>
      </c>
      <c r="CI168" t="s">
        <v>119</v>
      </c>
      <c r="CJ168">
        <f>CJ55</f>
        <v>1</v>
      </c>
      <c r="CZ168" t="s">
        <v>119</v>
      </c>
      <c r="DA168">
        <f>DA55</f>
        <v>2</v>
      </c>
      <c r="DQ168" t="s">
        <v>119</v>
      </c>
      <c r="DR168">
        <f>DR55</f>
        <v>2</v>
      </c>
    </row>
    <row r="169" spans="2:125" ht="16" x14ac:dyDescent="0.2">
      <c r="B169" t="s">
        <v>113</v>
      </c>
      <c r="C169" t="s">
        <v>114</v>
      </c>
      <c r="D169">
        <f>IF(C168=1,D164,"")</f>
        <v>0</v>
      </c>
      <c r="E169" t="str">
        <f>IF(C168=1,"",E164)</f>
        <v/>
      </c>
      <c r="S169" t="s">
        <v>113</v>
      </c>
      <c r="T169" t="s">
        <v>114</v>
      </c>
      <c r="U169">
        <f>IF(T168=1,U164,"")</f>
        <v>0</v>
      </c>
      <c r="V169" t="str">
        <f>IF(T168=1,"",V164)</f>
        <v/>
      </c>
      <c r="AJ169" t="s">
        <v>113</v>
      </c>
      <c r="AK169" t="s">
        <v>114</v>
      </c>
      <c r="AL169" t="str">
        <f>IF(AK168=1,AL164,"")</f>
        <v/>
      </c>
      <c r="AM169">
        <f>IF(AK168=1,"",AM164)</f>
        <v>0</v>
      </c>
      <c r="BA169" t="s">
        <v>113</v>
      </c>
      <c r="BB169" t="s">
        <v>114</v>
      </c>
      <c r="BC169" t="str">
        <f>IF(BB168=1,BC164,"")</f>
        <v/>
      </c>
      <c r="BD169">
        <f>IF(BB168=1,"",BD164)</f>
        <v>0</v>
      </c>
      <c r="BR169" t="s">
        <v>113</v>
      </c>
      <c r="BS169" t="s">
        <v>114</v>
      </c>
      <c r="BT169">
        <f>IF(BS168=1,BT164,"")</f>
        <v>0</v>
      </c>
      <c r="BU169" t="str">
        <f>IF(BS168=1,"",BU164)</f>
        <v/>
      </c>
      <c r="CI169" t="s">
        <v>113</v>
      </c>
      <c r="CJ169" t="s">
        <v>114</v>
      </c>
      <c r="CK169">
        <f>IF(CJ168=1,CK164,"")</f>
        <v>0</v>
      </c>
      <c r="CL169" t="str">
        <f>IF(CJ168=1,"",CL164)</f>
        <v/>
      </c>
      <c r="CZ169" t="s">
        <v>113</v>
      </c>
      <c r="DA169" t="s">
        <v>114</v>
      </c>
      <c r="DB169" t="str">
        <f>IF(DA168=1,DB164,"")</f>
        <v/>
      </c>
      <c r="DC169">
        <f>IF(DA168=1,"",DC164)</f>
        <v>0</v>
      </c>
      <c r="DQ169" t="s">
        <v>113</v>
      </c>
      <c r="DR169" t="s">
        <v>114</v>
      </c>
      <c r="DS169" t="str">
        <f>IF(DR168=1,DS164,"")</f>
        <v/>
      </c>
      <c r="DT169">
        <f>IF(DR168=1,"",DT164)</f>
        <v>0</v>
      </c>
    </row>
    <row r="170" spans="2:125" ht="16" x14ac:dyDescent="0.2">
      <c r="B170" t="s">
        <v>116</v>
      </c>
      <c r="C170" t="s">
        <v>114</v>
      </c>
      <c r="D170">
        <f>IF(C168=1,D165,"")</f>
        <v>0.55000000000000004</v>
      </c>
      <c r="E170" t="str">
        <f>IF(C168=1,"",E165)</f>
        <v/>
      </c>
      <c r="S170" t="s">
        <v>116</v>
      </c>
      <c r="T170" t="s">
        <v>114</v>
      </c>
      <c r="U170">
        <f>IF(T168=1,U165,"")</f>
        <v>0.55000000000000004</v>
      </c>
      <c r="V170" t="str">
        <f>IF(T168=1,"",V165)</f>
        <v/>
      </c>
      <c r="AJ170" t="s">
        <v>116</v>
      </c>
      <c r="AK170" t="s">
        <v>114</v>
      </c>
      <c r="AL170" t="str">
        <f>IF(AK168=1,AL165,"")</f>
        <v/>
      </c>
      <c r="AM170">
        <f>IF(AK168=1,"",AM165)</f>
        <v>-0.55000000000000004</v>
      </c>
      <c r="BA170" t="s">
        <v>116</v>
      </c>
      <c r="BB170" t="s">
        <v>114</v>
      </c>
      <c r="BC170" t="str">
        <f>IF(BB168=1,BC165,"")</f>
        <v/>
      </c>
      <c r="BD170">
        <f>IF(BB168=1,"",BD165)</f>
        <v>-0.55000000000000004</v>
      </c>
      <c r="BR170" t="s">
        <v>116</v>
      </c>
      <c r="BS170" t="s">
        <v>114</v>
      </c>
      <c r="BT170">
        <f>IF(BS168=1,BT165,"")</f>
        <v>0.55000000000000004</v>
      </c>
      <c r="BU170" t="str">
        <f>IF(BS168=1,"",BU165)</f>
        <v/>
      </c>
      <c r="CI170" t="s">
        <v>116</v>
      </c>
      <c r="CJ170" t="s">
        <v>114</v>
      </c>
      <c r="CK170">
        <f>IF(CJ168=1,CK165,"")</f>
        <v>0.55000000000000004</v>
      </c>
      <c r="CL170" t="str">
        <f>IF(CJ168=1,"",CL165)</f>
        <v/>
      </c>
      <c r="CZ170" t="s">
        <v>116</v>
      </c>
      <c r="DA170" t="s">
        <v>114</v>
      </c>
      <c r="DB170" t="str">
        <f>IF(DA168=1,DB165,"")</f>
        <v/>
      </c>
      <c r="DC170">
        <f>IF(DA168=1,"",DC165)</f>
        <v>-0.55000000000000004</v>
      </c>
      <c r="DQ170" t="s">
        <v>116</v>
      </c>
      <c r="DR170" t="s">
        <v>114</v>
      </c>
      <c r="DS170" t="str">
        <f>IF(DR168=1,DS165,"")</f>
        <v/>
      </c>
      <c r="DT170">
        <f>IF(DR168=1,"",DT165)</f>
        <v>-0.55000000000000004</v>
      </c>
    </row>
    <row r="171" spans="2:125" ht="16" x14ac:dyDescent="0.2">
      <c r="B171" t="s">
        <v>118</v>
      </c>
      <c r="C171" t="s">
        <v>114</v>
      </c>
      <c r="D171">
        <f>IF(C168=1,D166,"")</f>
        <v>0.18</v>
      </c>
      <c r="E171" t="str">
        <f>IF(C168=1,"",E166)</f>
        <v/>
      </c>
      <c r="S171" t="s">
        <v>118</v>
      </c>
      <c r="T171" t="s">
        <v>114</v>
      </c>
      <c r="U171">
        <f>IF(T168=1,U166,"")</f>
        <v>0.18</v>
      </c>
      <c r="V171" t="str">
        <f>IF(T168=1,"",V166)</f>
        <v/>
      </c>
      <c r="AJ171" t="s">
        <v>118</v>
      </c>
      <c r="AK171" t="s">
        <v>114</v>
      </c>
      <c r="AL171" t="str">
        <f>IF(AK168=1,AL166,"")</f>
        <v/>
      </c>
      <c r="AM171">
        <f>IF(AK168=1,"",AM166)</f>
        <v>-0.18</v>
      </c>
      <c r="BA171" t="s">
        <v>118</v>
      </c>
      <c r="BB171" t="s">
        <v>114</v>
      </c>
      <c r="BC171" t="str">
        <f>IF(BB168=1,BC166,"")</f>
        <v/>
      </c>
      <c r="BD171">
        <f>IF(BB168=1,"",BD166)</f>
        <v>-0.18</v>
      </c>
      <c r="BR171" t="s">
        <v>118</v>
      </c>
      <c r="BS171" t="s">
        <v>114</v>
      </c>
      <c r="BT171">
        <f>IF(BS168=1,BT166,"")</f>
        <v>0.18</v>
      </c>
      <c r="BU171" t="str">
        <f>IF(BS168=1,"",BU166)</f>
        <v/>
      </c>
      <c r="CI171" t="s">
        <v>118</v>
      </c>
      <c r="CJ171" t="s">
        <v>114</v>
      </c>
      <c r="CK171">
        <f>IF(CJ168=1,CK166,"")</f>
        <v>0.18</v>
      </c>
      <c r="CL171" t="str">
        <f>IF(CJ168=1,"",CL166)</f>
        <v/>
      </c>
      <c r="CZ171" t="s">
        <v>118</v>
      </c>
      <c r="DA171" t="s">
        <v>114</v>
      </c>
      <c r="DB171" t="str">
        <f>IF(DA168=1,DB166,"")</f>
        <v/>
      </c>
      <c r="DC171">
        <f>IF(DA168=1,"",DC166)</f>
        <v>-0.18</v>
      </c>
      <c r="DQ171" t="s">
        <v>118</v>
      </c>
      <c r="DR171" t="s">
        <v>114</v>
      </c>
      <c r="DS171" t="str">
        <f>IF(DR168=1,DS166,"")</f>
        <v/>
      </c>
      <c r="DT171">
        <f>IF(DR168=1,"",DT166)</f>
        <v>-0.18</v>
      </c>
    </row>
    <row r="173" spans="2:125" ht="16" x14ac:dyDescent="0.2">
      <c r="B173" t="s">
        <v>4</v>
      </c>
      <c r="C173" t="s">
        <v>114</v>
      </c>
      <c r="D173">
        <f>SUM(D169:E169)</f>
        <v>0</v>
      </c>
      <c r="S173" t="s">
        <v>4</v>
      </c>
      <c r="T173" t="s">
        <v>114</v>
      </c>
      <c r="U173">
        <f>SUM(U169:V169)</f>
        <v>0</v>
      </c>
      <c r="AJ173" t="s">
        <v>4</v>
      </c>
      <c r="AK173" t="s">
        <v>114</v>
      </c>
      <c r="AL173">
        <f>SUM(AL169:AM169)</f>
        <v>0</v>
      </c>
      <c r="BA173" t="s">
        <v>4</v>
      </c>
      <c r="BB173" t="s">
        <v>114</v>
      </c>
      <c r="BC173">
        <f>SUM(BC169:BD169)</f>
        <v>0</v>
      </c>
      <c r="BR173" t="s">
        <v>4</v>
      </c>
      <c r="BS173" t="s">
        <v>114</v>
      </c>
      <c r="BT173">
        <f>SUM(BT169:BU169)</f>
        <v>0</v>
      </c>
      <c r="CI173" t="s">
        <v>4</v>
      </c>
      <c r="CJ173" t="s">
        <v>114</v>
      </c>
      <c r="CK173">
        <f>SUM(CK169:CL169)</f>
        <v>0</v>
      </c>
      <c r="CZ173" t="s">
        <v>4</v>
      </c>
      <c r="DA173" t="s">
        <v>114</v>
      </c>
      <c r="DB173">
        <f>SUM(DB169:DC169)</f>
        <v>0</v>
      </c>
      <c r="DQ173" t="s">
        <v>4</v>
      </c>
      <c r="DR173" t="s">
        <v>114</v>
      </c>
      <c r="DS173">
        <f>SUM(DS169:DT169)</f>
        <v>0</v>
      </c>
    </row>
    <row r="174" spans="2:125" ht="16" x14ac:dyDescent="0.2">
      <c r="B174" t="s">
        <v>120</v>
      </c>
      <c r="C174" t="s">
        <v>114</v>
      </c>
      <c r="D174">
        <f>SUM(D170:E170)</f>
        <v>0.55000000000000004</v>
      </c>
      <c r="S174" t="s">
        <v>120</v>
      </c>
      <c r="T174" t="s">
        <v>114</v>
      </c>
      <c r="U174">
        <f>SUM(U170:V170)</f>
        <v>0.55000000000000004</v>
      </c>
      <c r="AJ174" t="s">
        <v>120</v>
      </c>
      <c r="AK174" t="s">
        <v>114</v>
      </c>
      <c r="AL174">
        <f>SUM(AL170:AM170)</f>
        <v>-0.55000000000000004</v>
      </c>
      <c r="BA174" t="s">
        <v>120</v>
      </c>
      <c r="BB174" t="s">
        <v>114</v>
      </c>
      <c r="BC174">
        <f>SUM(BC170:BD170)</f>
        <v>-0.55000000000000004</v>
      </c>
      <c r="BR174" t="s">
        <v>120</v>
      </c>
      <c r="BS174" t="s">
        <v>114</v>
      </c>
      <c r="BT174">
        <f>SUM(BT170:BU170)</f>
        <v>0.55000000000000004</v>
      </c>
      <c r="CI174" t="s">
        <v>120</v>
      </c>
      <c r="CJ174" t="s">
        <v>114</v>
      </c>
      <c r="CK174">
        <f>SUM(CK170:CL170)</f>
        <v>0.55000000000000004</v>
      </c>
      <c r="CZ174" t="s">
        <v>120</v>
      </c>
      <c r="DA174" t="s">
        <v>114</v>
      </c>
      <c r="DB174">
        <f>SUM(DB170:DC170)</f>
        <v>-0.55000000000000004</v>
      </c>
      <c r="DQ174" t="s">
        <v>120</v>
      </c>
      <c r="DR174" t="s">
        <v>114</v>
      </c>
      <c r="DS174">
        <f>SUM(DS170:DT170)</f>
        <v>-0.55000000000000004</v>
      </c>
    </row>
    <row r="175" spans="2:125" ht="16" x14ac:dyDescent="0.2">
      <c r="B175" t="s">
        <v>6</v>
      </c>
      <c r="C175" t="s">
        <v>114</v>
      </c>
      <c r="D175">
        <f>SUM(D171:E171)</f>
        <v>0.18</v>
      </c>
      <c r="S175" t="s">
        <v>6</v>
      </c>
      <c r="T175" t="s">
        <v>114</v>
      </c>
      <c r="U175">
        <f>SUM(U171:V171)</f>
        <v>0.18</v>
      </c>
      <c r="AJ175" t="s">
        <v>6</v>
      </c>
      <c r="AK175" t="s">
        <v>114</v>
      </c>
      <c r="AL175">
        <f>SUM(AL171:AM171)</f>
        <v>-0.18</v>
      </c>
      <c r="BA175" t="s">
        <v>6</v>
      </c>
      <c r="BB175" t="s">
        <v>114</v>
      </c>
      <c r="BC175">
        <f>SUM(BC171:BD171)</f>
        <v>-0.18</v>
      </c>
      <c r="BR175" t="s">
        <v>6</v>
      </c>
      <c r="BS175" t="s">
        <v>114</v>
      </c>
      <c r="BT175">
        <f>SUM(BT171:BU171)</f>
        <v>0.18</v>
      </c>
      <c r="CI175" t="s">
        <v>6</v>
      </c>
      <c r="CJ175" t="s">
        <v>114</v>
      </c>
      <c r="CK175">
        <f>SUM(CK171:CL171)</f>
        <v>0.18</v>
      </c>
      <c r="CZ175" t="s">
        <v>6</v>
      </c>
      <c r="DA175" t="s">
        <v>114</v>
      </c>
      <c r="DB175">
        <f>SUM(DB171:DC171)</f>
        <v>-0.18</v>
      </c>
      <c r="DQ175" t="s">
        <v>6</v>
      </c>
      <c r="DR175" t="s">
        <v>114</v>
      </c>
      <c r="DS175">
        <f>SUM(DS171:DT171)</f>
        <v>-0.18</v>
      </c>
    </row>
    <row r="177" spans="1:125" ht="16" x14ac:dyDescent="0.2">
      <c r="A177" t="s">
        <v>121</v>
      </c>
      <c r="R177" t="s">
        <v>121</v>
      </c>
      <c r="AI177" t="s">
        <v>121</v>
      </c>
      <c r="AZ177" t="s">
        <v>121</v>
      </c>
      <c r="BQ177" t="s">
        <v>121</v>
      </c>
      <c r="CH177" t="s">
        <v>121</v>
      </c>
      <c r="CY177" t="s">
        <v>121</v>
      </c>
      <c r="DP177" t="s">
        <v>121</v>
      </c>
    </row>
    <row r="178" spans="1:125" ht="16" x14ac:dyDescent="0.2">
      <c r="A178" t="s">
        <v>122</v>
      </c>
      <c r="R178" t="s">
        <v>122</v>
      </c>
      <c r="AI178" t="s">
        <v>122</v>
      </c>
      <c r="AZ178" t="s">
        <v>122</v>
      </c>
      <c r="BQ178" t="s">
        <v>122</v>
      </c>
      <c r="CH178" t="s">
        <v>122</v>
      </c>
      <c r="CY178" t="s">
        <v>122</v>
      </c>
      <c r="DP178" t="s">
        <v>122</v>
      </c>
    </row>
    <row r="180" spans="1:125" ht="16" x14ac:dyDescent="0.2">
      <c r="D180" s="1" t="s">
        <v>123</v>
      </c>
      <c r="E180" s="1"/>
      <c r="F180" s="1"/>
      <c r="U180" s="1" t="s">
        <v>123</v>
      </c>
      <c r="V180" s="1"/>
      <c r="W180" s="1"/>
      <c r="AL180" s="1" t="s">
        <v>123</v>
      </c>
      <c r="AM180" s="1"/>
      <c r="AN180" s="1"/>
      <c r="BC180" s="1" t="s">
        <v>123</v>
      </c>
      <c r="BD180" s="1"/>
      <c r="BE180" s="1"/>
      <c r="BT180" s="1" t="s">
        <v>123</v>
      </c>
      <c r="BU180" s="1"/>
      <c r="BV180" s="1"/>
      <c r="CG180" s="1" t="s">
        <v>123</v>
      </c>
      <c r="CH180" s="1"/>
      <c r="CI180" s="1"/>
      <c r="CK180" s="1" t="s">
        <v>123</v>
      </c>
      <c r="CL180" s="1"/>
      <c r="CM180" s="1"/>
      <c r="CW180" s="1" t="s">
        <v>123</v>
      </c>
      <c r="CX180" s="1"/>
      <c r="CY180" s="1"/>
      <c r="DB180" s="1" t="s">
        <v>123</v>
      </c>
      <c r="DC180" s="1"/>
      <c r="DD180" s="1"/>
      <c r="DS180" s="1" t="s">
        <v>123</v>
      </c>
      <c r="DT180" s="1"/>
      <c r="DU180" s="1"/>
    </row>
    <row r="181" spans="1:125" ht="16" x14ac:dyDescent="0.2">
      <c r="D181" t="s">
        <v>29</v>
      </c>
      <c r="E181" t="s">
        <v>124</v>
      </c>
      <c r="F181" t="s">
        <v>91</v>
      </c>
      <c r="U181" t="s">
        <v>29</v>
      </c>
      <c r="V181" t="s">
        <v>124</v>
      </c>
      <c r="W181" t="s">
        <v>91</v>
      </c>
      <c r="AL181" t="s">
        <v>29</v>
      </c>
      <c r="AM181" t="s">
        <v>124</v>
      </c>
      <c r="AN181" t="s">
        <v>91</v>
      </c>
      <c r="BC181" t="s">
        <v>29</v>
      </c>
      <c r="BD181" t="s">
        <v>124</v>
      </c>
      <c r="BE181" t="s">
        <v>91</v>
      </c>
      <c r="BT181" t="s">
        <v>29</v>
      </c>
      <c r="BU181" t="s">
        <v>124</v>
      </c>
      <c r="BV181" t="s">
        <v>91</v>
      </c>
      <c r="CK181" t="s">
        <v>29</v>
      </c>
      <c r="CL181" t="s">
        <v>124</v>
      </c>
      <c r="CM181" t="s">
        <v>91</v>
      </c>
      <c r="DB181" t="s">
        <v>29</v>
      </c>
      <c r="DC181" t="s">
        <v>124</v>
      </c>
      <c r="DD181" t="s">
        <v>91</v>
      </c>
      <c r="DS181" t="s">
        <v>29</v>
      </c>
      <c r="DT181" t="s">
        <v>124</v>
      </c>
      <c r="DU181" t="s">
        <v>91</v>
      </c>
    </row>
    <row r="182" spans="1:125" ht="16" x14ac:dyDescent="0.2">
      <c r="B182" t="s">
        <v>125</v>
      </c>
      <c r="C182" t="s">
        <v>126</v>
      </c>
      <c r="D182">
        <v>7</v>
      </c>
      <c r="E182">
        <v>9.5</v>
      </c>
      <c r="F182">
        <v>11.5</v>
      </c>
      <c r="S182" t="s">
        <v>125</v>
      </c>
      <c r="T182" t="s">
        <v>126</v>
      </c>
      <c r="U182">
        <v>7</v>
      </c>
      <c r="V182">
        <v>9.5</v>
      </c>
      <c r="W182">
        <v>11.5</v>
      </c>
      <c r="AJ182" t="s">
        <v>125</v>
      </c>
      <c r="AK182" t="s">
        <v>126</v>
      </c>
      <c r="AL182">
        <v>7</v>
      </c>
      <c r="AM182">
        <v>9.5</v>
      </c>
      <c r="AN182">
        <v>11.5</v>
      </c>
      <c r="BA182" t="s">
        <v>125</v>
      </c>
      <c r="BB182" t="s">
        <v>126</v>
      </c>
      <c r="BC182">
        <v>7</v>
      </c>
      <c r="BD182">
        <v>9.5</v>
      </c>
      <c r="BE182">
        <v>11.5</v>
      </c>
      <c r="BR182" t="s">
        <v>125</v>
      </c>
      <c r="BS182" t="s">
        <v>126</v>
      </c>
      <c r="BT182">
        <v>7</v>
      </c>
      <c r="BU182">
        <v>9.5</v>
      </c>
      <c r="BV182">
        <v>11.5</v>
      </c>
      <c r="CI182" t="s">
        <v>125</v>
      </c>
      <c r="CJ182" t="s">
        <v>126</v>
      </c>
      <c r="CK182">
        <v>7</v>
      </c>
      <c r="CL182">
        <v>9.5</v>
      </c>
      <c r="CM182">
        <v>11.5</v>
      </c>
      <c r="CZ182" t="s">
        <v>125</v>
      </c>
      <c r="DA182" t="s">
        <v>126</v>
      </c>
      <c r="DB182">
        <v>7</v>
      </c>
      <c r="DC182">
        <v>9.5</v>
      </c>
      <c r="DD182">
        <v>11.5</v>
      </c>
      <c r="DQ182" t="s">
        <v>125</v>
      </c>
      <c r="DR182" t="s">
        <v>126</v>
      </c>
      <c r="DS182">
        <v>7</v>
      </c>
      <c r="DT182">
        <v>9.5</v>
      </c>
      <c r="DU182">
        <v>11.5</v>
      </c>
    </row>
    <row r="183" spans="1:125" ht="16" x14ac:dyDescent="0.2">
      <c r="B183" t="s">
        <v>125</v>
      </c>
      <c r="C183" t="s">
        <v>127</v>
      </c>
      <c r="D183">
        <v>1200</v>
      </c>
      <c r="E183">
        <v>900</v>
      </c>
      <c r="F183">
        <v>700</v>
      </c>
      <c r="S183" t="s">
        <v>125</v>
      </c>
      <c r="T183" t="s">
        <v>127</v>
      </c>
      <c r="U183">
        <v>1200</v>
      </c>
      <c r="V183">
        <v>900</v>
      </c>
      <c r="W183">
        <v>700</v>
      </c>
      <c r="AJ183" t="s">
        <v>125</v>
      </c>
      <c r="AK183" t="s">
        <v>127</v>
      </c>
      <c r="AL183">
        <v>1200</v>
      </c>
      <c r="AM183">
        <v>900</v>
      </c>
      <c r="AN183">
        <v>700</v>
      </c>
      <c r="BA183" t="s">
        <v>125</v>
      </c>
      <c r="BB183" t="s">
        <v>127</v>
      </c>
      <c r="BC183">
        <v>1200</v>
      </c>
      <c r="BD183">
        <v>900</v>
      </c>
      <c r="BE183">
        <v>700</v>
      </c>
      <c r="BR183" t="s">
        <v>125</v>
      </c>
      <c r="BS183" t="s">
        <v>127</v>
      </c>
      <c r="BT183">
        <v>1200</v>
      </c>
      <c r="BU183">
        <v>900</v>
      </c>
      <c r="BV183">
        <v>700</v>
      </c>
      <c r="CI183" t="s">
        <v>125</v>
      </c>
      <c r="CJ183" t="s">
        <v>127</v>
      </c>
      <c r="CK183">
        <v>1200</v>
      </c>
      <c r="CL183">
        <v>900</v>
      </c>
      <c r="CM183">
        <v>700</v>
      </c>
      <c r="CZ183" t="s">
        <v>125</v>
      </c>
      <c r="DA183" t="s">
        <v>127</v>
      </c>
      <c r="DB183">
        <v>1200</v>
      </c>
      <c r="DC183">
        <v>900</v>
      </c>
      <c r="DD183">
        <v>700</v>
      </c>
      <c r="DQ183" t="s">
        <v>125</v>
      </c>
      <c r="DR183" t="s">
        <v>127</v>
      </c>
      <c r="DS183">
        <v>1200</v>
      </c>
      <c r="DT183">
        <v>900</v>
      </c>
      <c r="DU183">
        <v>700</v>
      </c>
    </row>
    <row r="184" spans="1:125" ht="16" x14ac:dyDescent="0.2">
      <c r="B184" t="s">
        <v>128</v>
      </c>
      <c r="C184" t="s">
        <v>129</v>
      </c>
      <c r="D184">
        <v>0</v>
      </c>
      <c r="E184">
        <f>D184</f>
        <v>0</v>
      </c>
      <c r="F184">
        <f>D184</f>
        <v>0</v>
      </c>
      <c r="S184" t="s">
        <v>128</v>
      </c>
      <c r="T184" t="s">
        <v>129</v>
      </c>
      <c r="U184">
        <v>0</v>
      </c>
      <c r="V184">
        <f>U184</f>
        <v>0</v>
      </c>
      <c r="W184">
        <f>U184</f>
        <v>0</v>
      </c>
      <c r="AJ184" t="s">
        <v>128</v>
      </c>
      <c r="AK184" t="s">
        <v>129</v>
      </c>
      <c r="AL184">
        <v>0</v>
      </c>
      <c r="AM184">
        <f>AL184</f>
        <v>0</v>
      </c>
      <c r="AN184">
        <f>AL184</f>
        <v>0</v>
      </c>
      <c r="BA184" t="s">
        <v>128</v>
      </c>
      <c r="BB184" t="s">
        <v>129</v>
      </c>
      <c r="BC184">
        <v>0</v>
      </c>
      <c r="BD184">
        <f>BC184</f>
        <v>0</v>
      </c>
      <c r="BE184">
        <f>BC184</f>
        <v>0</v>
      </c>
      <c r="BR184" t="s">
        <v>128</v>
      </c>
      <c r="BS184" t="s">
        <v>129</v>
      </c>
      <c r="BT184">
        <v>0</v>
      </c>
      <c r="BU184">
        <f>BT184</f>
        <v>0</v>
      </c>
      <c r="BV184">
        <f>BT184</f>
        <v>0</v>
      </c>
      <c r="CI184" t="s">
        <v>128</v>
      </c>
      <c r="CJ184" t="s">
        <v>129</v>
      </c>
      <c r="CK184">
        <v>0</v>
      </c>
      <c r="CL184">
        <f>CK184</f>
        <v>0</v>
      </c>
      <c r="CM184">
        <f>CK184</f>
        <v>0</v>
      </c>
      <c r="CZ184" t="s">
        <v>128</v>
      </c>
      <c r="DA184" t="s">
        <v>129</v>
      </c>
      <c r="DB184">
        <v>0</v>
      </c>
      <c r="DC184">
        <f>DB184</f>
        <v>0</v>
      </c>
      <c r="DD184">
        <f>DB184</f>
        <v>0</v>
      </c>
      <c r="DQ184" t="s">
        <v>128</v>
      </c>
      <c r="DR184" t="s">
        <v>129</v>
      </c>
      <c r="DS184">
        <v>0</v>
      </c>
      <c r="DT184">
        <f>DS184</f>
        <v>0</v>
      </c>
      <c r="DU184">
        <f>DS184</f>
        <v>0</v>
      </c>
    </row>
    <row r="185" spans="1:125" ht="16" x14ac:dyDescent="0.2">
      <c r="B185" t="s">
        <v>130</v>
      </c>
      <c r="C185" t="s">
        <v>131</v>
      </c>
      <c r="D185">
        <f>IF(D184&gt;15,2.01*(D184/D183)^(2/D182),2.01*(15/D183)^(2/D182))</f>
        <v>0.57471966980766043</v>
      </c>
      <c r="E185">
        <f>IF(E184&gt;15,2.01*(E184/E183)^(2/E182),2.01*(15/E183)^(2/E182))</f>
        <v>0.84888415207790313</v>
      </c>
      <c r="F185">
        <f>IF(F184&gt;15,2.01*(F184/F183)^(2/F182),2.01*(15/F183)^(2/F182))</f>
        <v>1.0302295642273647</v>
      </c>
      <c r="S185" t="s">
        <v>130</v>
      </c>
      <c r="T185" t="s">
        <v>131</v>
      </c>
      <c r="U185">
        <f>IF(U184&gt;15,2.01*(U184/U183)^(2/U182),2.01*(15/U183)^(2/U182))</f>
        <v>0.57471966980766043</v>
      </c>
      <c r="V185">
        <f>IF(V184&gt;15,2.01*(V184/V183)^(2/V182),2.01*(15/V183)^(2/V182))</f>
        <v>0.84888415207790313</v>
      </c>
      <c r="W185">
        <f>IF(W184&gt;15,2.01*(W184/W183)^(2/W182),2.01*(15/W183)^(2/W182))</f>
        <v>1.0302295642273647</v>
      </c>
      <c r="AJ185" t="s">
        <v>130</v>
      </c>
      <c r="AK185" t="s">
        <v>131</v>
      </c>
      <c r="AL185">
        <f>IF(AL184&gt;15,2.01*(AL184/AL183)^(2/AL182),2.01*(15/AL183)^(2/AL182))</f>
        <v>0.57471966980766043</v>
      </c>
      <c r="AM185">
        <f>IF(AM184&gt;15,2.01*(AM184/AM183)^(2/AM182),2.01*(15/AM183)^(2/AM182))</f>
        <v>0.84888415207790313</v>
      </c>
      <c r="AN185">
        <f>IF(AN184&gt;15,2.01*(AN184/AN183)^(2/AN182),2.01*(15/AN183)^(2/AN182))</f>
        <v>1.0302295642273647</v>
      </c>
      <c r="BA185" t="s">
        <v>130</v>
      </c>
      <c r="BB185" t="s">
        <v>131</v>
      </c>
      <c r="BC185">
        <f>IF(BC184&gt;15,2.01*(BC184/BC183)^(2/BC182),2.01*(15/BC183)^(2/BC182))</f>
        <v>0.57471966980766043</v>
      </c>
      <c r="BD185">
        <f>IF(BD184&gt;15,2.01*(BD184/BD183)^(2/BD182),2.01*(15/BD183)^(2/BD182))</f>
        <v>0.84888415207790313</v>
      </c>
      <c r="BE185">
        <f>IF(BE184&gt;15,2.01*(BE184/BE183)^(2/BE182),2.01*(15/BE183)^(2/BE182))</f>
        <v>1.0302295642273647</v>
      </c>
      <c r="BR185" t="s">
        <v>130</v>
      </c>
      <c r="BS185" t="s">
        <v>131</v>
      </c>
      <c r="BT185">
        <f>IF(BT184&gt;15,2.01*(BT184/BT183)^(2/BT182),2.01*(15/BT183)^(2/BT182))</f>
        <v>0.57471966980766043</v>
      </c>
      <c r="BU185">
        <f>IF(BU184&gt;15,2.01*(BU184/BU183)^(2/BU182),2.01*(15/BU183)^(2/BU182))</f>
        <v>0.84888415207790313</v>
      </c>
      <c r="BV185">
        <f>IF(BV184&gt;15,2.01*(BV184/BV183)^(2/BV182),2.01*(15/BV183)^(2/BV182))</f>
        <v>1.0302295642273647</v>
      </c>
      <c r="CI185" t="s">
        <v>130</v>
      </c>
      <c r="CJ185" t="s">
        <v>131</v>
      </c>
      <c r="CK185">
        <f>IF(CK184&gt;15,2.01*(CK184/CK183)^(2/CK182),2.01*(15/CK183)^(2/CK182))</f>
        <v>0.57471966980766043</v>
      </c>
      <c r="CL185">
        <f>IF(CL184&gt;15,2.01*(CL184/CL183)^(2/CL182),2.01*(15/CL183)^(2/CL182))</f>
        <v>0.84888415207790313</v>
      </c>
      <c r="CM185">
        <f>IF(CM184&gt;15,2.01*(CM184/CM183)^(2/CM182),2.01*(15/CM183)^(2/CM182))</f>
        <v>1.0302295642273647</v>
      </c>
      <c r="CZ185" t="s">
        <v>130</v>
      </c>
      <c r="DA185" t="s">
        <v>131</v>
      </c>
      <c r="DB185">
        <f>IF(DB184&gt;15,2.01*(DB184/DB183)^(2/DB182),2.01*(15/DB183)^(2/DB182))</f>
        <v>0.57471966980766043</v>
      </c>
      <c r="DC185">
        <f>IF(DC184&gt;15,2.01*(DC184/DC183)^(2/DC182),2.01*(15/DC183)^(2/DC182))</f>
        <v>0.84888415207790313</v>
      </c>
      <c r="DD185">
        <f>IF(DD184&gt;15,2.01*(DD184/DD183)^(2/DD182),2.01*(15/DD183)^(2/DD182))</f>
        <v>1.0302295642273647</v>
      </c>
      <c r="DQ185" t="s">
        <v>130</v>
      </c>
      <c r="DR185" t="s">
        <v>131</v>
      </c>
      <c r="DS185">
        <f>IF(DS184&gt;15,2.01*(DS184/DS183)^(2/DS182),2.01*(15/DS183)^(2/DS182))</f>
        <v>0.57471966980766043</v>
      </c>
      <c r="DT185">
        <f>IF(DT184&gt;15,2.01*(DT184/DT183)^(2/DT182),2.01*(15/DT183)^(2/DT182))</f>
        <v>0.84888415207790313</v>
      </c>
      <c r="DU185">
        <f>IF(DU184&gt;15,2.01*(DU184/DU183)^(2/DU182),2.01*(15/DU183)^(2/DU182))</f>
        <v>1.0302295642273647</v>
      </c>
    </row>
    <row r="186" spans="1:125" ht="16" x14ac:dyDescent="0.2">
      <c r="B186" t="s">
        <v>132</v>
      </c>
      <c r="C186" t="s">
        <v>129</v>
      </c>
      <c r="D186">
        <v>15</v>
      </c>
      <c r="E186">
        <f>D186</f>
        <v>15</v>
      </c>
      <c r="F186">
        <f>D186</f>
        <v>15</v>
      </c>
      <c r="S186" t="s">
        <v>132</v>
      </c>
      <c r="T186" t="s">
        <v>129</v>
      </c>
      <c r="U186">
        <v>15</v>
      </c>
      <c r="V186">
        <f>U186</f>
        <v>15</v>
      </c>
      <c r="W186">
        <f>U186</f>
        <v>15</v>
      </c>
      <c r="AJ186" t="s">
        <v>132</v>
      </c>
      <c r="AK186" t="s">
        <v>129</v>
      </c>
      <c r="AL186">
        <v>15</v>
      </c>
      <c r="AM186">
        <f>AL186</f>
        <v>15</v>
      </c>
      <c r="AN186">
        <f>AL186</f>
        <v>15</v>
      </c>
      <c r="BA186" t="s">
        <v>132</v>
      </c>
      <c r="BB186" t="s">
        <v>129</v>
      </c>
      <c r="BC186">
        <v>15</v>
      </c>
      <c r="BD186">
        <f>BC186</f>
        <v>15</v>
      </c>
      <c r="BE186">
        <f>BC186</f>
        <v>15</v>
      </c>
      <c r="BR186" t="s">
        <v>132</v>
      </c>
      <c r="BS186" t="s">
        <v>129</v>
      </c>
      <c r="BT186">
        <v>15</v>
      </c>
      <c r="BU186">
        <f>BT186</f>
        <v>15</v>
      </c>
      <c r="BV186">
        <f>BT186</f>
        <v>15</v>
      </c>
      <c r="CI186" t="s">
        <v>132</v>
      </c>
      <c r="CJ186" t="s">
        <v>129</v>
      </c>
      <c r="CK186">
        <v>15</v>
      </c>
      <c r="CL186">
        <f>CK186</f>
        <v>15</v>
      </c>
      <c r="CM186">
        <f>CK186</f>
        <v>15</v>
      </c>
      <c r="CZ186" t="s">
        <v>132</v>
      </c>
      <c r="DA186" t="s">
        <v>129</v>
      </c>
      <c r="DB186">
        <v>15</v>
      </c>
      <c r="DC186">
        <f>DB186</f>
        <v>15</v>
      </c>
      <c r="DD186">
        <f>DB186</f>
        <v>15</v>
      </c>
      <c r="DQ186" t="s">
        <v>132</v>
      </c>
      <c r="DR186" t="s">
        <v>129</v>
      </c>
      <c r="DS186">
        <v>15</v>
      </c>
      <c r="DT186">
        <f>DS186</f>
        <v>15</v>
      </c>
      <c r="DU186">
        <f>DS186</f>
        <v>15</v>
      </c>
    </row>
    <row r="187" spans="1:125" ht="16" x14ac:dyDescent="0.2">
      <c r="B187" t="s">
        <v>130</v>
      </c>
      <c r="C187" t="s">
        <v>131</v>
      </c>
      <c r="D187">
        <f>IF(D186&gt;15,2.01*(D186/D183)^(2/D182),2.01*(15/D183)^(2/D182))</f>
        <v>0.57471966980766043</v>
      </c>
      <c r="E187">
        <f>IF(E186&gt;15,2.01*(E186/E183)^(2/E182),2.01*(15/E183)^(2/E182))</f>
        <v>0.84888415207790313</v>
      </c>
      <c r="F187">
        <f>IF(F186&gt;15,2.01*(F186/F183)^(2/F182),2.01*(15/F183)^(2/F182))</f>
        <v>1.0302295642273647</v>
      </c>
      <c r="S187" t="s">
        <v>130</v>
      </c>
      <c r="T187" t="s">
        <v>131</v>
      </c>
      <c r="U187">
        <f>IF(U186&gt;15,2.01*(U186/U183)^(2/U182),2.01*(15/U183)^(2/U182))</f>
        <v>0.57471966980766043</v>
      </c>
      <c r="V187">
        <f>IF(V186&gt;15,2.01*(V186/V183)^(2/V182),2.01*(15/V183)^(2/V182))</f>
        <v>0.84888415207790313</v>
      </c>
      <c r="W187">
        <f>IF(W186&gt;15,2.01*(W186/W183)^(2/W182),2.01*(15/W183)^(2/W182))</f>
        <v>1.0302295642273647</v>
      </c>
      <c r="AJ187" t="s">
        <v>130</v>
      </c>
      <c r="AK187" t="s">
        <v>131</v>
      </c>
      <c r="AL187">
        <f>IF(AL186&gt;15,2.01*(AL186/AL183)^(2/AL182),2.01*(15/AL183)^(2/AL182))</f>
        <v>0.57471966980766043</v>
      </c>
      <c r="AM187">
        <f>IF(AM186&gt;15,2.01*(AM186/AM183)^(2/AM182),2.01*(15/AM183)^(2/AM182))</f>
        <v>0.84888415207790313</v>
      </c>
      <c r="AN187">
        <f>IF(AN186&gt;15,2.01*(AN186/AN183)^(2/AN182),2.01*(15/AN183)^(2/AN182))</f>
        <v>1.0302295642273647</v>
      </c>
      <c r="BA187" t="s">
        <v>130</v>
      </c>
      <c r="BB187" t="s">
        <v>131</v>
      </c>
      <c r="BC187">
        <f>IF(BC186&gt;15,2.01*(BC186/BC183)^(2/BC182),2.01*(15/BC183)^(2/BC182))</f>
        <v>0.57471966980766043</v>
      </c>
      <c r="BD187">
        <f>IF(BD186&gt;15,2.01*(BD186/BD183)^(2/BD182),2.01*(15/BD183)^(2/BD182))</f>
        <v>0.84888415207790313</v>
      </c>
      <c r="BE187">
        <f>IF(BE186&gt;15,2.01*(BE186/BE183)^(2/BE182),2.01*(15/BE183)^(2/BE182))</f>
        <v>1.0302295642273647</v>
      </c>
      <c r="BR187" t="s">
        <v>130</v>
      </c>
      <c r="BS187" t="s">
        <v>131</v>
      </c>
      <c r="BT187">
        <f>IF(BT186&gt;15,2.01*(BT186/BT183)^(2/BT182),2.01*(15/BT183)^(2/BT182))</f>
        <v>0.57471966980766043</v>
      </c>
      <c r="BU187">
        <f>IF(BU186&gt;15,2.01*(BU186/BU183)^(2/BU182),2.01*(15/BU183)^(2/BU182))</f>
        <v>0.84888415207790313</v>
      </c>
      <c r="BV187">
        <f>IF(BV186&gt;15,2.01*(BV186/BV183)^(2/BV182),2.01*(15/BV183)^(2/BV182))</f>
        <v>1.0302295642273647</v>
      </c>
      <c r="CI187" t="s">
        <v>130</v>
      </c>
      <c r="CJ187" t="s">
        <v>131</v>
      </c>
      <c r="CK187">
        <f>IF(CK186&gt;15,2.01*(CK186/CK183)^(2/CK182),2.01*(15/CK183)^(2/CK182))</f>
        <v>0.57471966980766043</v>
      </c>
      <c r="CL187">
        <f>IF(CL186&gt;15,2.01*(CL186/CL183)^(2/CL182),2.01*(15/CL183)^(2/CL182))</f>
        <v>0.84888415207790313</v>
      </c>
      <c r="CM187">
        <f>IF(CM186&gt;15,2.01*(CM186/CM183)^(2/CM182),2.01*(15/CM183)^(2/CM182))</f>
        <v>1.0302295642273647</v>
      </c>
      <c r="CZ187" t="s">
        <v>130</v>
      </c>
      <c r="DA187" t="s">
        <v>131</v>
      </c>
      <c r="DB187">
        <f>IF(DB186&gt;15,2.01*(DB186/DB183)^(2/DB182),2.01*(15/DB183)^(2/DB182))</f>
        <v>0.57471966980766043</v>
      </c>
      <c r="DC187">
        <f>IF(DC186&gt;15,2.01*(DC186/DC183)^(2/DC182),2.01*(15/DC183)^(2/DC182))</f>
        <v>0.84888415207790313</v>
      </c>
      <c r="DD187">
        <f>IF(DD186&gt;15,2.01*(DD186/DD183)^(2/DD182),2.01*(15/DD183)^(2/DD182))</f>
        <v>1.0302295642273647</v>
      </c>
      <c r="DQ187" t="s">
        <v>130</v>
      </c>
      <c r="DR187" t="s">
        <v>131</v>
      </c>
      <c r="DS187">
        <f>IF(DS186&gt;15,2.01*(DS186/DS183)^(2/DS182),2.01*(15/DS183)^(2/DS182))</f>
        <v>0.57471966980766043</v>
      </c>
      <c r="DT187">
        <f>IF(DT186&gt;15,2.01*(DT186/DT183)^(2/DT182),2.01*(15/DT183)^(2/DT182))</f>
        <v>0.84888415207790313</v>
      </c>
      <c r="DU187">
        <f>IF(DU186&gt;15,2.01*(DU186/DU183)^(2/DU182),2.01*(15/DU183)^(2/DU182))</f>
        <v>1.0302295642273647</v>
      </c>
    </row>
    <row r="188" spans="1:125" ht="16" x14ac:dyDescent="0.2">
      <c r="B188" t="s">
        <v>133</v>
      </c>
      <c r="C188" t="s">
        <v>129</v>
      </c>
      <c r="D188">
        <f>D37</f>
        <v>8</v>
      </c>
      <c r="E188">
        <f>D188</f>
        <v>8</v>
      </c>
      <c r="F188">
        <f>D188</f>
        <v>8</v>
      </c>
      <c r="S188" t="s">
        <v>133</v>
      </c>
      <c r="T188" t="s">
        <v>129</v>
      </c>
      <c r="U188">
        <f>U37</f>
        <v>8</v>
      </c>
      <c r="V188">
        <f>U188</f>
        <v>8</v>
      </c>
      <c r="W188">
        <f>U188</f>
        <v>8</v>
      </c>
      <c r="AJ188" t="s">
        <v>133</v>
      </c>
      <c r="AK188" t="s">
        <v>129</v>
      </c>
      <c r="AL188">
        <f>AL37</f>
        <v>8</v>
      </c>
      <c r="AM188">
        <f>AL188</f>
        <v>8</v>
      </c>
      <c r="AN188">
        <f>AL188</f>
        <v>8</v>
      </c>
      <c r="BA188" t="s">
        <v>133</v>
      </c>
      <c r="BB188" t="s">
        <v>129</v>
      </c>
      <c r="BC188">
        <f>BC37</f>
        <v>8</v>
      </c>
      <c r="BD188">
        <f>BC188</f>
        <v>8</v>
      </c>
      <c r="BE188">
        <f>BC188</f>
        <v>8</v>
      </c>
      <c r="BR188" t="s">
        <v>133</v>
      </c>
      <c r="BS188" t="s">
        <v>129</v>
      </c>
      <c r="BT188">
        <f>BT37</f>
        <v>8</v>
      </c>
      <c r="BU188">
        <f>BT188</f>
        <v>8</v>
      </c>
      <c r="BV188">
        <f>BT188</f>
        <v>8</v>
      </c>
      <c r="CI188" t="s">
        <v>133</v>
      </c>
      <c r="CJ188" t="s">
        <v>129</v>
      </c>
      <c r="CK188">
        <f>CK37</f>
        <v>8</v>
      </c>
      <c r="CL188">
        <f>CK188</f>
        <v>8</v>
      </c>
      <c r="CM188">
        <f>CK188</f>
        <v>8</v>
      </c>
      <c r="CZ188" t="s">
        <v>133</v>
      </c>
      <c r="DA188" t="s">
        <v>129</v>
      </c>
      <c r="DB188">
        <f>DB37</f>
        <v>8</v>
      </c>
      <c r="DC188">
        <f>DB188</f>
        <v>8</v>
      </c>
      <c r="DD188">
        <f>DB188</f>
        <v>8</v>
      </c>
      <c r="DQ188" t="s">
        <v>133</v>
      </c>
      <c r="DR188" t="s">
        <v>129</v>
      </c>
      <c r="DS188">
        <f>DS37</f>
        <v>8</v>
      </c>
      <c r="DT188">
        <f>DS188</f>
        <v>8</v>
      </c>
      <c r="DU188">
        <f>DS188</f>
        <v>8</v>
      </c>
    </row>
    <row r="189" spans="1:125" ht="16" x14ac:dyDescent="0.2">
      <c r="B189" t="s">
        <v>130</v>
      </c>
      <c r="C189" t="s">
        <v>131</v>
      </c>
      <c r="D189">
        <f>IF(D188&gt;15,2.01*(D188/D183)^(2/D182),2.01*(15/D183)^(2/D182))</f>
        <v>0.57471966980766043</v>
      </c>
      <c r="E189">
        <f>IF(E188&gt;15,2.01*(E188/E183)^(2/E182),2.01*(15/E183)^(2/E182))</f>
        <v>0.84888415207790313</v>
      </c>
      <c r="F189">
        <f>IF(F188&gt;15,2.01*(F188/F183)^(2/F182),2.01*(15/F183)^(2/F182))</f>
        <v>1.0302295642273647</v>
      </c>
      <c r="S189" t="s">
        <v>130</v>
      </c>
      <c r="T189" t="s">
        <v>131</v>
      </c>
      <c r="U189">
        <f>IF(U188&gt;15,2.01*(U188/U183)^(2/U182),2.01*(15/U183)^(2/U182))</f>
        <v>0.57471966980766043</v>
      </c>
      <c r="V189">
        <f>IF(V188&gt;15,2.01*(V188/V183)^(2/V182),2.01*(15/V183)^(2/V182))</f>
        <v>0.84888415207790313</v>
      </c>
      <c r="W189">
        <f>IF(W188&gt;15,2.01*(W188/W183)^(2/W182),2.01*(15/W183)^(2/W182))</f>
        <v>1.0302295642273647</v>
      </c>
      <c r="AJ189" t="s">
        <v>130</v>
      </c>
      <c r="AK189" t="s">
        <v>131</v>
      </c>
      <c r="AL189">
        <f>IF(AL188&gt;15,2.01*(AL188/AL183)^(2/AL182),2.01*(15/AL183)^(2/AL182))</f>
        <v>0.57471966980766043</v>
      </c>
      <c r="AM189">
        <f>IF(AM188&gt;15,2.01*(AM188/AM183)^(2/AM182),2.01*(15/AM183)^(2/AM182))</f>
        <v>0.84888415207790313</v>
      </c>
      <c r="AN189">
        <f>IF(AN188&gt;15,2.01*(AN188/AN183)^(2/AN182),2.01*(15/AN183)^(2/AN182))</f>
        <v>1.0302295642273647</v>
      </c>
      <c r="BA189" t="s">
        <v>130</v>
      </c>
      <c r="BB189" t="s">
        <v>131</v>
      </c>
      <c r="BC189">
        <f>IF(BC188&gt;15,2.01*(BC188/BC183)^(2/BC182),2.01*(15/BC183)^(2/BC182))</f>
        <v>0.57471966980766043</v>
      </c>
      <c r="BD189">
        <f>IF(BD188&gt;15,2.01*(BD188/BD183)^(2/BD182),2.01*(15/BD183)^(2/BD182))</f>
        <v>0.84888415207790313</v>
      </c>
      <c r="BE189">
        <f>IF(BE188&gt;15,2.01*(BE188/BE183)^(2/BE182),2.01*(15/BE183)^(2/BE182))</f>
        <v>1.0302295642273647</v>
      </c>
      <c r="BR189" t="s">
        <v>130</v>
      </c>
      <c r="BS189" t="s">
        <v>131</v>
      </c>
      <c r="BT189">
        <f>IF(BT188&gt;15,2.01*(BT188/BT183)^(2/BT182),2.01*(15/BT183)^(2/BT182))</f>
        <v>0.57471966980766043</v>
      </c>
      <c r="BU189">
        <f>IF(BU188&gt;15,2.01*(BU188/BU183)^(2/BU182),2.01*(15/BU183)^(2/BU182))</f>
        <v>0.84888415207790313</v>
      </c>
      <c r="BV189">
        <f>IF(BV188&gt;15,2.01*(BV188/BV183)^(2/BV182),2.01*(15/BV183)^(2/BV182))</f>
        <v>1.0302295642273647</v>
      </c>
      <c r="CI189" t="s">
        <v>130</v>
      </c>
      <c r="CJ189" t="s">
        <v>131</v>
      </c>
      <c r="CK189">
        <f>IF(CK188&gt;15,2.01*(CK188/CK183)^(2/CK182),2.01*(15/CK183)^(2/CK182))</f>
        <v>0.57471966980766043</v>
      </c>
      <c r="CL189">
        <f>IF(CL188&gt;15,2.01*(CL188/CL183)^(2/CL182),2.01*(15/CL183)^(2/CL182))</f>
        <v>0.84888415207790313</v>
      </c>
      <c r="CM189">
        <f>IF(CM188&gt;15,2.01*(CM188/CM183)^(2/CM182),2.01*(15/CM183)^(2/CM182))</f>
        <v>1.0302295642273647</v>
      </c>
      <c r="CZ189" t="s">
        <v>130</v>
      </c>
      <c r="DA189" t="s">
        <v>131</v>
      </c>
      <c r="DB189">
        <f>IF(DB188&gt;15,2.01*(DB188/DB183)^(2/DB182),2.01*(15/DB183)^(2/DB182))</f>
        <v>0.57471966980766043</v>
      </c>
      <c r="DC189">
        <f>IF(DC188&gt;15,2.01*(DC188/DC183)^(2/DC182),2.01*(15/DC183)^(2/DC182))</f>
        <v>0.84888415207790313</v>
      </c>
      <c r="DD189">
        <f>IF(DD188&gt;15,2.01*(DD188/DD183)^(2/DD182),2.01*(15/DD183)^(2/DD182))</f>
        <v>1.0302295642273647</v>
      </c>
      <c r="DQ189" t="s">
        <v>130</v>
      </c>
      <c r="DR189" t="s">
        <v>131</v>
      </c>
      <c r="DS189">
        <f>IF(DS188&gt;15,2.01*(DS188/DS183)^(2/DS182),2.01*(15/DS183)^(2/DS182))</f>
        <v>0.57471966980766043</v>
      </c>
      <c r="DT189">
        <f>IF(DT188&gt;15,2.01*(DT188/DT183)^(2/DT182),2.01*(15/DT183)^(2/DT182))</f>
        <v>0.84888415207790313</v>
      </c>
      <c r="DU189">
        <f>IF(DU188&gt;15,2.01*(DU188/DU183)^(2/DU182),2.01*(15/DU183)^(2/DU182))</f>
        <v>1.0302295642273647</v>
      </c>
    </row>
    <row r="190" spans="1:125" ht="16" x14ac:dyDescent="0.2">
      <c r="B190" t="s">
        <v>134</v>
      </c>
      <c r="C190" t="s">
        <v>135</v>
      </c>
      <c r="D190">
        <f>D48</f>
        <v>10.5</v>
      </c>
      <c r="E190">
        <f>D190</f>
        <v>10.5</v>
      </c>
      <c r="F190">
        <f>D190</f>
        <v>10.5</v>
      </c>
      <c r="S190" t="s">
        <v>134</v>
      </c>
      <c r="T190" t="s">
        <v>135</v>
      </c>
      <c r="U190">
        <f>U48</f>
        <v>10.5</v>
      </c>
      <c r="V190">
        <f>U190</f>
        <v>10.5</v>
      </c>
      <c r="W190">
        <f>U190</f>
        <v>10.5</v>
      </c>
      <c r="AJ190" t="s">
        <v>134</v>
      </c>
      <c r="AK190" t="s">
        <v>135</v>
      </c>
      <c r="AL190">
        <f>AL48</f>
        <v>10.5</v>
      </c>
      <c r="AM190">
        <f>AL190</f>
        <v>10.5</v>
      </c>
      <c r="AN190">
        <f>AL190</f>
        <v>10.5</v>
      </c>
      <c r="BA190" t="s">
        <v>134</v>
      </c>
      <c r="BB190" t="s">
        <v>135</v>
      </c>
      <c r="BC190">
        <f>BC48</f>
        <v>10.5</v>
      </c>
      <c r="BD190">
        <f>BC190</f>
        <v>10.5</v>
      </c>
      <c r="BE190">
        <f>BC190</f>
        <v>10.5</v>
      </c>
      <c r="BR190" t="s">
        <v>134</v>
      </c>
      <c r="BS190" t="s">
        <v>135</v>
      </c>
      <c r="BT190">
        <f>BT48</f>
        <v>10.5</v>
      </c>
      <c r="BU190">
        <f>BT190</f>
        <v>10.5</v>
      </c>
      <c r="BV190">
        <f>BT190</f>
        <v>10.5</v>
      </c>
      <c r="CI190" t="s">
        <v>134</v>
      </c>
      <c r="CJ190" t="s">
        <v>135</v>
      </c>
      <c r="CK190">
        <f>CK48</f>
        <v>10.5</v>
      </c>
      <c r="CL190">
        <f>CK190</f>
        <v>10.5</v>
      </c>
      <c r="CM190">
        <f>CK190</f>
        <v>10.5</v>
      </c>
      <c r="CZ190" t="s">
        <v>134</v>
      </c>
      <c r="DA190" t="s">
        <v>135</v>
      </c>
      <c r="DB190">
        <f>DB48</f>
        <v>10.5</v>
      </c>
      <c r="DC190">
        <f>DB190</f>
        <v>10.5</v>
      </c>
      <c r="DD190">
        <f>DB190</f>
        <v>10.5</v>
      </c>
      <c r="DQ190" t="s">
        <v>134</v>
      </c>
      <c r="DR190" t="s">
        <v>135</v>
      </c>
      <c r="DS190">
        <f>DS48</f>
        <v>10.5</v>
      </c>
      <c r="DT190">
        <f>DS190</f>
        <v>10.5</v>
      </c>
      <c r="DU190">
        <f>DS190</f>
        <v>10.5</v>
      </c>
    </row>
    <row r="191" spans="1:125" ht="16" x14ac:dyDescent="0.2">
      <c r="B191" t="s">
        <v>136</v>
      </c>
      <c r="C191" t="s">
        <v>131</v>
      </c>
      <c r="D191">
        <f>IF(D190&gt;15,2.01*(D190/D183)^(2/D182),2.01*(15/D183)^(2/D182))</f>
        <v>0.57471966980766043</v>
      </c>
      <c r="E191">
        <f>IF(E190&gt;15,2.01*(E190/E183)^(2/E182),2.01*(15/E183)^(2/E182))</f>
        <v>0.84888415207790313</v>
      </c>
      <c r="F191">
        <f>IF(F190&gt;15,2.01*(F190/F183)^(2/F182),2.01*(15/F183)^(2/F182))</f>
        <v>1.0302295642273647</v>
      </c>
      <c r="S191" t="s">
        <v>136</v>
      </c>
      <c r="T191" t="s">
        <v>131</v>
      </c>
      <c r="U191">
        <f>IF(U190&gt;15,2.01*(U190/U183)^(2/U182),2.01*(15/U183)^(2/U182))</f>
        <v>0.57471966980766043</v>
      </c>
      <c r="V191">
        <f>IF(V190&gt;15,2.01*(V190/V183)^(2/V182),2.01*(15/V183)^(2/V182))</f>
        <v>0.84888415207790313</v>
      </c>
      <c r="W191">
        <f>IF(W190&gt;15,2.01*(W190/W183)^(2/W182),2.01*(15/W183)^(2/W182))</f>
        <v>1.0302295642273647</v>
      </c>
      <c r="AJ191" t="s">
        <v>136</v>
      </c>
      <c r="AK191" t="s">
        <v>131</v>
      </c>
      <c r="AL191">
        <f>IF(AL190&gt;15,2.01*(AL190/AL183)^(2/AL182),2.01*(15/AL183)^(2/AL182))</f>
        <v>0.57471966980766043</v>
      </c>
      <c r="AM191">
        <f>IF(AM190&gt;15,2.01*(AM190/AM183)^(2/AM182),2.01*(15/AM183)^(2/AM182))</f>
        <v>0.84888415207790313</v>
      </c>
      <c r="AN191">
        <f>IF(AN190&gt;15,2.01*(AN190/AN183)^(2/AN182),2.01*(15/AN183)^(2/AN182))</f>
        <v>1.0302295642273647</v>
      </c>
      <c r="BA191" t="s">
        <v>136</v>
      </c>
      <c r="BB191" t="s">
        <v>131</v>
      </c>
      <c r="BC191">
        <f>IF(BC190&gt;15,2.01*(BC190/BC183)^(2/BC182),2.01*(15/BC183)^(2/BC182))</f>
        <v>0.57471966980766043</v>
      </c>
      <c r="BD191">
        <f>IF(BD190&gt;15,2.01*(BD190/BD183)^(2/BD182),2.01*(15/BD183)^(2/BD182))</f>
        <v>0.84888415207790313</v>
      </c>
      <c r="BE191">
        <f>IF(BE190&gt;15,2.01*(BE190/BE183)^(2/BE182),2.01*(15/BE183)^(2/BE182))</f>
        <v>1.0302295642273647</v>
      </c>
      <c r="BR191" t="s">
        <v>136</v>
      </c>
      <c r="BS191" t="s">
        <v>131</v>
      </c>
      <c r="BT191">
        <f>IF(BT190&gt;15,2.01*(BT190/BT183)^(2/BT182),2.01*(15/BT183)^(2/BT182))</f>
        <v>0.57471966980766043</v>
      </c>
      <c r="BU191">
        <f>IF(BU190&gt;15,2.01*(BU190/BU183)^(2/BU182),2.01*(15/BU183)^(2/BU182))</f>
        <v>0.84888415207790313</v>
      </c>
      <c r="BV191">
        <f>IF(BV190&gt;15,2.01*(BV190/BV183)^(2/BV182),2.01*(15/BV183)^(2/BV182))</f>
        <v>1.0302295642273647</v>
      </c>
      <c r="CI191" t="s">
        <v>136</v>
      </c>
      <c r="CJ191" t="s">
        <v>131</v>
      </c>
      <c r="CK191">
        <f>IF(CK190&gt;15,2.01*(CK190/CK183)^(2/CK182),2.01*(15/CK183)^(2/CK182))</f>
        <v>0.57471966980766043</v>
      </c>
      <c r="CL191">
        <f>IF(CL190&gt;15,2.01*(CL190/CL183)^(2/CL182),2.01*(15/CL183)^(2/CL182))</f>
        <v>0.84888415207790313</v>
      </c>
      <c r="CM191">
        <f>IF(CM190&gt;15,2.01*(CM190/CM183)^(2/CM182),2.01*(15/CM183)^(2/CM182))</f>
        <v>1.0302295642273647</v>
      </c>
      <c r="CZ191" t="s">
        <v>136</v>
      </c>
      <c r="DA191" t="s">
        <v>131</v>
      </c>
      <c r="DB191">
        <f>IF(DB190&gt;15,2.01*(DB190/DB183)^(2/DB182),2.01*(15/DB183)^(2/DB182))</f>
        <v>0.57471966980766043</v>
      </c>
      <c r="DC191">
        <f>IF(DC190&gt;15,2.01*(DC190/DC183)^(2/DC182),2.01*(15/DC183)^(2/DC182))</f>
        <v>0.84888415207790313</v>
      </c>
      <c r="DD191">
        <f>IF(DD190&gt;15,2.01*(DD190/DD183)^(2/DD182),2.01*(15/DD183)^(2/DD182))</f>
        <v>1.0302295642273647</v>
      </c>
      <c r="DQ191" t="s">
        <v>136</v>
      </c>
      <c r="DR191" t="s">
        <v>131</v>
      </c>
      <c r="DS191">
        <f>IF(DS190&gt;15,2.01*(DS190/DS183)^(2/DS182),2.01*(15/DS183)^(2/DS182))</f>
        <v>0.57471966980766043</v>
      </c>
      <c r="DT191">
        <f>IF(DT190&gt;15,2.01*(DT190/DT183)^(2/DT182),2.01*(15/DT183)^(2/DT182))</f>
        <v>0.84888415207790313</v>
      </c>
      <c r="DU191">
        <f>IF(DU190&gt;15,2.01*(DU190/DU183)^(2/DU182),2.01*(15/DU183)^(2/DU182))</f>
        <v>1.0302295642273647</v>
      </c>
    </row>
    <row r="193" spans="2:126" ht="16" x14ac:dyDescent="0.2">
      <c r="B193" t="s">
        <v>137</v>
      </c>
      <c r="C193" t="str">
        <f>C58</f>
        <v>D</v>
      </c>
      <c r="S193" t="s">
        <v>137</v>
      </c>
      <c r="T193" t="str">
        <f>T58</f>
        <v>D</v>
      </c>
      <c r="AJ193" t="s">
        <v>137</v>
      </c>
      <c r="AK193" t="str">
        <f>AK58</f>
        <v>D</v>
      </c>
      <c r="BA193" t="s">
        <v>137</v>
      </c>
      <c r="BB193" t="str">
        <f>BB58</f>
        <v>D</v>
      </c>
      <c r="BR193" t="s">
        <v>137</v>
      </c>
      <c r="BS193" t="str">
        <f>BS58</f>
        <v>D</v>
      </c>
      <c r="CI193" t="s">
        <v>137</v>
      </c>
      <c r="CJ193" t="str">
        <f>CJ58</f>
        <v>D</v>
      </c>
      <c r="CZ193" t="s">
        <v>137</v>
      </c>
      <c r="DA193" t="str">
        <f>DA58</f>
        <v>D</v>
      </c>
      <c r="DQ193" t="s">
        <v>137</v>
      </c>
      <c r="DR193" t="str">
        <f>DR58</f>
        <v>D</v>
      </c>
    </row>
    <row r="194" spans="2:126" ht="16" x14ac:dyDescent="0.2">
      <c r="B194" t="s">
        <v>125</v>
      </c>
      <c r="C194" t="s">
        <v>126</v>
      </c>
      <c r="D194" t="str">
        <f>IF(C193="B",D182,"")</f>
        <v/>
      </c>
      <c r="E194" t="str">
        <f>IF(C193="C",E182,"")</f>
        <v/>
      </c>
      <c r="F194">
        <f>IF(C193="D",F182,"")</f>
        <v>11.5</v>
      </c>
      <c r="S194" t="s">
        <v>125</v>
      </c>
      <c r="T194" t="s">
        <v>126</v>
      </c>
      <c r="U194" t="str">
        <f>IF(T193="B",U182,"")</f>
        <v/>
      </c>
      <c r="V194" t="str">
        <f>IF(T193="C",V182,"")</f>
        <v/>
      </c>
      <c r="W194">
        <f>IF(T193="D",W182,"")</f>
        <v>11.5</v>
      </c>
      <c r="AJ194" t="s">
        <v>125</v>
      </c>
      <c r="AK194" t="s">
        <v>126</v>
      </c>
      <c r="AL194" t="str">
        <f>IF(AK193="B",AL182,"")</f>
        <v/>
      </c>
      <c r="AM194" t="str">
        <f>IF(AK193="C",AM182,"")</f>
        <v/>
      </c>
      <c r="AN194">
        <f>IF(AK193="D",AN182,"")</f>
        <v>11.5</v>
      </c>
      <c r="BA194" t="s">
        <v>125</v>
      </c>
      <c r="BB194" t="s">
        <v>126</v>
      </c>
      <c r="BC194" t="str">
        <f>IF(BB193="B",BC182,"")</f>
        <v/>
      </c>
      <c r="BD194" t="str">
        <f>IF(BB193="C",BD182,"")</f>
        <v/>
      </c>
      <c r="BE194">
        <f>IF(BB193="D",BE182,"")</f>
        <v>11.5</v>
      </c>
      <c r="BR194" t="s">
        <v>125</v>
      </c>
      <c r="BS194" t="s">
        <v>126</v>
      </c>
      <c r="BT194" t="str">
        <f>IF(BS193="B",BT182,"")</f>
        <v/>
      </c>
      <c r="BU194" t="str">
        <f>IF(BS193="C",BU182,"")</f>
        <v/>
      </c>
      <c r="BV194">
        <f>IF(BS193="D",BV182,"")</f>
        <v>11.5</v>
      </c>
      <c r="CI194" t="s">
        <v>125</v>
      </c>
      <c r="CJ194" t="s">
        <v>126</v>
      </c>
      <c r="CK194" t="str">
        <f>IF(CJ193="B",CK182,"")</f>
        <v/>
      </c>
      <c r="CL194" t="str">
        <f>IF(CJ193="C",CL182,"")</f>
        <v/>
      </c>
      <c r="CM194">
        <f>IF(CJ193="D",CM182,"")</f>
        <v>11.5</v>
      </c>
      <c r="CZ194" t="s">
        <v>125</v>
      </c>
      <c r="DA194" t="s">
        <v>126</v>
      </c>
      <c r="DB194" t="str">
        <f>IF(DA193="B",DB182,"")</f>
        <v/>
      </c>
      <c r="DC194" t="str">
        <f>IF(DA193="C",DC182,"")</f>
        <v/>
      </c>
      <c r="DD194">
        <f>IF(DA193="D",DD182,"")</f>
        <v>11.5</v>
      </c>
      <c r="DQ194" t="s">
        <v>125</v>
      </c>
      <c r="DR194" t="s">
        <v>126</v>
      </c>
      <c r="DS194" t="str">
        <f>IF(DR193="B",DS182,"")</f>
        <v/>
      </c>
      <c r="DT194" t="str">
        <f>IF(DR193="C",DT182,"")</f>
        <v/>
      </c>
      <c r="DU194">
        <f>IF(DR193="D",DU182,"")</f>
        <v>11.5</v>
      </c>
    </row>
    <row r="195" spans="2:126" ht="16" x14ac:dyDescent="0.2">
      <c r="B195" t="s">
        <v>125</v>
      </c>
      <c r="C195" t="s">
        <v>127</v>
      </c>
      <c r="D195" t="str">
        <f>IF(C193="B",D183,"")</f>
        <v/>
      </c>
      <c r="E195" t="str">
        <f>IF(C193="C",E183,"")</f>
        <v/>
      </c>
      <c r="F195">
        <f>IF(C193="D",F183,"")</f>
        <v>700</v>
      </c>
      <c r="S195" t="s">
        <v>125</v>
      </c>
      <c r="T195" t="s">
        <v>127</v>
      </c>
      <c r="U195" t="str">
        <f>IF(T193="B",U183,"")</f>
        <v/>
      </c>
      <c r="V195" t="str">
        <f>IF(T193="C",V183,"")</f>
        <v/>
      </c>
      <c r="W195">
        <f>IF(T193="D",W183,"")</f>
        <v>700</v>
      </c>
      <c r="AJ195" t="s">
        <v>125</v>
      </c>
      <c r="AK195" t="s">
        <v>127</v>
      </c>
      <c r="AL195" t="str">
        <f>IF(AK193="B",AL183,"")</f>
        <v/>
      </c>
      <c r="AM195" t="str">
        <f>IF(AK193="C",AM183,"")</f>
        <v/>
      </c>
      <c r="AN195">
        <f>IF(AK193="D",AN183,"")</f>
        <v>700</v>
      </c>
      <c r="BA195" t="s">
        <v>125</v>
      </c>
      <c r="BB195" t="s">
        <v>127</v>
      </c>
      <c r="BC195" t="str">
        <f>IF(BB193="B",BC183,"")</f>
        <v/>
      </c>
      <c r="BD195" t="str">
        <f>IF(BB193="C",BD183,"")</f>
        <v/>
      </c>
      <c r="BE195">
        <f>IF(BB193="D",BE183,"")</f>
        <v>700</v>
      </c>
      <c r="BR195" t="s">
        <v>125</v>
      </c>
      <c r="BS195" t="s">
        <v>127</v>
      </c>
      <c r="BT195" t="str">
        <f>IF(BS193="B",BT183,"")</f>
        <v/>
      </c>
      <c r="BU195" t="str">
        <f>IF(BS193="C",BU183,"")</f>
        <v/>
      </c>
      <c r="BV195">
        <f>IF(BS193="D",BV183,"")</f>
        <v>700</v>
      </c>
      <c r="CI195" t="s">
        <v>125</v>
      </c>
      <c r="CJ195" t="s">
        <v>127</v>
      </c>
      <c r="CK195" t="str">
        <f>IF(CJ193="B",CK183,"")</f>
        <v/>
      </c>
      <c r="CL195" t="str">
        <f>IF(CJ193="C",CL183,"")</f>
        <v/>
      </c>
      <c r="CM195">
        <f>IF(CJ193="D",CM183,"")</f>
        <v>700</v>
      </c>
      <c r="CZ195" t="s">
        <v>125</v>
      </c>
      <c r="DA195" t="s">
        <v>127</v>
      </c>
      <c r="DB195" t="str">
        <f>IF(DA193="B",DB183,"")</f>
        <v/>
      </c>
      <c r="DC195" t="str">
        <f>IF(DA193="C",DC183,"")</f>
        <v/>
      </c>
      <c r="DD195">
        <f>IF(DA193="D",DD183,"")</f>
        <v>700</v>
      </c>
      <c r="DQ195" t="s">
        <v>125</v>
      </c>
      <c r="DR195" t="s">
        <v>127</v>
      </c>
      <c r="DS195" t="str">
        <f>IF(DR193="B",DS183,"")</f>
        <v/>
      </c>
      <c r="DT195" t="str">
        <f>IF(DR193="C",DT183,"")</f>
        <v/>
      </c>
      <c r="DU195">
        <f>IF(DR193="D",DU183,"")</f>
        <v>700</v>
      </c>
    </row>
    <row r="196" spans="2:126" ht="16" x14ac:dyDescent="0.2">
      <c r="B196" t="s">
        <v>128</v>
      </c>
      <c r="C196" t="s">
        <v>129</v>
      </c>
      <c r="D196" t="str">
        <f>IF(C193="B",D184,"")</f>
        <v/>
      </c>
      <c r="E196" t="str">
        <f>IF(C193="C",E184,"")</f>
        <v/>
      </c>
      <c r="F196">
        <f>IF(C193="D",F184,"")</f>
        <v>0</v>
      </c>
      <c r="G196">
        <f t="shared" ref="G196:G203" si="26">SUM(D196:F196)</f>
        <v>0</v>
      </c>
      <c r="S196" t="s">
        <v>128</v>
      </c>
      <c r="T196" t="s">
        <v>129</v>
      </c>
      <c r="U196" t="str">
        <f>IF(T193="B",U184,"")</f>
        <v/>
      </c>
      <c r="V196" t="str">
        <f>IF(T193="C",V184,"")</f>
        <v/>
      </c>
      <c r="W196">
        <f>IF(T193="D",W184,"")</f>
        <v>0</v>
      </c>
      <c r="X196">
        <f t="shared" ref="X196:X203" si="27">SUM(U196:W196)</f>
        <v>0</v>
      </c>
      <c r="AJ196" t="s">
        <v>128</v>
      </c>
      <c r="AK196" t="s">
        <v>129</v>
      </c>
      <c r="AL196" t="str">
        <f>IF(AK193="B",AL184,"")</f>
        <v/>
      </c>
      <c r="AM196" t="str">
        <f>IF(AK193="C",AM184,"")</f>
        <v/>
      </c>
      <c r="AN196">
        <f>IF(AK193="D",AN184,"")</f>
        <v>0</v>
      </c>
      <c r="AO196">
        <f t="shared" ref="AO196:AO203" si="28">SUM(AL196:AN196)</f>
        <v>0</v>
      </c>
      <c r="BA196" t="s">
        <v>128</v>
      </c>
      <c r="BB196" t="s">
        <v>129</v>
      </c>
      <c r="BC196" t="str">
        <f>IF(BB193="B",BC184,"")</f>
        <v/>
      </c>
      <c r="BD196" t="str">
        <f>IF(BB193="C",BD184,"")</f>
        <v/>
      </c>
      <c r="BE196">
        <f>IF(BB193="D",BE184,"")</f>
        <v>0</v>
      </c>
      <c r="BF196">
        <f t="shared" ref="BF196:BF203" si="29">SUM(BC196:BE196)</f>
        <v>0</v>
      </c>
      <c r="BR196" t="s">
        <v>128</v>
      </c>
      <c r="BS196" t="s">
        <v>129</v>
      </c>
      <c r="BT196" t="str">
        <f>IF(BS193="B",BT184,"")</f>
        <v/>
      </c>
      <c r="BU196" t="str">
        <f>IF(BS193="C",BU184,"")</f>
        <v/>
      </c>
      <c r="BV196">
        <f>IF(BS193="D",BV184,"")</f>
        <v>0</v>
      </c>
      <c r="BW196">
        <f t="shared" ref="BW196:BW203" si="30">SUM(BT196:BV196)</f>
        <v>0</v>
      </c>
      <c r="CI196" t="s">
        <v>128</v>
      </c>
      <c r="CJ196" t="s">
        <v>129</v>
      </c>
      <c r="CK196" t="str">
        <f>IF(CJ193="B",CK184,"")</f>
        <v/>
      </c>
      <c r="CL196" t="str">
        <f>IF(CJ193="C",CL184,"")</f>
        <v/>
      </c>
      <c r="CM196">
        <f>IF(CJ193="D",CM184,"")</f>
        <v>0</v>
      </c>
      <c r="CN196">
        <f t="shared" ref="CN196:CN203" si="31">SUM(CK196:CM196)</f>
        <v>0</v>
      </c>
      <c r="CZ196" t="s">
        <v>128</v>
      </c>
      <c r="DA196" t="s">
        <v>129</v>
      </c>
      <c r="DB196" t="str">
        <f>IF(DA193="B",DB184,"")</f>
        <v/>
      </c>
      <c r="DC196" t="str">
        <f>IF(DA193="C",DC184,"")</f>
        <v/>
      </c>
      <c r="DD196">
        <f>IF(DA193="D",DD184,"")</f>
        <v>0</v>
      </c>
      <c r="DE196">
        <f t="shared" ref="DE196:DE203" si="32">SUM(DB196:DD196)</f>
        <v>0</v>
      </c>
      <c r="DQ196" t="s">
        <v>128</v>
      </c>
      <c r="DR196" t="s">
        <v>129</v>
      </c>
      <c r="DS196" t="str">
        <f>IF(DR193="B",DS184,"")</f>
        <v/>
      </c>
      <c r="DT196" t="str">
        <f>IF(DR193="C",DT184,"")</f>
        <v/>
      </c>
      <c r="DU196">
        <f>IF(DR193="D",DU184,"")</f>
        <v>0</v>
      </c>
      <c r="DV196">
        <f t="shared" ref="DV196:DV203" si="33">SUM(DS196:DU196)</f>
        <v>0</v>
      </c>
    </row>
    <row r="197" spans="2:126" ht="16" x14ac:dyDescent="0.2">
      <c r="B197" t="s">
        <v>130</v>
      </c>
      <c r="C197" t="s">
        <v>131</v>
      </c>
      <c r="D197" t="str">
        <f>IF(C193="B",D185,"")</f>
        <v/>
      </c>
      <c r="E197" t="str">
        <f>IF(C193="C",E185,"")</f>
        <v/>
      </c>
      <c r="F197">
        <f>IF(C193="D",F185,"")</f>
        <v>1.0302295642273647</v>
      </c>
      <c r="G197">
        <f t="shared" si="26"/>
        <v>1.0302295642273647</v>
      </c>
      <c r="S197" t="s">
        <v>130</v>
      </c>
      <c r="T197" t="s">
        <v>131</v>
      </c>
      <c r="U197" t="str">
        <f>IF(T193="B",U185,"")</f>
        <v/>
      </c>
      <c r="V197" t="str">
        <f>IF(T193="C",V185,"")</f>
        <v/>
      </c>
      <c r="W197">
        <f>IF(T193="D",W185,"")</f>
        <v>1.0302295642273647</v>
      </c>
      <c r="X197">
        <f t="shared" si="27"/>
        <v>1.0302295642273647</v>
      </c>
      <c r="AJ197" t="s">
        <v>130</v>
      </c>
      <c r="AK197" t="s">
        <v>131</v>
      </c>
      <c r="AL197" t="str">
        <f>IF(AK193="B",AL185,"")</f>
        <v/>
      </c>
      <c r="AM197" t="str">
        <f>IF(AK193="C",AM185,"")</f>
        <v/>
      </c>
      <c r="AN197">
        <f>IF(AK193="D",AN185,"")</f>
        <v>1.0302295642273647</v>
      </c>
      <c r="AO197">
        <f t="shared" si="28"/>
        <v>1.0302295642273647</v>
      </c>
      <c r="BA197" t="s">
        <v>130</v>
      </c>
      <c r="BB197" t="s">
        <v>131</v>
      </c>
      <c r="BC197" t="str">
        <f>IF(BB193="B",BC185,"")</f>
        <v/>
      </c>
      <c r="BD197" t="str">
        <f>IF(BB193="C",BD185,"")</f>
        <v/>
      </c>
      <c r="BE197">
        <f>IF(BB193="D",BE185,"")</f>
        <v>1.0302295642273647</v>
      </c>
      <c r="BF197">
        <f t="shared" si="29"/>
        <v>1.0302295642273647</v>
      </c>
      <c r="BR197" t="s">
        <v>130</v>
      </c>
      <c r="BS197" t="s">
        <v>131</v>
      </c>
      <c r="BT197" t="str">
        <f>IF(BS193="B",BT185,"")</f>
        <v/>
      </c>
      <c r="BU197" t="str">
        <f>IF(BS193="C",BU185,"")</f>
        <v/>
      </c>
      <c r="BV197">
        <f>IF(BS193="D",BV185,"")</f>
        <v>1.0302295642273647</v>
      </c>
      <c r="BW197">
        <f t="shared" si="30"/>
        <v>1.0302295642273647</v>
      </c>
      <c r="CI197" t="s">
        <v>130</v>
      </c>
      <c r="CJ197" t="s">
        <v>131</v>
      </c>
      <c r="CK197" t="str">
        <f>IF(CJ193="B",CK185,"")</f>
        <v/>
      </c>
      <c r="CL197" t="str">
        <f>IF(CJ193="C",CL185,"")</f>
        <v/>
      </c>
      <c r="CM197">
        <f>IF(CJ193="D",CM185,"")</f>
        <v>1.0302295642273647</v>
      </c>
      <c r="CN197">
        <f t="shared" si="31"/>
        <v>1.0302295642273647</v>
      </c>
      <c r="CZ197" t="s">
        <v>130</v>
      </c>
      <c r="DA197" t="s">
        <v>131</v>
      </c>
      <c r="DB197" t="str">
        <f>IF(DA193="B",DB185,"")</f>
        <v/>
      </c>
      <c r="DC197" t="str">
        <f>IF(DA193="C",DC185,"")</f>
        <v/>
      </c>
      <c r="DD197">
        <f>IF(DA193="D",DD185,"")</f>
        <v>1.0302295642273647</v>
      </c>
      <c r="DE197">
        <f t="shared" si="32"/>
        <v>1.0302295642273647</v>
      </c>
      <c r="DQ197" t="s">
        <v>130</v>
      </c>
      <c r="DR197" t="s">
        <v>131</v>
      </c>
      <c r="DS197" t="str">
        <f>IF(DR193="B",DS185,"")</f>
        <v/>
      </c>
      <c r="DT197" t="str">
        <f>IF(DR193="C",DT185,"")</f>
        <v/>
      </c>
      <c r="DU197">
        <f>IF(DR193="D",DU185,"")</f>
        <v>1.0302295642273647</v>
      </c>
      <c r="DV197">
        <f t="shared" si="33"/>
        <v>1.0302295642273647</v>
      </c>
    </row>
    <row r="198" spans="2:126" ht="16" x14ac:dyDescent="0.2">
      <c r="B198" t="s">
        <v>132</v>
      </c>
      <c r="C198" t="s">
        <v>129</v>
      </c>
      <c r="D198" t="str">
        <f>IF(C193="B",D186,"")</f>
        <v/>
      </c>
      <c r="E198" t="str">
        <f>IF(C193="C",E186,"")</f>
        <v/>
      </c>
      <c r="F198">
        <f>IF(C193="D",F186,"")</f>
        <v>15</v>
      </c>
      <c r="G198">
        <f t="shared" si="26"/>
        <v>15</v>
      </c>
      <c r="S198" t="s">
        <v>132</v>
      </c>
      <c r="T198" t="s">
        <v>129</v>
      </c>
      <c r="U198" t="str">
        <f>IF(T193="B",U186,"")</f>
        <v/>
      </c>
      <c r="V198" t="str">
        <f>IF(T193="C",V186,"")</f>
        <v/>
      </c>
      <c r="W198">
        <f>IF(T193="D",W186,"")</f>
        <v>15</v>
      </c>
      <c r="X198">
        <f t="shared" si="27"/>
        <v>15</v>
      </c>
      <c r="AJ198" t="s">
        <v>132</v>
      </c>
      <c r="AK198" t="s">
        <v>129</v>
      </c>
      <c r="AL198" t="str">
        <f>IF(AK193="B",AL186,"")</f>
        <v/>
      </c>
      <c r="AM198" t="str">
        <f>IF(AK193="C",AM186,"")</f>
        <v/>
      </c>
      <c r="AN198">
        <f>IF(AK193="D",AN186,"")</f>
        <v>15</v>
      </c>
      <c r="AO198">
        <f t="shared" si="28"/>
        <v>15</v>
      </c>
      <c r="BA198" t="s">
        <v>132</v>
      </c>
      <c r="BB198" t="s">
        <v>129</v>
      </c>
      <c r="BC198" t="str">
        <f>IF(BB193="B",BC186,"")</f>
        <v/>
      </c>
      <c r="BD198" t="str">
        <f>IF(BB193="C",BD186,"")</f>
        <v/>
      </c>
      <c r="BE198">
        <f>IF(BB193="D",BE186,"")</f>
        <v>15</v>
      </c>
      <c r="BF198">
        <f t="shared" si="29"/>
        <v>15</v>
      </c>
      <c r="BR198" t="s">
        <v>132</v>
      </c>
      <c r="BS198" t="s">
        <v>129</v>
      </c>
      <c r="BT198" t="str">
        <f>IF(BS193="B",BT186,"")</f>
        <v/>
      </c>
      <c r="BU198" t="str">
        <f>IF(BS193="C",BU186,"")</f>
        <v/>
      </c>
      <c r="BV198">
        <f>IF(BS193="D",BV186,"")</f>
        <v>15</v>
      </c>
      <c r="BW198">
        <f t="shared" si="30"/>
        <v>15</v>
      </c>
      <c r="CI198" t="s">
        <v>132</v>
      </c>
      <c r="CJ198" t="s">
        <v>129</v>
      </c>
      <c r="CK198" t="str">
        <f>IF(CJ193="B",CK186,"")</f>
        <v/>
      </c>
      <c r="CL198" t="str">
        <f>IF(CJ193="C",CL186,"")</f>
        <v/>
      </c>
      <c r="CM198">
        <f>IF(CJ193="D",CM186,"")</f>
        <v>15</v>
      </c>
      <c r="CN198">
        <f t="shared" si="31"/>
        <v>15</v>
      </c>
      <c r="CZ198" t="s">
        <v>132</v>
      </c>
      <c r="DA198" t="s">
        <v>129</v>
      </c>
      <c r="DB198" t="str">
        <f>IF(DA193="B",DB186,"")</f>
        <v/>
      </c>
      <c r="DC198" t="str">
        <f>IF(DA193="C",DC186,"")</f>
        <v/>
      </c>
      <c r="DD198">
        <f>IF(DA193="D",DD186,"")</f>
        <v>15</v>
      </c>
      <c r="DE198">
        <f t="shared" si="32"/>
        <v>15</v>
      </c>
      <c r="DQ198" t="s">
        <v>132</v>
      </c>
      <c r="DR198" t="s">
        <v>129</v>
      </c>
      <c r="DS198" t="str">
        <f>IF(DR193="B",DS186,"")</f>
        <v/>
      </c>
      <c r="DT198" t="str">
        <f>IF(DR193="C",DT186,"")</f>
        <v/>
      </c>
      <c r="DU198">
        <f>IF(DR193="D",DU186,"")</f>
        <v>15</v>
      </c>
      <c r="DV198">
        <f t="shared" si="33"/>
        <v>15</v>
      </c>
    </row>
    <row r="199" spans="2:126" ht="16" x14ac:dyDescent="0.2">
      <c r="B199" t="s">
        <v>130</v>
      </c>
      <c r="C199" t="s">
        <v>131</v>
      </c>
      <c r="D199" t="str">
        <f>IF(C193="B",D187,"")</f>
        <v/>
      </c>
      <c r="E199" t="str">
        <f>IF(C193="C",E187,"")</f>
        <v/>
      </c>
      <c r="F199">
        <f>IF(C193="D",F187,"")</f>
        <v>1.0302295642273647</v>
      </c>
      <c r="G199">
        <f t="shared" si="26"/>
        <v>1.0302295642273647</v>
      </c>
      <c r="S199" t="s">
        <v>130</v>
      </c>
      <c r="T199" t="s">
        <v>131</v>
      </c>
      <c r="U199" t="str">
        <f>IF(T193="B",U187,"")</f>
        <v/>
      </c>
      <c r="V199" t="str">
        <f>IF(T193="C",V187,"")</f>
        <v/>
      </c>
      <c r="W199">
        <f>IF(T193="D",W187,"")</f>
        <v>1.0302295642273647</v>
      </c>
      <c r="X199">
        <f t="shared" si="27"/>
        <v>1.0302295642273647</v>
      </c>
      <c r="AJ199" t="s">
        <v>130</v>
      </c>
      <c r="AK199" t="s">
        <v>131</v>
      </c>
      <c r="AL199" t="str">
        <f>IF(AK193="B",AL187,"")</f>
        <v/>
      </c>
      <c r="AM199" t="str">
        <f>IF(AK193="C",AM187,"")</f>
        <v/>
      </c>
      <c r="AN199">
        <f>IF(AK193="D",AN187,"")</f>
        <v>1.0302295642273647</v>
      </c>
      <c r="AO199">
        <f t="shared" si="28"/>
        <v>1.0302295642273647</v>
      </c>
      <c r="BA199" t="s">
        <v>130</v>
      </c>
      <c r="BB199" t="s">
        <v>131</v>
      </c>
      <c r="BC199" t="str">
        <f>IF(BB193="B",BC187,"")</f>
        <v/>
      </c>
      <c r="BD199" t="str">
        <f>IF(BB193="C",BD187,"")</f>
        <v/>
      </c>
      <c r="BE199">
        <f>IF(BB193="D",BE187,"")</f>
        <v>1.0302295642273647</v>
      </c>
      <c r="BF199">
        <f t="shared" si="29"/>
        <v>1.0302295642273647</v>
      </c>
      <c r="BR199" t="s">
        <v>130</v>
      </c>
      <c r="BS199" t="s">
        <v>131</v>
      </c>
      <c r="BT199" t="str">
        <f>IF(BS193="B",BT187,"")</f>
        <v/>
      </c>
      <c r="BU199" t="str">
        <f>IF(BS193="C",BU187,"")</f>
        <v/>
      </c>
      <c r="BV199">
        <f>IF(BS193="D",BV187,"")</f>
        <v>1.0302295642273647</v>
      </c>
      <c r="BW199">
        <f t="shared" si="30"/>
        <v>1.0302295642273647</v>
      </c>
      <c r="CI199" t="s">
        <v>130</v>
      </c>
      <c r="CJ199" t="s">
        <v>131</v>
      </c>
      <c r="CK199" t="str">
        <f>IF(CJ193="B",CK187,"")</f>
        <v/>
      </c>
      <c r="CL199" t="str">
        <f>IF(CJ193="C",CL187,"")</f>
        <v/>
      </c>
      <c r="CM199">
        <f>IF(CJ193="D",CM187,"")</f>
        <v>1.0302295642273647</v>
      </c>
      <c r="CN199">
        <f t="shared" si="31"/>
        <v>1.0302295642273647</v>
      </c>
      <c r="CZ199" t="s">
        <v>130</v>
      </c>
      <c r="DA199" t="s">
        <v>131</v>
      </c>
      <c r="DB199" t="str">
        <f>IF(DA193="B",DB187,"")</f>
        <v/>
      </c>
      <c r="DC199" t="str">
        <f>IF(DA193="C",DC187,"")</f>
        <v/>
      </c>
      <c r="DD199">
        <f>IF(DA193="D",DD187,"")</f>
        <v>1.0302295642273647</v>
      </c>
      <c r="DE199">
        <f t="shared" si="32"/>
        <v>1.0302295642273647</v>
      </c>
      <c r="DQ199" t="s">
        <v>130</v>
      </c>
      <c r="DR199" t="s">
        <v>131</v>
      </c>
      <c r="DS199" t="str">
        <f>IF(DR193="B",DS187,"")</f>
        <v/>
      </c>
      <c r="DT199" t="str">
        <f>IF(DR193="C",DT187,"")</f>
        <v/>
      </c>
      <c r="DU199">
        <f>IF(DR193="D",DU187,"")</f>
        <v>1.0302295642273647</v>
      </c>
      <c r="DV199">
        <f t="shared" si="33"/>
        <v>1.0302295642273647</v>
      </c>
    </row>
    <row r="200" spans="2:126" ht="16" x14ac:dyDescent="0.2">
      <c r="B200" t="s">
        <v>133</v>
      </c>
      <c r="C200" t="s">
        <v>129</v>
      </c>
      <c r="D200" t="str">
        <f>IF(C193="B",D188,"")</f>
        <v/>
      </c>
      <c r="E200" t="str">
        <f>IF(C193="C",E188,"")</f>
        <v/>
      </c>
      <c r="F200">
        <f>IF(C193="D",F188,"")</f>
        <v>8</v>
      </c>
      <c r="G200">
        <f t="shared" si="26"/>
        <v>8</v>
      </c>
      <c r="S200" t="s">
        <v>133</v>
      </c>
      <c r="T200" t="s">
        <v>129</v>
      </c>
      <c r="U200" t="str">
        <f>IF(T193="B",U188,"")</f>
        <v/>
      </c>
      <c r="V200" t="str">
        <f>IF(T193="C",V188,"")</f>
        <v/>
      </c>
      <c r="W200">
        <f>IF(T193="D",W188,"")</f>
        <v>8</v>
      </c>
      <c r="X200">
        <f t="shared" si="27"/>
        <v>8</v>
      </c>
      <c r="AJ200" t="s">
        <v>133</v>
      </c>
      <c r="AK200" t="s">
        <v>129</v>
      </c>
      <c r="AL200" t="str">
        <f>IF(AK193="B",AL188,"")</f>
        <v/>
      </c>
      <c r="AM200" t="str">
        <f>IF(AK193="C",AM188,"")</f>
        <v/>
      </c>
      <c r="AN200">
        <f>IF(AK193="D",AN188,"")</f>
        <v>8</v>
      </c>
      <c r="AO200">
        <f t="shared" si="28"/>
        <v>8</v>
      </c>
      <c r="BA200" t="s">
        <v>133</v>
      </c>
      <c r="BB200" t="s">
        <v>129</v>
      </c>
      <c r="BC200" t="str">
        <f>IF(BB193="B",BC188,"")</f>
        <v/>
      </c>
      <c r="BD200" t="str">
        <f>IF(BB193="C",BD188,"")</f>
        <v/>
      </c>
      <c r="BE200">
        <f>IF(BB193="D",BE188,"")</f>
        <v>8</v>
      </c>
      <c r="BF200">
        <f t="shared" si="29"/>
        <v>8</v>
      </c>
      <c r="BR200" t="s">
        <v>133</v>
      </c>
      <c r="BS200" t="s">
        <v>129</v>
      </c>
      <c r="BT200" t="str">
        <f>IF(BS193="B",BT188,"")</f>
        <v/>
      </c>
      <c r="BU200" t="str">
        <f>IF(BS193="C",BU188,"")</f>
        <v/>
      </c>
      <c r="BV200">
        <f>IF(BS193="D",BV188,"")</f>
        <v>8</v>
      </c>
      <c r="BW200">
        <f t="shared" si="30"/>
        <v>8</v>
      </c>
      <c r="CI200" t="s">
        <v>133</v>
      </c>
      <c r="CJ200" t="s">
        <v>129</v>
      </c>
      <c r="CK200" t="str">
        <f>IF(CJ193="B",CK188,"")</f>
        <v/>
      </c>
      <c r="CL200" t="str">
        <f>IF(CJ193="C",CL188,"")</f>
        <v/>
      </c>
      <c r="CM200">
        <f>IF(CJ193="D",CM188,"")</f>
        <v>8</v>
      </c>
      <c r="CN200">
        <f t="shared" si="31"/>
        <v>8</v>
      </c>
      <c r="CZ200" t="s">
        <v>133</v>
      </c>
      <c r="DA200" t="s">
        <v>129</v>
      </c>
      <c r="DB200" t="str">
        <f>IF(DA193="B",DB188,"")</f>
        <v/>
      </c>
      <c r="DC200" t="str">
        <f>IF(DA193="C",DC188,"")</f>
        <v/>
      </c>
      <c r="DD200">
        <f>IF(DA193="D",DD188,"")</f>
        <v>8</v>
      </c>
      <c r="DE200">
        <f t="shared" si="32"/>
        <v>8</v>
      </c>
      <c r="DQ200" t="s">
        <v>133</v>
      </c>
      <c r="DR200" t="s">
        <v>129</v>
      </c>
      <c r="DS200" t="str">
        <f>IF(DR193="B",DS188,"")</f>
        <v/>
      </c>
      <c r="DT200" t="str">
        <f>IF(DR193="C",DT188,"")</f>
        <v/>
      </c>
      <c r="DU200">
        <f>IF(DR193="D",DU188,"")</f>
        <v>8</v>
      </c>
      <c r="DV200">
        <f t="shared" si="33"/>
        <v>8</v>
      </c>
    </row>
    <row r="201" spans="2:126" ht="16" x14ac:dyDescent="0.2">
      <c r="B201" t="s">
        <v>130</v>
      </c>
      <c r="C201" t="s">
        <v>131</v>
      </c>
      <c r="D201" t="str">
        <f>IF(C193="B",D189,"")</f>
        <v/>
      </c>
      <c r="E201" t="str">
        <f>IF(C193="C",E189,"")</f>
        <v/>
      </c>
      <c r="F201">
        <f>IF(C193="D",F189,"")</f>
        <v>1.0302295642273647</v>
      </c>
      <c r="G201">
        <f t="shared" si="26"/>
        <v>1.0302295642273647</v>
      </c>
      <c r="S201" t="s">
        <v>130</v>
      </c>
      <c r="T201" t="s">
        <v>131</v>
      </c>
      <c r="U201" t="str">
        <f>IF(T193="B",U189,"")</f>
        <v/>
      </c>
      <c r="V201" t="str">
        <f>IF(T193="C",V189,"")</f>
        <v/>
      </c>
      <c r="W201">
        <f>IF(T193="D",W189,"")</f>
        <v>1.0302295642273647</v>
      </c>
      <c r="X201">
        <f t="shared" si="27"/>
        <v>1.0302295642273647</v>
      </c>
      <c r="AJ201" t="s">
        <v>130</v>
      </c>
      <c r="AK201" t="s">
        <v>131</v>
      </c>
      <c r="AL201" t="str">
        <f>IF(AK193="B",AL189,"")</f>
        <v/>
      </c>
      <c r="AM201" t="str">
        <f>IF(AK193="C",AM189,"")</f>
        <v/>
      </c>
      <c r="AN201">
        <f>IF(AK193="D",AN189,"")</f>
        <v>1.0302295642273647</v>
      </c>
      <c r="AO201">
        <f t="shared" si="28"/>
        <v>1.0302295642273647</v>
      </c>
      <c r="BA201" t="s">
        <v>130</v>
      </c>
      <c r="BB201" t="s">
        <v>131</v>
      </c>
      <c r="BC201" t="str">
        <f>IF(BB193="B",BC189,"")</f>
        <v/>
      </c>
      <c r="BD201" t="str">
        <f>IF(BB193="C",BD189,"")</f>
        <v/>
      </c>
      <c r="BE201">
        <f>IF(BB193="D",BE189,"")</f>
        <v>1.0302295642273647</v>
      </c>
      <c r="BF201">
        <f t="shared" si="29"/>
        <v>1.0302295642273647</v>
      </c>
      <c r="BR201" t="s">
        <v>130</v>
      </c>
      <c r="BS201" t="s">
        <v>131</v>
      </c>
      <c r="BT201" t="str">
        <f>IF(BS193="B",BT189,"")</f>
        <v/>
      </c>
      <c r="BU201" t="str">
        <f>IF(BS193="C",BU189,"")</f>
        <v/>
      </c>
      <c r="BV201">
        <f>IF(BS193="D",BV189,"")</f>
        <v>1.0302295642273647</v>
      </c>
      <c r="BW201">
        <f t="shared" si="30"/>
        <v>1.0302295642273647</v>
      </c>
      <c r="CI201" t="s">
        <v>130</v>
      </c>
      <c r="CJ201" t="s">
        <v>131</v>
      </c>
      <c r="CK201" t="str">
        <f>IF(CJ193="B",CK189,"")</f>
        <v/>
      </c>
      <c r="CL201" t="str">
        <f>IF(CJ193="C",CL189,"")</f>
        <v/>
      </c>
      <c r="CM201">
        <f>IF(CJ193="D",CM189,"")</f>
        <v>1.0302295642273647</v>
      </c>
      <c r="CN201">
        <f t="shared" si="31"/>
        <v>1.0302295642273647</v>
      </c>
      <c r="CZ201" t="s">
        <v>130</v>
      </c>
      <c r="DA201" t="s">
        <v>131</v>
      </c>
      <c r="DB201" t="str">
        <f>IF(DA193="B",DB189,"")</f>
        <v/>
      </c>
      <c r="DC201" t="str">
        <f>IF(DA193="C",DC189,"")</f>
        <v/>
      </c>
      <c r="DD201">
        <f>IF(DA193="D",DD189,"")</f>
        <v>1.0302295642273647</v>
      </c>
      <c r="DE201">
        <f t="shared" si="32"/>
        <v>1.0302295642273647</v>
      </c>
      <c r="DQ201" t="s">
        <v>130</v>
      </c>
      <c r="DR201" t="s">
        <v>131</v>
      </c>
      <c r="DS201" t="str">
        <f>IF(DR193="B",DS189,"")</f>
        <v/>
      </c>
      <c r="DT201" t="str">
        <f>IF(DR193="C",DT189,"")</f>
        <v/>
      </c>
      <c r="DU201">
        <f>IF(DR193="D",DU189,"")</f>
        <v>1.0302295642273647</v>
      </c>
      <c r="DV201">
        <f t="shared" si="33"/>
        <v>1.0302295642273647</v>
      </c>
    </row>
    <row r="202" spans="2:126" ht="16" x14ac:dyDescent="0.2">
      <c r="B202" t="s">
        <v>138</v>
      </c>
      <c r="C202" t="s">
        <v>135</v>
      </c>
      <c r="D202" t="str">
        <f>IF(C193="B",D190,"")</f>
        <v/>
      </c>
      <c r="E202" t="str">
        <f>IF(C193="C",E190,"")</f>
        <v/>
      </c>
      <c r="F202">
        <f>IF(C193="D",F190,"")</f>
        <v>10.5</v>
      </c>
      <c r="G202">
        <f t="shared" si="26"/>
        <v>10.5</v>
      </c>
      <c r="S202" t="s">
        <v>138</v>
      </c>
      <c r="T202" t="s">
        <v>135</v>
      </c>
      <c r="U202" t="str">
        <f>IF(T193="B",U190,"")</f>
        <v/>
      </c>
      <c r="V202" t="str">
        <f>IF(T193="C",V190,"")</f>
        <v/>
      </c>
      <c r="W202">
        <f>IF(T193="D",W190,"")</f>
        <v>10.5</v>
      </c>
      <c r="X202">
        <f t="shared" si="27"/>
        <v>10.5</v>
      </c>
      <c r="AJ202" t="s">
        <v>138</v>
      </c>
      <c r="AK202" t="s">
        <v>135</v>
      </c>
      <c r="AL202" t="str">
        <f>IF(AK193="B",AL190,"")</f>
        <v/>
      </c>
      <c r="AM202" t="str">
        <f>IF(AK193="C",AM190,"")</f>
        <v/>
      </c>
      <c r="AN202">
        <f>IF(AK193="D",AN190,"")</f>
        <v>10.5</v>
      </c>
      <c r="AO202">
        <f t="shared" si="28"/>
        <v>10.5</v>
      </c>
      <c r="BA202" t="s">
        <v>138</v>
      </c>
      <c r="BB202" t="s">
        <v>135</v>
      </c>
      <c r="BC202" t="str">
        <f>IF(BB193="B",BC190,"")</f>
        <v/>
      </c>
      <c r="BD202" t="str">
        <f>IF(BB193="C",BD190,"")</f>
        <v/>
      </c>
      <c r="BE202">
        <f>IF(BB193="D",BE190,"")</f>
        <v>10.5</v>
      </c>
      <c r="BF202">
        <f t="shared" si="29"/>
        <v>10.5</v>
      </c>
      <c r="BR202" t="s">
        <v>138</v>
      </c>
      <c r="BS202" t="s">
        <v>135</v>
      </c>
      <c r="BT202" t="str">
        <f>IF(BS193="B",BT190,"")</f>
        <v/>
      </c>
      <c r="BU202" t="str">
        <f>IF(BS193="C",BU190,"")</f>
        <v/>
      </c>
      <c r="BV202">
        <f>IF(BS193="D",BV190,"")</f>
        <v>10.5</v>
      </c>
      <c r="BW202">
        <f t="shared" si="30"/>
        <v>10.5</v>
      </c>
      <c r="CI202" t="s">
        <v>138</v>
      </c>
      <c r="CJ202" t="s">
        <v>135</v>
      </c>
      <c r="CK202" t="str">
        <f>IF(CJ193="B",CK190,"")</f>
        <v/>
      </c>
      <c r="CL202" t="str">
        <f>IF(CJ193="C",CL190,"")</f>
        <v/>
      </c>
      <c r="CM202">
        <f>IF(CJ193="D",CM190,"")</f>
        <v>10.5</v>
      </c>
      <c r="CN202">
        <f t="shared" si="31"/>
        <v>10.5</v>
      </c>
      <c r="CZ202" t="s">
        <v>138</v>
      </c>
      <c r="DA202" t="s">
        <v>135</v>
      </c>
      <c r="DB202" t="str">
        <f>IF(DA193="B",DB190,"")</f>
        <v/>
      </c>
      <c r="DC202" t="str">
        <f>IF(DA193="C",DC190,"")</f>
        <v/>
      </c>
      <c r="DD202">
        <f>IF(DA193="D",DD190,"")</f>
        <v>10.5</v>
      </c>
      <c r="DE202">
        <f t="shared" si="32"/>
        <v>10.5</v>
      </c>
      <c r="DQ202" t="s">
        <v>138</v>
      </c>
      <c r="DR202" t="s">
        <v>135</v>
      </c>
      <c r="DS202" t="str">
        <f>IF(DR193="B",DS190,"")</f>
        <v/>
      </c>
      <c r="DT202" t="str">
        <f>IF(DR193="C",DT190,"")</f>
        <v/>
      </c>
      <c r="DU202">
        <f>IF(DR193="D",DU190,"")</f>
        <v>10.5</v>
      </c>
      <c r="DV202">
        <f t="shared" si="33"/>
        <v>10.5</v>
      </c>
    </row>
    <row r="203" spans="2:126" ht="16" x14ac:dyDescent="0.2">
      <c r="B203" t="s">
        <v>136</v>
      </c>
      <c r="C203" t="s">
        <v>131</v>
      </c>
      <c r="D203" t="str">
        <f>IF(C193="B",D191,"")</f>
        <v/>
      </c>
      <c r="E203" t="str">
        <f>IF(C193="C",E191,"")</f>
        <v/>
      </c>
      <c r="F203">
        <f>IF(C193="D",F191,"")</f>
        <v>1.0302295642273647</v>
      </c>
      <c r="G203">
        <f t="shared" si="26"/>
        <v>1.0302295642273647</v>
      </c>
      <c r="S203" t="s">
        <v>136</v>
      </c>
      <c r="T203" t="s">
        <v>131</v>
      </c>
      <c r="U203" t="str">
        <f>IF(T193="B",U191,"")</f>
        <v/>
      </c>
      <c r="V203" t="str">
        <f>IF(T193="C",V191,"")</f>
        <v/>
      </c>
      <c r="W203">
        <f>IF(T193="D",W191,"")</f>
        <v>1.0302295642273647</v>
      </c>
      <c r="X203">
        <f t="shared" si="27"/>
        <v>1.0302295642273647</v>
      </c>
      <c r="AJ203" t="s">
        <v>136</v>
      </c>
      <c r="AK203" t="s">
        <v>131</v>
      </c>
      <c r="AL203" t="str">
        <f>IF(AK193="B",AL191,"")</f>
        <v/>
      </c>
      <c r="AM203" t="str">
        <f>IF(AK193="C",AM191,"")</f>
        <v/>
      </c>
      <c r="AN203">
        <f>IF(AK193="D",AN191,"")</f>
        <v>1.0302295642273647</v>
      </c>
      <c r="AO203">
        <f t="shared" si="28"/>
        <v>1.0302295642273647</v>
      </c>
      <c r="BA203" t="s">
        <v>136</v>
      </c>
      <c r="BB203" t="s">
        <v>131</v>
      </c>
      <c r="BC203" t="str">
        <f>IF(BB193="B",BC191,"")</f>
        <v/>
      </c>
      <c r="BD203" t="str">
        <f>IF(BB193="C",BD191,"")</f>
        <v/>
      </c>
      <c r="BE203">
        <f>IF(BB193="D",BE191,"")</f>
        <v>1.0302295642273647</v>
      </c>
      <c r="BF203">
        <f t="shared" si="29"/>
        <v>1.0302295642273647</v>
      </c>
      <c r="BR203" t="s">
        <v>136</v>
      </c>
      <c r="BS203" t="s">
        <v>131</v>
      </c>
      <c r="BT203" t="str">
        <f>IF(BS193="B",BT191,"")</f>
        <v/>
      </c>
      <c r="BU203" t="str">
        <f>IF(BS193="C",BU191,"")</f>
        <v/>
      </c>
      <c r="BV203">
        <f>IF(BS193="D",BV191,"")</f>
        <v>1.0302295642273647</v>
      </c>
      <c r="BW203">
        <f t="shared" si="30"/>
        <v>1.0302295642273647</v>
      </c>
      <c r="CI203" t="s">
        <v>136</v>
      </c>
      <c r="CJ203" t="s">
        <v>131</v>
      </c>
      <c r="CK203" t="str">
        <f>IF(CJ193="B",CK191,"")</f>
        <v/>
      </c>
      <c r="CL203" t="str">
        <f>IF(CJ193="C",CL191,"")</f>
        <v/>
      </c>
      <c r="CM203">
        <f>IF(CJ193="D",CM191,"")</f>
        <v>1.0302295642273647</v>
      </c>
      <c r="CN203">
        <f t="shared" si="31"/>
        <v>1.0302295642273647</v>
      </c>
      <c r="CZ203" t="s">
        <v>136</v>
      </c>
      <c r="DA203" t="s">
        <v>131</v>
      </c>
      <c r="DB203" t="str">
        <f>IF(DA193="B",DB191,"")</f>
        <v/>
      </c>
      <c r="DC203" t="str">
        <f>IF(DA193="C",DC191,"")</f>
        <v/>
      </c>
      <c r="DD203">
        <f>IF(DA193="D",DD191,"")</f>
        <v>1.0302295642273647</v>
      </c>
      <c r="DE203">
        <f t="shared" si="32"/>
        <v>1.0302295642273647</v>
      </c>
      <c r="DQ203" t="s">
        <v>136</v>
      </c>
      <c r="DR203" t="s">
        <v>131</v>
      </c>
      <c r="DS203" t="str">
        <f>IF(DR193="B",DS191,"")</f>
        <v/>
      </c>
      <c r="DT203" t="str">
        <f>IF(DR193="C",DT191,"")</f>
        <v/>
      </c>
      <c r="DU203">
        <f>IF(DR193="D",DU191,"")</f>
        <v>1.0302295642273647</v>
      </c>
      <c r="DV203">
        <f t="shared" si="33"/>
        <v>1.0302295642273647</v>
      </c>
    </row>
    <row r="206" spans="2:126" ht="16" x14ac:dyDescent="0.2">
      <c r="C206" t="s">
        <v>139</v>
      </c>
      <c r="D206" t="s">
        <v>140</v>
      </c>
      <c r="T206" t="s">
        <v>139</v>
      </c>
      <c r="U206" t="s">
        <v>140</v>
      </c>
      <c r="AK206" t="s">
        <v>139</v>
      </c>
      <c r="AL206" t="s">
        <v>140</v>
      </c>
      <c r="BB206" t="s">
        <v>139</v>
      </c>
      <c r="BC206" t="s">
        <v>140</v>
      </c>
      <c r="BS206" t="s">
        <v>139</v>
      </c>
      <c r="BT206" t="s">
        <v>140</v>
      </c>
      <c r="CJ206" t="s">
        <v>139</v>
      </c>
      <c r="CK206" t="s">
        <v>140</v>
      </c>
      <c r="DA206" t="s">
        <v>139</v>
      </c>
      <c r="DB206" t="s">
        <v>140</v>
      </c>
      <c r="DR206" t="s">
        <v>139</v>
      </c>
      <c r="DS206" t="s">
        <v>140</v>
      </c>
    </row>
    <row r="207" spans="2:126" ht="16" x14ac:dyDescent="0.2">
      <c r="B207" t="str">
        <f>B196</f>
        <v>z = 0 ft</v>
      </c>
      <c r="C207">
        <f>G196</f>
        <v>0</v>
      </c>
      <c r="D207">
        <f>G197</f>
        <v>1.0302295642273647</v>
      </c>
      <c r="E207" t="s">
        <v>131</v>
      </c>
      <c r="S207" t="str">
        <f>S196</f>
        <v>z = 0 ft</v>
      </c>
      <c r="T207">
        <f>X196</f>
        <v>0</v>
      </c>
      <c r="U207">
        <f>X197</f>
        <v>1.0302295642273647</v>
      </c>
      <c r="V207" t="s">
        <v>131</v>
      </c>
      <c r="AJ207" t="str">
        <f>AJ196</f>
        <v>z = 0 ft</v>
      </c>
      <c r="AK207">
        <f>AO196</f>
        <v>0</v>
      </c>
      <c r="AL207">
        <f>AO197</f>
        <v>1.0302295642273647</v>
      </c>
      <c r="AM207" t="s">
        <v>131</v>
      </c>
      <c r="BA207" t="str">
        <f>BA196</f>
        <v>z = 0 ft</v>
      </c>
      <c r="BB207">
        <f>BF196</f>
        <v>0</v>
      </c>
      <c r="BC207">
        <f>BF197</f>
        <v>1.0302295642273647</v>
      </c>
      <c r="BD207" t="s">
        <v>131</v>
      </c>
      <c r="BR207" t="str">
        <f>BR196</f>
        <v>z = 0 ft</v>
      </c>
      <c r="BS207">
        <f>BW196</f>
        <v>0</v>
      </c>
      <c r="BT207">
        <f>BW197</f>
        <v>1.0302295642273647</v>
      </c>
      <c r="BU207" t="s">
        <v>131</v>
      </c>
      <c r="CI207" t="str">
        <f>CI196</f>
        <v>z = 0 ft</v>
      </c>
      <c r="CJ207">
        <f>CN196</f>
        <v>0</v>
      </c>
      <c r="CK207">
        <f>CN197</f>
        <v>1.0302295642273647</v>
      </c>
      <c r="CL207" t="s">
        <v>131</v>
      </c>
      <c r="CZ207" t="str">
        <f>CZ196</f>
        <v>z = 0 ft</v>
      </c>
      <c r="DA207">
        <f>DE196</f>
        <v>0</v>
      </c>
      <c r="DB207">
        <f>DE197</f>
        <v>1.0302295642273647</v>
      </c>
      <c r="DC207" t="s">
        <v>131</v>
      </c>
      <c r="DQ207" t="str">
        <f>DQ196</f>
        <v>z = 0 ft</v>
      </c>
      <c r="DR207">
        <f>DV196</f>
        <v>0</v>
      </c>
      <c r="DS207">
        <f>DV197</f>
        <v>1.0302295642273647</v>
      </c>
      <c r="DT207" t="s">
        <v>131</v>
      </c>
    </row>
    <row r="208" spans="2:126" ht="16" x14ac:dyDescent="0.2">
      <c r="B208" t="str">
        <f>B198</f>
        <v>z = 15 ft</v>
      </c>
      <c r="C208">
        <f>G198</f>
        <v>15</v>
      </c>
      <c r="D208">
        <f>G199</f>
        <v>1.0302295642273647</v>
      </c>
      <c r="E208" t="s">
        <v>131</v>
      </c>
      <c r="S208" t="str">
        <f>S198</f>
        <v>z = 15 ft</v>
      </c>
      <c r="T208">
        <f>X198</f>
        <v>15</v>
      </c>
      <c r="U208">
        <f>X199</f>
        <v>1.0302295642273647</v>
      </c>
      <c r="V208" t="s">
        <v>131</v>
      </c>
      <c r="AJ208" t="str">
        <f>AJ198</f>
        <v>z = 15 ft</v>
      </c>
      <c r="AK208">
        <f>AO198</f>
        <v>15</v>
      </c>
      <c r="AL208">
        <f>AO199</f>
        <v>1.0302295642273647</v>
      </c>
      <c r="AM208" t="s">
        <v>131</v>
      </c>
      <c r="BA208" t="str">
        <f>BA198</f>
        <v>z = 15 ft</v>
      </c>
      <c r="BB208">
        <f>BF198</f>
        <v>15</v>
      </c>
      <c r="BC208">
        <f>BF199</f>
        <v>1.0302295642273647</v>
      </c>
      <c r="BD208" t="s">
        <v>131</v>
      </c>
      <c r="BR208" t="str">
        <f>BR198</f>
        <v>z = 15 ft</v>
      </c>
      <c r="BS208">
        <f>BW198</f>
        <v>15</v>
      </c>
      <c r="BT208">
        <f>BW199</f>
        <v>1.0302295642273647</v>
      </c>
      <c r="BU208" t="s">
        <v>131</v>
      </c>
      <c r="CI208" t="str">
        <f>CI198</f>
        <v>z = 15 ft</v>
      </c>
      <c r="CJ208">
        <f>CN198</f>
        <v>15</v>
      </c>
      <c r="CK208">
        <f>CN199</f>
        <v>1.0302295642273647</v>
      </c>
      <c r="CL208" t="s">
        <v>131</v>
      </c>
      <c r="CZ208" t="str">
        <f>CZ198</f>
        <v>z = 15 ft</v>
      </c>
      <c r="DA208">
        <f>DE198</f>
        <v>15</v>
      </c>
      <c r="DB208">
        <f>DE199</f>
        <v>1.0302295642273647</v>
      </c>
      <c r="DC208" t="s">
        <v>131</v>
      </c>
      <c r="DQ208" t="str">
        <f>DQ198</f>
        <v>z = 15 ft</v>
      </c>
      <c r="DR208">
        <f>DV198</f>
        <v>15</v>
      </c>
      <c r="DS208">
        <f>DV199</f>
        <v>1.0302295642273647</v>
      </c>
      <c r="DT208" t="s">
        <v>131</v>
      </c>
    </row>
    <row r="209" spans="1:124" ht="16" x14ac:dyDescent="0.2">
      <c r="B209" t="str">
        <f>B200</f>
        <v>z = H</v>
      </c>
      <c r="C209">
        <f>G200</f>
        <v>8</v>
      </c>
      <c r="D209">
        <f>G201</f>
        <v>1.0302295642273647</v>
      </c>
      <c r="E209" t="s">
        <v>131</v>
      </c>
      <c r="S209" t="str">
        <f>S200</f>
        <v>z = H</v>
      </c>
      <c r="T209">
        <f>X200</f>
        <v>8</v>
      </c>
      <c r="U209">
        <f>X201</f>
        <v>1.0302295642273647</v>
      </c>
      <c r="V209" t="s">
        <v>131</v>
      </c>
      <c r="AJ209" t="str">
        <f>AJ200</f>
        <v>z = H</v>
      </c>
      <c r="AK209">
        <f>AO200</f>
        <v>8</v>
      </c>
      <c r="AL209">
        <f>AO201</f>
        <v>1.0302295642273647</v>
      </c>
      <c r="AM209" t="s">
        <v>131</v>
      </c>
      <c r="BA209" t="str">
        <f>BA200</f>
        <v>z = H</v>
      </c>
      <c r="BB209">
        <f>BF200</f>
        <v>8</v>
      </c>
      <c r="BC209">
        <f>BF201</f>
        <v>1.0302295642273647</v>
      </c>
      <c r="BD209" t="s">
        <v>131</v>
      </c>
      <c r="BR209" t="str">
        <f>BR200</f>
        <v>z = H</v>
      </c>
      <c r="BS209">
        <f>BW200</f>
        <v>8</v>
      </c>
      <c r="BT209">
        <f>BW201</f>
        <v>1.0302295642273647</v>
      </c>
      <c r="BU209" t="s">
        <v>131</v>
      </c>
      <c r="CI209" t="str">
        <f>CI200</f>
        <v>z = H</v>
      </c>
      <c r="CJ209">
        <f>CN200</f>
        <v>8</v>
      </c>
      <c r="CK209">
        <f>CN201</f>
        <v>1.0302295642273647</v>
      </c>
      <c r="CL209" t="s">
        <v>131</v>
      </c>
      <c r="CZ209" t="str">
        <f>CZ200</f>
        <v>z = H</v>
      </c>
      <c r="DA209">
        <f>DE200</f>
        <v>8</v>
      </c>
      <c r="DB209">
        <f>DE201</f>
        <v>1.0302295642273647</v>
      </c>
      <c r="DC209" t="s">
        <v>131</v>
      </c>
      <c r="DQ209" t="str">
        <f>DQ200</f>
        <v>z = H</v>
      </c>
      <c r="DR209">
        <f>DV200</f>
        <v>8</v>
      </c>
      <c r="DS209">
        <f>DV201</f>
        <v>1.0302295642273647</v>
      </c>
      <c r="DT209" t="s">
        <v>131</v>
      </c>
    </row>
    <row r="210" spans="1:124" ht="16" x14ac:dyDescent="0.2">
      <c r="B210" t="str">
        <f>B202</f>
        <v>z = RMH = h</v>
      </c>
      <c r="C210">
        <f>G202</f>
        <v>10.5</v>
      </c>
      <c r="D210">
        <f>G203</f>
        <v>1.0302295642273647</v>
      </c>
      <c r="E210" t="s">
        <v>141</v>
      </c>
      <c r="S210" t="str">
        <f>S202</f>
        <v>z = RMH = h</v>
      </c>
      <c r="T210">
        <f>X202</f>
        <v>10.5</v>
      </c>
      <c r="U210">
        <f>X203</f>
        <v>1.0302295642273647</v>
      </c>
      <c r="V210" t="s">
        <v>141</v>
      </c>
      <c r="AJ210" t="str">
        <f>AJ202</f>
        <v>z = RMH = h</v>
      </c>
      <c r="AK210">
        <f>AO202</f>
        <v>10.5</v>
      </c>
      <c r="AL210">
        <f>AO203</f>
        <v>1.0302295642273647</v>
      </c>
      <c r="AM210" t="s">
        <v>141</v>
      </c>
      <c r="BA210" t="str">
        <f>BA202</f>
        <v>z = RMH = h</v>
      </c>
      <c r="BB210">
        <f>BF202</f>
        <v>10.5</v>
      </c>
      <c r="BC210">
        <f>BF203</f>
        <v>1.0302295642273647</v>
      </c>
      <c r="BD210" t="s">
        <v>141</v>
      </c>
      <c r="BR210" t="str">
        <f>BR202</f>
        <v>z = RMH = h</v>
      </c>
      <c r="BS210">
        <f>BW202</f>
        <v>10.5</v>
      </c>
      <c r="BT210">
        <f>BW203</f>
        <v>1.0302295642273647</v>
      </c>
      <c r="BU210" t="s">
        <v>141</v>
      </c>
      <c r="CI210" t="str">
        <f>CI202</f>
        <v>z = RMH = h</v>
      </c>
      <c r="CJ210">
        <f>CN202</f>
        <v>10.5</v>
      </c>
      <c r="CK210">
        <f>CN203</f>
        <v>1.0302295642273647</v>
      </c>
      <c r="CL210" t="s">
        <v>141</v>
      </c>
      <c r="CZ210" t="str">
        <f>CZ202</f>
        <v>z = RMH = h</v>
      </c>
      <c r="DA210">
        <f>DE202</f>
        <v>10.5</v>
      </c>
      <c r="DB210">
        <f>DE203</f>
        <v>1.0302295642273647</v>
      </c>
      <c r="DC210" t="s">
        <v>141</v>
      </c>
      <c r="DQ210" t="str">
        <f>DQ202</f>
        <v>z = RMH = h</v>
      </c>
      <c r="DR210">
        <f>DV202</f>
        <v>10.5</v>
      </c>
      <c r="DS210">
        <f>DV203</f>
        <v>1.0302295642273647</v>
      </c>
      <c r="DT210" t="s">
        <v>141</v>
      </c>
    </row>
    <row r="212" spans="1:124" ht="16" x14ac:dyDescent="0.2">
      <c r="A212" t="s">
        <v>142</v>
      </c>
      <c r="R212" t="s">
        <v>142</v>
      </c>
      <c r="AI212" t="s">
        <v>142</v>
      </c>
      <c r="AZ212" t="s">
        <v>142</v>
      </c>
      <c r="BQ212" t="s">
        <v>142</v>
      </c>
      <c r="CH212" t="s">
        <v>142</v>
      </c>
      <c r="CY212" t="s">
        <v>142</v>
      </c>
      <c r="DP212" t="s">
        <v>142</v>
      </c>
    </row>
    <row r="213" spans="1:124" ht="16" x14ac:dyDescent="0.2">
      <c r="A213" t="s">
        <v>143</v>
      </c>
      <c r="R213" t="s">
        <v>143</v>
      </c>
      <c r="AI213" t="s">
        <v>143</v>
      </c>
      <c r="AZ213" t="s">
        <v>143</v>
      </c>
      <c r="BQ213" t="s">
        <v>143</v>
      </c>
      <c r="CH213" t="s">
        <v>143</v>
      </c>
      <c r="CY213" t="s">
        <v>143</v>
      </c>
      <c r="DP213" t="s">
        <v>143</v>
      </c>
    </row>
    <row r="215" spans="1:124" ht="16" x14ac:dyDescent="0.2">
      <c r="B215" t="s">
        <v>144</v>
      </c>
      <c r="S215" t="s">
        <v>144</v>
      </c>
      <c r="AJ215" t="s">
        <v>144</v>
      </c>
      <c r="BA215" t="s">
        <v>144</v>
      </c>
      <c r="BR215" t="s">
        <v>144</v>
      </c>
      <c r="CI215" t="s">
        <v>144</v>
      </c>
      <c r="CZ215" t="s">
        <v>144</v>
      </c>
      <c r="DQ215" t="s">
        <v>144</v>
      </c>
    </row>
    <row r="217" spans="1:124" ht="16" x14ac:dyDescent="0.2">
      <c r="C217" t="s">
        <v>139</v>
      </c>
      <c r="D217" t="s">
        <v>145</v>
      </c>
      <c r="T217" t="s">
        <v>139</v>
      </c>
      <c r="U217" t="s">
        <v>145</v>
      </c>
      <c r="AK217" t="s">
        <v>139</v>
      </c>
      <c r="AL217" t="s">
        <v>145</v>
      </c>
      <c r="BB217" t="s">
        <v>139</v>
      </c>
      <c r="BC217" t="s">
        <v>145</v>
      </c>
      <c r="BS217" t="s">
        <v>139</v>
      </c>
      <c r="BT217" t="s">
        <v>145</v>
      </c>
      <c r="CJ217" t="s">
        <v>139</v>
      </c>
      <c r="CK217" t="s">
        <v>145</v>
      </c>
      <c r="DA217" t="s">
        <v>139</v>
      </c>
      <c r="DB217" t="s">
        <v>145</v>
      </c>
      <c r="DR217" t="s">
        <v>139</v>
      </c>
      <c r="DS217" t="s">
        <v>145</v>
      </c>
    </row>
    <row r="218" spans="1:124" ht="16" x14ac:dyDescent="0.2">
      <c r="B218" t="str">
        <f t="shared" ref="B218:C221" si="34">B207</f>
        <v>z = 0 ft</v>
      </c>
      <c r="C218">
        <f t="shared" si="34"/>
        <v>0</v>
      </c>
      <c r="D218">
        <f>0.00256*D207*D150*D128*D94*D94</f>
        <v>10.984719705617854</v>
      </c>
      <c r="E218" t="s">
        <v>146</v>
      </c>
      <c r="S218" t="str">
        <f t="shared" ref="S218:T221" si="35">S207</f>
        <v>z = 0 ft</v>
      </c>
      <c r="T218">
        <f t="shared" si="35"/>
        <v>0</v>
      </c>
      <c r="U218">
        <f>0.00256*U207*U150*U128*U94*U94</f>
        <v>10.984719705617854</v>
      </c>
      <c r="V218" t="s">
        <v>146</v>
      </c>
      <c r="AJ218" t="str">
        <f t="shared" ref="AJ218:AK221" si="36">AJ207</f>
        <v>z = 0 ft</v>
      </c>
      <c r="AK218">
        <f t="shared" si="36"/>
        <v>0</v>
      </c>
      <c r="AL218">
        <f>0.00256*AL207*AL150*AL128*AL94*AL94</f>
        <v>10.984719705617854</v>
      </c>
      <c r="AM218" t="s">
        <v>146</v>
      </c>
      <c r="BA218" t="str">
        <f t="shared" ref="BA218:BB221" si="37">BA207</f>
        <v>z = 0 ft</v>
      </c>
      <c r="BB218">
        <f t="shared" si="37"/>
        <v>0</v>
      </c>
      <c r="BC218">
        <f>0.00256*BC207*BC150*BC128*BC94*BC94</f>
        <v>10.984719705617854</v>
      </c>
      <c r="BD218" t="s">
        <v>146</v>
      </c>
      <c r="BR218" t="str">
        <f t="shared" ref="BR218:BS221" si="38">BR207</f>
        <v>z = 0 ft</v>
      </c>
      <c r="BS218">
        <f t="shared" si="38"/>
        <v>0</v>
      </c>
      <c r="BT218">
        <f>0.00256*BT207*BT150*BT128*BT94*BT94</f>
        <v>10.984719705617854</v>
      </c>
      <c r="BU218" t="s">
        <v>146</v>
      </c>
      <c r="CI218" t="str">
        <f t="shared" ref="CI218:CJ221" si="39">CI207</f>
        <v>z = 0 ft</v>
      </c>
      <c r="CJ218">
        <f t="shared" si="39"/>
        <v>0</v>
      </c>
      <c r="CK218">
        <f>0.00256*CK207*CK150*CK128*CK94*CK94</f>
        <v>10.984719705617854</v>
      </c>
      <c r="CL218" t="s">
        <v>146</v>
      </c>
      <c r="CZ218" t="str">
        <f t="shared" ref="CZ218:DA221" si="40">CZ207</f>
        <v>z = 0 ft</v>
      </c>
      <c r="DA218">
        <f t="shared" si="40"/>
        <v>0</v>
      </c>
      <c r="DB218">
        <f>0.00256*DB207*DB150*DB128*DB94*DB94</f>
        <v>10.984719705617854</v>
      </c>
      <c r="DC218" t="s">
        <v>146</v>
      </c>
      <c r="DQ218" t="str">
        <f t="shared" ref="DQ218:DR221" si="41">DQ207</f>
        <v>z = 0 ft</v>
      </c>
      <c r="DR218">
        <f t="shared" si="41"/>
        <v>0</v>
      </c>
      <c r="DS218">
        <f>0.00256*DS207*DS150*DS128*DS94*DS94</f>
        <v>10.984719705617854</v>
      </c>
      <c r="DT218" t="s">
        <v>146</v>
      </c>
    </row>
    <row r="219" spans="1:124" ht="16" x14ac:dyDescent="0.2">
      <c r="B219" t="str">
        <f t="shared" si="34"/>
        <v>z = 15 ft</v>
      </c>
      <c r="C219">
        <f t="shared" si="34"/>
        <v>15</v>
      </c>
      <c r="D219">
        <f>0.00256*D208*D150*D128*D94*D94</f>
        <v>10.984719705617854</v>
      </c>
      <c r="E219" t="s">
        <v>146</v>
      </c>
      <c r="S219" t="str">
        <f t="shared" si="35"/>
        <v>z = 15 ft</v>
      </c>
      <c r="T219">
        <f t="shared" si="35"/>
        <v>15</v>
      </c>
      <c r="U219">
        <f>0.00256*U208*U150*U128*U94*U94</f>
        <v>10.984719705617854</v>
      </c>
      <c r="V219" t="s">
        <v>146</v>
      </c>
      <c r="AJ219" t="str">
        <f t="shared" si="36"/>
        <v>z = 15 ft</v>
      </c>
      <c r="AK219">
        <f t="shared" si="36"/>
        <v>15</v>
      </c>
      <c r="AL219">
        <f>0.00256*AL208*AL150*AL128*AL94*AL94</f>
        <v>10.984719705617854</v>
      </c>
      <c r="AM219" t="s">
        <v>146</v>
      </c>
      <c r="BA219" t="str">
        <f t="shared" si="37"/>
        <v>z = 15 ft</v>
      </c>
      <c r="BB219">
        <f t="shared" si="37"/>
        <v>15</v>
      </c>
      <c r="BC219">
        <f>0.00256*BC208*BC150*BC128*BC94*BC94</f>
        <v>10.984719705617854</v>
      </c>
      <c r="BD219" t="s">
        <v>146</v>
      </c>
      <c r="BR219" t="str">
        <f t="shared" si="38"/>
        <v>z = 15 ft</v>
      </c>
      <c r="BS219">
        <f t="shared" si="38"/>
        <v>15</v>
      </c>
      <c r="BT219">
        <f>0.00256*BT208*BT150*BT128*BT94*BT94</f>
        <v>10.984719705617854</v>
      </c>
      <c r="BU219" t="s">
        <v>146</v>
      </c>
      <c r="CI219" t="str">
        <f t="shared" si="39"/>
        <v>z = 15 ft</v>
      </c>
      <c r="CJ219">
        <f t="shared" si="39"/>
        <v>15</v>
      </c>
      <c r="CK219">
        <f>0.00256*CK208*CK150*CK128*CK94*CK94</f>
        <v>10.984719705617854</v>
      </c>
      <c r="CL219" t="s">
        <v>146</v>
      </c>
      <c r="CZ219" t="str">
        <f t="shared" si="40"/>
        <v>z = 15 ft</v>
      </c>
      <c r="DA219">
        <f t="shared" si="40"/>
        <v>15</v>
      </c>
      <c r="DB219">
        <f>0.00256*DB208*DB150*DB128*DB94*DB94</f>
        <v>10.984719705617854</v>
      </c>
      <c r="DC219" t="s">
        <v>146</v>
      </c>
      <c r="DQ219" t="str">
        <f t="shared" si="41"/>
        <v>z = 15 ft</v>
      </c>
      <c r="DR219">
        <f t="shared" si="41"/>
        <v>15</v>
      </c>
      <c r="DS219">
        <f>0.00256*DS208*DS150*DS128*DS94*DS94</f>
        <v>10.984719705617854</v>
      </c>
      <c r="DT219" t="s">
        <v>146</v>
      </c>
    </row>
    <row r="220" spans="1:124" ht="16" x14ac:dyDescent="0.2">
      <c r="B220" t="str">
        <f t="shared" si="34"/>
        <v>z = H</v>
      </c>
      <c r="C220">
        <f t="shared" si="34"/>
        <v>8</v>
      </c>
      <c r="D220">
        <f>0.00256*D209*D150*D128*D94*D94</f>
        <v>10.984719705617854</v>
      </c>
      <c r="E220" t="s">
        <v>146</v>
      </c>
      <c r="S220" t="str">
        <f t="shared" si="35"/>
        <v>z = H</v>
      </c>
      <c r="T220">
        <f t="shared" si="35"/>
        <v>8</v>
      </c>
      <c r="U220">
        <f>0.00256*U209*U150*U128*U94*U94</f>
        <v>10.984719705617854</v>
      </c>
      <c r="V220" t="s">
        <v>146</v>
      </c>
      <c r="AJ220" t="str">
        <f t="shared" si="36"/>
        <v>z = H</v>
      </c>
      <c r="AK220">
        <f t="shared" si="36"/>
        <v>8</v>
      </c>
      <c r="AL220">
        <f>0.00256*AL209*AL150*AL128*AL94*AL94</f>
        <v>10.984719705617854</v>
      </c>
      <c r="AM220" t="s">
        <v>146</v>
      </c>
      <c r="BA220" t="str">
        <f t="shared" si="37"/>
        <v>z = H</v>
      </c>
      <c r="BB220">
        <f t="shared" si="37"/>
        <v>8</v>
      </c>
      <c r="BC220">
        <f>0.00256*BC209*BC150*BC128*BC94*BC94</f>
        <v>10.984719705617854</v>
      </c>
      <c r="BD220" t="s">
        <v>146</v>
      </c>
      <c r="BR220" t="str">
        <f t="shared" si="38"/>
        <v>z = H</v>
      </c>
      <c r="BS220">
        <f t="shared" si="38"/>
        <v>8</v>
      </c>
      <c r="BT220">
        <f>0.00256*BT209*BT150*BT128*BT94*BT94</f>
        <v>10.984719705617854</v>
      </c>
      <c r="BU220" t="s">
        <v>146</v>
      </c>
      <c r="CI220" t="str">
        <f t="shared" si="39"/>
        <v>z = H</v>
      </c>
      <c r="CJ220">
        <f t="shared" si="39"/>
        <v>8</v>
      </c>
      <c r="CK220">
        <f>0.00256*CK209*CK150*CK128*CK94*CK94</f>
        <v>10.984719705617854</v>
      </c>
      <c r="CL220" t="s">
        <v>146</v>
      </c>
      <c r="CZ220" t="str">
        <f t="shared" si="40"/>
        <v>z = H</v>
      </c>
      <c r="DA220">
        <f t="shared" si="40"/>
        <v>8</v>
      </c>
      <c r="DB220">
        <f>0.00256*DB209*DB150*DB128*DB94*DB94</f>
        <v>10.984719705617854</v>
      </c>
      <c r="DC220" t="s">
        <v>146</v>
      </c>
      <c r="DQ220" t="str">
        <f t="shared" si="41"/>
        <v>z = H</v>
      </c>
      <c r="DR220">
        <f t="shared" si="41"/>
        <v>8</v>
      </c>
      <c r="DS220">
        <f>0.00256*DS209*DS150*DS128*DS94*DS94</f>
        <v>10.984719705617854</v>
      </c>
      <c r="DT220" t="s">
        <v>146</v>
      </c>
    </row>
    <row r="221" spans="1:124" ht="16" x14ac:dyDescent="0.2">
      <c r="B221" t="str">
        <f t="shared" si="34"/>
        <v>z = RMH = h</v>
      </c>
      <c r="C221">
        <f t="shared" si="34"/>
        <v>10.5</v>
      </c>
      <c r="D221">
        <f>0.00256*D210*D150*D128*D94*D94</f>
        <v>10.984719705617854</v>
      </c>
      <c r="E221" t="s">
        <v>147</v>
      </c>
      <c r="S221" t="str">
        <f t="shared" si="35"/>
        <v>z = RMH = h</v>
      </c>
      <c r="T221">
        <f t="shared" si="35"/>
        <v>10.5</v>
      </c>
      <c r="U221">
        <f>0.00256*U210*U150*U128*U94*U94</f>
        <v>10.984719705617854</v>
      </c>
      <c r="V221" t="s">
        <v>147</v>
      </c>
      <c r="AJ221" t="str">
        <f t="shared" si="36"/>
        <v>z = RMH = h</v>
      </c>
      <c r="AK221">
        <f t="shared" si="36"/>
        <v>10.5</v>
      </c>
      <c r="AL221">
        <f>0.00256*AL210*AL150*AL128*AL94*AL94</f>
        <v>10.984719705617854</v>
      </c>
      <c r="AM221" t="s">
        <v>147</v>
      </c>
      <c r="BA221" t="str">
        <f t="shared" si="37"/>
        <v>z = RMH = h</v>
      </c>
      <c r="BB221">
        <f t="shared" si="37"/>
        <v>10.5</v>
      </c>
      <c r="BC221">
        <f>0.00256*BC210*BC150*BC128*BC94*BC94</f>
        <v>10.984719705617854</v>
      </c>
      <c r="BD221" t="s">
        <v>147</v>
      </c>
      <c r="BR221" t="str">
        <f t="shared" si="38"/>
        <v>z = RMH = h</v>
      </c>
      <c r="BS221">
        <f t="shared" si="38"/>
        <v>10.5</v>
      </c>
      <c r="BT221">
        <f>0.00256*BT210*BT150*BT128*BT94*BT94</f>
        <v>10.984719705617854</v>
      </c>
      <c r="BU221" t="s">
        <v>147</v>
      </c>
      <c r="CI221" t="str">
        <f t="shared" si="39"/>
        <v>z = RMH = h</v>
      </c>
      <c r="CJ221">
        <f t="shared" si="39"/>
        <v>10.5</v>
      </c>
      <c r="CK221">
        <f>0.00256*CK210*CK150*CK128*CK94*CK94</f>
        <v>10.984719705617854</v>
      </c>
      <c r="CL221" t="s">
        <v>147</v>
      </c>
      <c r="CZ221" t="str">
        <f t="shared" si="40"/>
        <v>z = RMH = h</v>
      </c>
      <c r="DA221">
        <f t="shared" si="40"/>
        <v>10.5</v>
      </c>
      <c r="DB221">
        <f>0.00256*DB210*DB150*DB128*DB94*DB94</f>
        <v>10.984719705617854</v>
      </c>
      <c r="DC221" t="s">
        <v>147</v>
      </c>
      <c r="DQ221" t="str">
        <f t="shared" si="41"/>
        <v>z = RMH = h</v>
      </c>
      <c r="DR221">
        <f t="shared" si="41"/>
        <v>10.5</v>
      </c>
      <c r="DS221">
        <f>0.00256*DS210*DS150*DS128*DS94*DS94</f>
        <v>10.984719705617854</v>
      </c>
      <c r="DT221" t="s">
        <v>147</v>
      </c>
    </row>
    <row r="223" spans="1:124" ht="16" x14ac:dyDescent="0.2">
      <c r="A223" t="s">
        <v>148</v>
      </c>
      <c r="R223" t="s">
        <v>148</v>
      </c>
      <c r="AI223" t="s">
        <v>148</v>
      </c>
      <c r="AZ223" t="s">
        <v>148</v>
      </c>
      <c r="BQ223" t="s">
        <v>148</v>
      </c>
      <c r="CH223" t="s">
        <v>148</v>
      </c>
      <c r="CY223" t="s">
        <v>148</v>
      </c>
      <c r="DP223" t="s">
        <v>148</v>
      </c>
    </row>
    <row r="224" spans="1:124" ht="16" x14ac:dyDescent="0.2">
      <c r="A224" t="s">
        <v>149</v>
      </c>
      <c r="R224" t="s">
        <v>149</v>
      </c>
      <c r="AI224" t="s">
        <v>149</v>
      </c>
      <c r="AZ224" t="s">
        <v>149</v>
      </c>
      <c r="BQ224" t="s">
        <v>149</v>
      </c>
      <c r="CH224" t="s">
        <v>149</v>
      </c>
      <c r="CY224" t="s">
        <v>149</v>
      </c>
      <c r="DP224" t="s">
        <v>149</v>
      </c>
    </row>
    <row r="225" spans="2:124" ht="16" x14ac:dyDescent="0.2">
      <c r="B225" t="s">
        <v>150</v>
      </c>
      <c r="S225" t="s">
        <v>150</v>
      </c>
      <c r="AJ225" t="s">
        <v>150</v>
      </c>
      <c r="BA225" t="s">
        <v>150</v>
      </c>
      <c r="BR225" t="s">
        <v>150</v>
      </c>
      <c r="CI225" t="s">
        <v>150</v>
      </c>
      <c r="CZ225" t="s">
        <v>150</v>
      </c>
      <c r="DQ225" t="s">
        <v>150</v>
      </c>
    </row>
    <row r="226" spans="2:124" ht="16" x14ac:dyDescent="0.2">
      <c r="B226" t="s">
        <v>151</v>
      </c>
      <c r="S226" t="s">
        <v>151</v>
      </c>
      <c r="AJ226" t="s">
        <v>151</v>
      </c>
      <c r="BA226" t="s">
        <v>151</v>
      </c>
      <c r="BR226" t="s">
        <v>151</v>
      </c>
      <c r="CI226" t="s">
        <v>151</v>
      </c>
      <c r="CZ226" t="s">
        <v>151</v>
      </c>
      <c r="DQ226" t="s">
        <v>151</v>
      </c>
    </row>
    <row r="228" spans="2:124" ht="16" x14ac:dyDescent="0.2">
      <c r="B228" t="s">
        <v>152</v>
      </c>
      <c r="C228" t="str">
        <f>D9</f>
        <v>X</v>
      </c>
      <c r="S228" t="s">
        <v>152</v>
      </c>
      <c r="T228" t="str">
        <f>U9</f>
        <v>X</v>
      </c>
      <c r="AJ228" t="s">
        <v>152</v>
      </c>
      <c r="AK228" t="str">
        <f>AL9</f>
        <v>X</v>
      </c>
      <c r="BA228" t="s">
        <v>152</v>
      </c>
      <c r="BB228" t="str">
        <f>BC9</f>
        <v>X</v>
      </c>
      <c r="BR228" t="s">
        <v>152</v>
      </c>
      <c r="BS228" t="str">
        <f>BT9</f>
        <v>Y</v>
      </c>
      <c r="CI228" t="s">
        <v>152</v>
      </c>
      <c r="CJ228" t="str">
        <f>CK9</f>
        <v>Y</v>
      </c>
      <c r="CZ228" t="s">
        <v>152</v>
      </c>
      <c r="DA228" t="str">
        <f>DB9</f>
        <v>Y</v>
      </c>
      <c r="DQ228" t="s">
        <v>152</v>
      </c>
      <c r="DR228" t="str">
        <f>DS9</f>
        <v>Y</v>
      </c>
    </row>
    <row r="229" spans="2:124" ht="16" x14ac:dyDescent="0.2">
      <c r="B229" t="s">
        <v>153</v>
      </c>
      <c r="C229" t="str">
        <f>IF(C228="X","parallel","normal")</f>
        <v>parallel</v>
      </c>
      <c r="D229" t="s">
        <v>154</v>
      </c>
      <c r="S229" t="s">
        <v>153</v>
      </c>
      <c r="T229" t="str">
        <f>IF(T228="X","parallel","normal")</f>
        <v>parallel</v>
      </c>
      <c r="U229" t="s">
        <v>154</v>
      </c>
      <c r="AJ229" t="s">
        <v>153</v>
      </c>
      <c r="AK229" t="str">
        <f>IF(AK228="X","parallel","normal")</f>
        <v>parallel</v>
      </c>
      <c r="AL229" t="s">
        <v>154</v>
      </c>
      <c r="BA229" t="s">
        <v>153</v>
      </c>
      <c r="BB229" t="str">
        <f>IF(BB228="X","parallel","normal")</f>
        <v>parallel</v>
      </c>
      <c r="BC229" t="s">
        <v>154</v>
      </c>
      <c r="BR229" t="s">
        <v>153</v>
      </c>
      <c r="BS229" t="str">
        <f>IF(BS228="X","parallel","normal")</f>
        <v>normal</v>
      </c>
      <c r="BT229" t="s">
        <v>154</v>
      </c>
      <c r="CI229" t="s">
        <v>153</v>
      </c>
      <c r="CJ229" t="str">
        <f>IF(CJ228="X","parallel","normal")</f>
        <v>normal</v>
      </c>
      <c r="CK229" t="s">
        <v>154</v>
      </c>
      <c r="CZ229" t="s">
        <v>153</v>
      </c>
      <c r="DA229" t="str">
        <f>IF(DA228="X","parallel","normal")</f>
        <v>normal</v>
      </c>
      <c r="DB229" t="s">
        <v>154</v>
      </c>
      <c r="DQ229" t="s">
        <v>153</v>
      </c>
      <c r="DR229" t="str">
        <f>IF(DR228="X","parallel","normal")</f>
        <v>normal</v>
      </c>
      <c r="DS229" t="s">
        <v>154</v>
      </c>
    </row>
    <row r="230" spans="2:124" ht="16" x14ac:dyDescent="0.2">
      <c r="B230" t="s">
        <v>155</v>
      </c>
      <c r="C230" t="str">
        <f>IF(C228="X","+X &amp; -X","+Y &amp; -Y")</f>
        <v>+X &amp; -X</v>
      </c>
      <c r="S230" t="s">
        <v>155</v>
      </c>
      <c r="T230" t="str">
        <f>IF(T228="X","+X &amp; -X","+Y &amp; -Y")</f>
        <v>+X &amp; -X</v>
      </c>
      <c r="AJ230" t="s">
        <v>155</v>
      </c>
      <c r="AK230" t="str">
        <f>IF(AK228="X","+X &amp; -X","+Y &amp; -Y")</f>
        <v>+X &amp; -X</v>
      </c>
      <c r="BA230" t="s">
        <v>155</v>
      </c>
      <c r="BB230" t="str">
        <f>IF(BB228="X","+X &amp; -X","+Y &amp; -Y")</f>
        <v>+X &amp; -X</v>
      </c>
      <c r="BR230" t="s">
        <v>155</v>
      </c>
      <c r="BS230" t="str">
        <f>IF(BS228="X","+X &amp; -X","+Y &amp; -Y")</f>
        <v>+Y &amp; -Y</v>
      </c>
      <c r="CI230" t="s">
        <v>155</v>
      </c>
      <c r="CJ230" t="str">
        <f>IF(CJ228="X","+X &amp; -X","+Y &amp; -Y")</f>
        <v>+Y &amp; -Y</v>
      </c>
      <c r="CZ230" t="s">
        <v>155</v>
      </c>
      <c r="DA230" t="str">
        <f>IF(DA228="X","+X &amp; -X","+Y &amp; -Y")</f>
        <v>+Y &amp; -Y</v>
      </c>
      <c r="DQ230" t="s">
        <v>155</v>
      </c>
      <c r="DR230" t="str">
        <f>IF(DR228="X","+X &amp; -X","+Y &amp; -Y")</f>
        <v>+Y &amp; -Y</v>
      </c>
    </row>
    <row r="231" spans="2:124" ht="16" x14ac:dyDescent="0.2">
      <c r="B231" t="s">
        <v>156</v>
      </c>
      <c r="C231">
        <f>IF(C228="X",D44,D43)</f>
        <v>26.565073615635743</v>
      </c>
      <c r="S231" t="s">
        <v>156</v>
      </c>
      <c r="T231">
        <f>IF(T228="X",U44,U43)</f>
        <v>26.565073615635743</v>
      </c>
      <c r="AJ231" t="s">
        <v>156</v>
      </c>
      <c r="AK231">
        <f>IF(AK228="X",AL44,AL43)</f>
        <v>26.565073615635743</v>
      </c>
      <c r="BA231" t="s">
        <v>156</v>
      </c>
      <c r="BB231">
        <f>IF(BB228="X",BC44,BC43)</f>
        <v>26.565073615635743</v>
      </c>
      <c r="BR231" t="s">
        <v>156</v>
      </c>
      <c r="BS231">
        <f>IF(BS228="X",BT44,BT43)</f>
        <v>26.565073615635743</v>
      </c>
      <c r="CI231" t="s">
        <v>156</v>
      </c>
      <c r="CJ231">
        <f>IF(CJ228="X",CK44,CK43)</f>
        <v>26.565073615635743</v>
      </c>
      <c r="CZ231" t="s">
        <v>156</v>
      </c>
      <c r="DA231">
        <f>IF(DA228="X",DB44,DB43)</f>
        <v>26.565073615635743</v>
      </c>
      <c r="DQ231" t="s">
        <v>156</v>
      </c>
      <c r="DR231">
        <f>IF(DR228="X",DS44,DS43)</f>
        <v>26.565073615635743</v>
      </c>
    </row>
    <row r="232" spans="2:124" ht="16" x14ac:dyDescent="0.2">
      <c r="B232" t="s">
        <v>157</v>
      </c>
      <c r="C232" t="str">
        <f>IF(C228="X","+Y &amp; -Y","+X &amp; -X")</f>
        <v>+Y &amp; -Y</v>
      </c>
      <c r="S232" t="s">
        <v>157</v>
      </c>
      <c r="T232" t="str">
        <f>IF(T228="X","+Y &amp; -Y","+X &amp; -X")</f>
        <v>+Y &amp; -Y</v>
      </c>
      <c r="AJ232" t="s">
        <v>157</v>
      </c>
      <c r="AK232" t="str">
        <f>IF(AK228="X","+Y &amp; -Y","+X &amp; -X")</f>
        <v>+Y &amp; -Y</v>
      </c>
      <c r="BA232" t="s">
        <v>157</v>
      </c>
      <c r="BB232" t="str">
        <f>IF(BB228="X","+Y &amp; -Y","+X &amp; -X")</f>
        <v>+Y &amp; -Y</v>
      </c>
      <c r="BR232" t="s">
        <v>157</v>
      </c>
      <c r="BS232" t="str">
        <f>IF(BS228="X","+Y &amp; -Y","+X &amp; -X")</f>
        <v>+X &amp; -X</v>
      </c>
      <c r="CI232" t="s">
        <v>157</v>
      </c>
      <c r="CJ232" t="str">
        <f>IF(CJ228="X","+Y &amp; -Y","+X &amp; -X")</f>
        <v>+X &amp; -X</v>
      </c>
      <c r="CZ232" t="s">
        <v>157</v>
      </c>
      <c r="DA232" t="str">
        <f>IF(DA228="X","+Y &amp; -Y","+X &amp; -X")</f>
        <v>+X &amp; -X</v>
      </c>
      <c r="DQ232" t="s">
        <v>157</v>
      </c>
      <c r="DR232" t="str">
        <f>IF(DR228="X","+Y &amp; -Y","+X &amp; -X")</f>
        <v>+X &amp; -X</v>
      </c>
    </row>
    <row r="233" spans="2:124" ht="16" x14ac:dyDescent="0.2">
      <c r="B233" t="s">
        <v>156</v>
      </c>
      <c r="C233">
        <f>IF(C228="X",D43,D44)</f>
        <v>26.565073615635743</v>
      </c>
      <c r="S233" t="s">
        <v>156</v>
      </c>
      <c r="T233">
        <f>IF(T228="X",U43,U44)</f>
        <v>26.565073615635743</v>
      </c>
      <c r="AJ233" t="s">
        <v>156</v>
      </c>
      <c r="AK233">
        <f>IF(AK228="X",AL43,AL44)</f>
        <v>26.565073615635743</v>
      </c>
      <c r="BA233" t="s">
        <v>156</v>
      </c>
      <c r="BB233">
        <f>IF(BB228="X",BC43,BC44)</f>
        <v>26.565073615635743</v>
      </c>
      <c r="BR233" t="s">
        <v>156</v>
      </c>
      <c r="BS233">
        <f>IF(BS228="X",BT43,BT44)</f>
        <v>26.565073615635743</v>
      </c>
      <c r="CI233" t="s">
        <v>156</v>
      </c>
      <c r="CJ233">
        <f>IF(CJ228="X",CK43,CK44)</f>
        <v>26.565073615635743</v>
      </c>
      <c r="CZ233" t="s">
        <v>156</v>
      </c>
      <c r="DA233">
        <f>IF(DA228="X",DB43,DB44)</f>
        <v>26.565073615635743</v>
      </c>
      <c r="DQ233" t="s">
        <v>156</v>
      </c>
      <c r="DR233">
        <f>IF(DR228="X",DS43,DS44)</f>
        <v>26.565073615635743</v>
      </c>
    </row>
    <row r="234" spans="2:124" ht="16" x14ac:dyDescent="0.2">
      <c r="B234" t="s">
        <v>158</v>
      </c>
      <c r="C234">
        <f>IF(C228="X",D36,D35)</f>
        <v>20</v>
      </c>
      <c r="S234" t="s">
        <v>158</v>
      </c>
      <c r="T234">
        <f>IF(T228="X",U36,U35)</f>
        <v>20</v>
      </c>
      <c r="AJ234" t="s">
        <v>158</v>
      </c>
      <c r="AK234">
        <f>IF(AK228="X",AL36,AL35)</f>
        <v>20</v>
      </c>
      <c r="BA234" t="s">
        <v>158</v>
      </c>
      <c r="BB234">
        <f>IF(BB228="X",BC36,BC35)</f>
        <v>20</v>
      </c>
      <c r="BR234" t="s">
        <v>158</v>
      </c>
      <c r="BS234">
        <f>IF(BS228="X",BT36,BT35)</f>
        <v>40</v>
      </c>
      <c r="CI234" t="s">
        <v>158</v>
      </c>
      <c r="CJ234">
        <f>IF(CJ228="X",CK36,CK35)</f>
        <v>40</v>
      </c>
      <c r="CZ234" t="s">
        <v>158</v>
      </c>
      <c r="DA234">
        <f>IF(DA228="X",DB36,DB35)</f>
        <v>40</v>
      </c>
      <c r="DQ234" t="s">
        <v>158</v>
      </c>
      <c r="DR234">
        <f>IF(DR228="X",DS36,DS35)</f>
        <v>40</v>
      </c>
    </row>
    <row r="235" spans="2:124" ht="16" x14ac:dyDescent="0.2">
      <c r="B235" t="s">
        <v>159</v>
      </c>
      <c r="C235">
        <f>IF(C228="X",D35,D36)</f>
        <v>40</v>
      </c>
      <c r="S235" t="s">
        <v>159</v>
      </c>
      <c r="T235">
        <f>IF(T228="X",U35,U36)</f>
        <v>40</v>
      </c>
      <c r="AJ235" t="s">
        <v>159</v>
      </c>
      <c r="AK235">
        <f>IF(AK228="X",AL35,AL36)</f>
        <v>40</v>
      </c>
      <c r="BA235" t="s">
        <v>159</v>
      </c>
      <c r="BB235">
        <f>IF(BB228="X",BC35,BC36)</f>
        <v>40</v>
      </c>
      <c r="BR235" t="s">
        <v>159</v>
      </c>
      <c r="BS235">
        <f>IF(BS228="X",BT35,BT36)</f>
        <v>20</v>
      </c>
      <c r="CI235" t="s">
        <v>159</v>
      </c>
      <c r="CJ235">
        <f>IF(CJ228="X",CK35,CK36)</f>
        <v>20</v>
      </c>
      <c r="CZ235" t="s">
        <v>159</v>
      </c>
      <c r="DA235">
        <f>IF(DA228="X",DB35,DB36)</f>
        <v>20</v>
      </c>
      <c r="DQ235" t="s">
        <v>159</v>
      </c>
      <c r="DR235">
        <f>IF(DR228="X",DS35,DS36)</f>
        <v>20</v>
      </c>
    </row>
    <row r="236" spans="2:124" ht="16" x14ac:dyDescent="0.2">
      <c r="B236" t="s">
        <v>45</v>
      </c>
      <c r="C236">
        <f>D48</f>
        <v>10.5</v>
      </c>
      <c r="S236" t="s">
        <v>45</v>
      </c>
      <c r="T236">
        <f>U48</f>
        <v>10.5</v>
      </c>
      <c r="AJ236" t="s">
        <v>45</v>
      </c>
      <c r="AK236">
        <f>AL48</f>
        <v>10.5</v>
      </c>
      <c r="BA236" t="s">
        <v>45</v>
      </c>
      <c r="BB236">
        <f>BC48</f>
        <v>10.5</v>
      </c>
      <c r="BR236" t="s">
        <v>45</v>
      </c>
      <c r="BS236">
        <f>BT48</f>
        <v>10.5</v>
      </c>
      <c r="CI236" t="s">
        <v>45</v>
      </c>
      <c r="CJ236">
        <f>CK48</f>
        <v>10.5</v>
      </c>
      <c r="CZ236" t="s">
        <v>45</v>
      </c>
      <c r="DA236">
        <f>DB48</f>
        <v>10.5</v>
      </c>
      <c r="DQ236" t="s">
        <v>45</v>
      </c>
      <c r="DR236">
        <f>DS48</f>
        <v>10.5</v>
      </c>
    </row>
    <row r="238" spans="2:124" ht="16" x14ac:dyDescent="0.2">
      <c r="B238" t="s">
        <v>160</v>
      </c>
      <c r="C238" t="s">
        <v>161</v>
      </c>
      <c r="D238" t="str">
        <f>C56</f>
        <v>A</v>
      </c>
      <c r="S238" t="s">
        <v>160</v>
      </c>
      <c r="T238" t="s">
        <v>161</v>
      </c>
      <c r="U238" t="str">
        <f>T56</f>
        <v>B</v>
      </c>
      <c r="AJ238" t="s">
        <v>160</v>
      </c>
      <c r="AK238" t="s">
        <v>161</v>
      </c>
      <c r="AL238" t="str">
        <f>AK56</f>
        <v>A</v>
      </c>
      <c r="BA238" t="s">
        <v>160</v>
      </c>
      <c r="BB238" t="s">
        <v>161</v>
      </c>
      <c r="BC238" t="str">
        <f>BB56</f>
        <v>B</v>
      </c>
      <c r="BR238" t="s">
        <v>160</v>
      </c>
      <c r="BS238" t="s">
        <v>161</v>
      </c>
      <c r="BT238" t="str">
        <f>BS56</f>
        <v>A</v>
      </c>
      <c r="CI238" t="s">
        <v>160</v>
      </c>
      <c r="CJ238" t="s">
        <v>161</v>
      </c>
      <c r="CK238" t="str">
        <f>CJ56</f>
        <v>B</v>
      </c>
      <c r="CZ238" t="s">
        <v>160</v>
      </c>
      <c r="DA238" t="s">
        <v>161</v>
      </c>
      <c r="DB238" t="str">
        <f>DA56</f>
        <v>A</v>
      </c>
      <c r="DQ238" t="s">
        <v>160</v>
      </c>
      <c r="DR238" t="s">
        <v>161</v>
      </c>
      <c r="DS238" t="str">
        <f>DR56</f>
        <v>B</v>
      </c>
    </row>
    <row r="239" spans="2:124" ht="16" x14ac:dyDescent="0.2">
      <c r="B239" t="s">
        <v>162</v>
      </c>
      <c r="C239" t="s">
        <v>163</v>
      </c>
      <c r="D239">
        <f>C57</f>
        <v>1</v>
      </c>
      <c r="E239" t="s">
        <v>164</v>
      </c>
      <c r="S239" t="s">
        <v>162</v>
      </c>
      <c r="T239" t="s">
        <v>163</v>
      </c>
      <c r="U239">
        <f>T57</f>
        <v>1</v>
      </c>
      <c r="V239" t="s">
        <v>164</v>
      </c>
      <c r="AJ239" t="s">
        <v>162</v>
      </c>
      <c r="AK239" t="s">
        <v>163</v>
      </c>
      <c r="AL239">
        <f>AK57</f>
        <v>1</v>
      </c>
      <c r="AM239" t="s">
        <v>164</v>
      </c>
      <c r="BA239" t="s">
        <v>162</v>
      </c>
      <c r="BB239" t="s">
        <v>163</v>
      </c>
      <c r="BC239">
        <f>BB57</f>
        <v>1</v>
      </c>
      <c r="BD239" t="s">
        <v>164</v>
      </c>
      <c r="BR239" t="s">
        <v>162</v>
      </c>
      <c r="BS239" t="s">
        <v>163</v>
      </c>
      <c r="BT239">
        <f>BS57</f>
        <v>1</v>
      </c>
      <c r="BU239" t="s">
        <v>164</v>
      </c>
      <c r="CI239" t="s">
        <v>162</v>
      </c>
      <c r="CJ239" t="s">
        <v>163</v>
      </c>
      <c r="CK239">
        <f>CJ57</f>
        <v>1</v>
      </c>
      <c r="CL239" t="s">
        <v>164</v>
      </c>
      <c r="CZ239" t="s">
        <v>162</v>
      </c>
      <c r="DA239" t="s">
        <v>163</v>
      </c>
      <c r="DB239">
        <f>DA57</f>
        <v>1</v>
      </c>
      <c r="DC239" t="s">
        <v>164</v>
      </c>
      <c r="DQ239" t="s">
        <v>162</v>
      </c>
      <c r="DR239" t="s">
        <v>163</v>
      </c>
      <c r="DS239">
        <f>DR57</f>
        <v>1</v>
      </c>
      <c r="DT239" t="s">
        <v>164</v>
      </c>
    </row>
    <row r="241" spans="2:134" ht="16" x14ac:dyDescent="0.2">
      <c r="B241" t="s">
        <v>165</v>
      </c>
      <c r="S241" t="s">
        <v>165</v>
      </c>
      <c r="AJ241" t="s">
        <v>165</v>
      </c>
      <c r="BA241" t="s">
        <v>165</v>
      </c>
      <c r="BR241" t="s">
        <v>165</v>
      </c>
      <c r="CI241" t="s">
        <v>165</v>
      </c>
      <c r="CZ241" t="s">
        <v>165</v>
      </c>
      <c r="DQ241" t="s">
        <v>165</v>
      </c>
    </row>
    <row r="242" spans="2:134" ht="16" x14ac:dyDescent="0.2">
      <c r="B242" t="s">
        <v>166</v>
      </c>
      <c r="S242" t="s">
        <v>166</v>
      </c>
      <c r="AJ242" t="s">
        <v>166</v>
      </c>
      <c r="BA242" t="s">
        <v>166</v>
      </c>
      <c r="BR242" t="s">
        <v>166</v>
      </c>
      <c r="CI242" t="s">
        <v>166</v>
      </c>
      <c r="CZ242" t="s">
        <v>166</v>
      </c>
      <c r="DQ242" t="s">
        <v>166</v>
      </c>
    </row>
    <row r="244" spans="2:134" ht="16" x14ac:dyDescent="0.2">
      <c r="B244" t="s">
        <v>167</v>
      </c>
      <c r="S244" t="s">
        <v>167</v>
      </c>
      <c r="AJ244" t="s">
        <v>167</v>
      </c>
      <c r="BA244" t="s">
        <v>167</v>
      </c>
      <c r="BR244" t="s">
        <v>167</v>
      </c>
      <c r="CI244" t="s">
        <v>167</v>
      </c>
      <c r="CZ244" t="s">
        <v>167</v>
      </c>
      <c r="DQ244" t="s">
        <v>167</v>
      </c>
    </row>
    <row r="245" spans="2:134" ht="16" x14ac:dyDescent="0.2">
      <c r="B245" t="s">
        <v>168</v>
      </c>
      <c r="S245" t="s">
        <v>168</v>
      </c>
      <c r="AJ245" t="s">
        <v>168</v>
      </c>
      <c r="BA245" t="s">
        <v>168</v>
      </c>
      <c r="BR245" t="s">
        <v>168</v>
      </c>
      <c r="CI245" t="s">
        <v>168</v>
      </c>
      <c r="CZ245" t="s">
        <v>168</v>
      </c>
      <c r="DQ245" t="s">
        <v>168</v>
      </c>
    </row>
    <row r="246" spans="2:134" ht="16" x14ac:dyDescent="0.2">
      <c r="B246" t="s">
        <v>169</v>
      </c>
      <c r="S246" t="s">
        <v>169</v>
      </c>
      <c r="AJ246" t="s">
        <v>169</v>
      </c>
      <c r="BA246" t="s">
        <v>169</v>
      </c>
      <c r="BR246" t="s">
        <v>169</v>
      </c>
      <c r="CI246" t="s">
        <v>169</v>
      </c>
      <c r="CZ246" t="s">
        <v>169</v>
      </c>
      <c r="DQ246" t="s">
        <v>169</v>
      </c>
    </row>
    <row r="248" spans="2:134" ht="16" x14ac:dyDescent="0.2">
      <c r="B248" t="s">
        <v>170</v>
      </c>
      <c r="D248" s="1" t="s">
        <v>171</v>
      </c>
      <c r="E248" s="1"/>
      <c r="F248" s="1"/>
      <c r="G248" s="1"/>
      <c r="H248" s="1" t="s">
        <v>172</v>
      </c>
      <c r="I248" s="1"/>
      <c r="J248" s="1"/>
      <c r="K248" s="1"/>
      <c r="S248" t="s">
        <v>170</v>
      </c>
      <c r="U248" s="1" t="s">
        <v>171</v>
      </c>
      <c r="V248" s="1"/>
      <c r="W248" s="1"/>
      <c r="X248" s="1"/>
      <c r="Y248" s="1" t="s">
        <v>172</v>
      </c>
      <c r="Z248" s="1"/>
      <c r="AA248" s="1"/>
      <c r="AB248" s="1"/>
      <c r="AJ248" t="s">
        <v>170</v>
      </c>
      <c r="AL248" s="1" t="s">
        <v>171</v>
      </c>
      <c r="AM248" s="1"/>
      <c r="AN248" s="1"/>
      <c r="AO248" s="1"/>
      <c r="AP248" s="1" t="s">
        <v>172</v>
      </c>
      <c r="AQ248" s="1"/>
      <c r="AR248" s="1"/>
      <c r="AS248" s="1"/>
      <c r="BA248" t="s">
        <v>170</v>
      </c>
      <c r="BC248" s="1" t="s">
        <v>171</v>
      </c>
      <c r="BD248" s="1"/>
      <c r="BE248" s="1"/>
      <c r="BF248" s="1"/>
      <c r="BG248" s="1" t="s">
        <v>172</v>
      </c>
      <c r="BH248" s="1"/>
      <c r="BI248" s="1"/>
      <c r="BJ248" s="1"/>
      <c r="BR248" t="s">
        <v>170</v>
      </c>
      <c r="BT248" s="1" t="s">
        <v>171</v>
      </c>
      <c r="BU248" s="1"/>
      <c r="BV248" s="1"/>
      <c r="BW248" s="1"/>
      <c r="BX248" s="1" t="s">
        <v>172</v>
      </c>
      <c r="BY248" s="1"/>
      <c r="BZ248" s="1"/>
      <c r="CA248" s="1"/>
      <c r="CG248" s="1" t="s">
        <v>171</v>
      </c>
      <c r="CH248" s="1"/>
      <c r="CI248" s="1"/>
      <c r="CJ248" s="1"/>
      <c r="CK248" s="1" t="s">
        <v>171</v>
      </c>
      <c r="CL248" s="1"/>
      <c r="CM248" s="1"/>
      <c r="CN248" s="1"/>
      <c r="CO248" s="1" t="s">
        <v>172</v>
      </c>
      <c r="CP248" s="1"/>
      <c r="CQ248" s="1"/>
      <c r="CR248" s="1"/>
      <c r="CW248" s="1" t="s">
        <v>171</v>
      </c>
      <c r="CX248" s="1"/>
      <c r="CY248" s="1"/>
      <c r="CZ248" s="1"/>
      <c r="DB248" s="1" t="s">
        <v>171</v>
      </c>
      <c r="DC248" s="1"/>
      <c r="DD248" s="1"/>
      <c r="DE248" s="1"/>
      <c r="DF248" s="1" t="s">
        <v>172</v>
      </c>
      <c r="DG248" s="1"/>
      <c r="DH248" s="1"/>
      <c r="DI248" s="1"/>
      <c r="DM248" s="1" t="s">
        <v>171</v>
      </c>
      <c r="DN248" s="1"/>
      <c r="DO248" s="1"/>
      <c r="DP248" s="1"/>
      <c r="DQ248" t="s">
        <v>170</v>
      </c>
      <c r="DS248" s="1" t="s">
        <v>171</v>
      </c>
      <c r="DT248" s="1"/>
      <c r="DU248" s="1"/>
      <c r="DV248" s="1"/>
      <c r="DW248" s="1" t="s">
        <v>172</v>
      </c>
      <c r="DX248" s="1"/>
      <c r="DY248" s="1"/>
      <c r="DZ248" s="1"/>
    </row>
    <row r="249" spans="2:134" ht="16" x14ac:dyDescent="0.2">
      <c r="D249" s="1" t="s">
        <v>173</v>
      </c>
      <c r="E249" s="1"/>
      <c r="F249" s="1" t="s">
        <v>174</v>
      </c>
      <c r="G249" s="1"/>
      <c r="H249" s="1" t="s">
        <v>173</v>
      </c>
      <c r="I249" s="1"/>
      <c r="J249" s="1" t="s">
        <v>174</v>
      </c>
      <c r="K249" s="1"/>
      <c r="U249" s="1" t="s">
        <v>173</v>
      </c>
      <c r="V249" s="1"/>
      <c r="W249" s="1" t="s">
        <v>174</v>
      </c>
      <c r="X249" s="1"/>
      <c r="Y249" s="1" t="s">
        <v>173</v>
      </c>
      <c r="Z249" s="1"/>
      <c r="AA249" s="1" t="s">
        <v>174</v>
      </c>
      <c r="AB249" s="1"/>
      <c r="AL249" s="1" t="s">
        <v>173</v>
      </c>
      <c r="AM249" s="1"/>
      <c r="AN249" s="1" t="s">
        <v>174</v>
      </c>
      <c r="AO249" s="1"/>
      <c r="AP249" s="1" t="s">
        <v>173</v>
      </c>
      <c r="AQ249" s="1"/>
      <c r="AR249" s="1" t="s">
        <v>174</v>
      </c>
      <c r="AS249" s="1"/>
      <c r="BC249" s="1" t="s">
        <v>173</v>
      </c>
      <c r="BD249" s="1"/>
      <c r="BE249" s="1" t="s">
        <v>174</v>
      </c>
      <c r="BF249" s="1"/>
      <c r="BG249" s="1" t="s">
        <v>173</v>
      </c>
      <c r="BH249" s="1"/>
      <c r="BI249" s="1" t="s">
        <v>174</v>
      </c>
      <c r="BJ249" s="1"/>
      <c r="BT249" s="1" t="s">
        <v>173</v>
      </c>
      <c r="BU249" s="1"/>
      <c r="BV249" s="1" t="s">
        <v>174</v>
      </c>
      <c r="BW249" s="1"/>
      <c r="BX249" s="1" t="s">
        <v>173</v>
      </c>
      <c r="BY249" s="1"/>
      <c r="BZ249" s="1" t="s">
        <v>174</v>
      </c>
      <c r="CA249" s="1"/>
      <c r="CG249" s="1" t="s">
        <v>173</v>
      </c>
      <c r="CH249" s="1"/>
      <c r="CK249" s="1" t="s">
        <v>173</v>
      </c>
      <c r="CL249" s="1"/>
      <c r="CM249" s="1" t="s">
        <v>174</v>
      </c>
      <c r="CN249" s="1"/>
      <c r="CO249" s="1" t="s">
        <v>173</v>
      </c>
      <c r="CP249" s="1"/>
      <c r="CQ249" s="1" t="s">
        <v>174</v>
      </c>
      <c r="CR249" s="1"/>
      <c r="DB249" s="1" t="s">
        <v>173</v>
      </c>
      <c r="DC249" s="1"/>
      <c r="DD249" s="1" t="s">
        <v>174</v>
      </c>
      <c r="DE249" s="1"/>
      <c r="DF249" s="1" t="s">
        <v>173</v>
      </c>
      <c r="DG249" s="1"/>
      <c r="DH249" s="1" t="s">
        <v>174</v>
      </c>
      <c r="DI249" s="1"/>
      <c r="DO249" s="1" t="s">
        <v>174</v>
      </c>
      <c r="DP249" s="1"/>
      <c r="DS249" s="1" t="s">
        <v>173</v>
      </c>
      <c r="DT249" s="1"/>
      <c r="DU249" s="1" t="s">
        <v>174</v>
      </c>
      <c r="DV249" s="1"/>
      <c r="DW249" s="1" t="s">
        <v>173</v>
      </c>
      <c r="DX249" s="1"/>
      <c r="DY249" s="1" t="s">
        <v>174</v>
      </c>
      <c r="DZ249" s="1"/>
    </row>
    <row r="250" spans="2:134" ht="16" x14ac:dyDescent="0.2">
      <c r="C250" t="s">
        <v>175</v>
      </c>
      <c r="D250" t="s">
        <v>176</v>
      </c>
      <c r="E250" t="s">
        <v>177</v>
      </c>
      <c r="F250" t="s">
        <v>176</v>
      </c>
      <c r="G250" t="s">
        <v>177</v>
      </c>
      <c r="H250" t="s">
        <v>176</v>
      </c>
      <c r="I250" t="s">
        <v>177</v>
      </c>
      <c r="J250" t="s">
        <v>176</v>
      </c>
      <c r="K250" t="s">
        <v>177</v>
      </c>
      <c r="L250" t="s">
        <v>176</v>
      </c>
      <c r="M250" t="s">
        <v>177</v>
      </c>
      <c r="N250" t="s">
        <v>176</v>
      </c>
      <c r="O250" t="s">
        <v>177</v>
      </c>
      <c r="T250" t="s">
        <v>175</v>
      </c>
      <c r="U250" t="s">
        <v>176</v>
      </c>
      <c r="V250" t="s">
        <v>177</v>
      </c>
      <c r="W250" t="s">
        <v>176</v>
      </c>
      <c r="X250" t="s">
        <v>177</v>
      </c>
      <c r="Y250" t="s">
        <v>176</v>
      </c>
      <c r="Z250" t="s">
        <v>177</v>
      </c>
      <c r="AA250" t="s">
        <v>176</v>
      </c>
      <c r="AB250" t="s">
        <v>177</v>
      </c>
      <c r="AC250" t="s">
        <v>176</v>
      </c>
      <c r="AD250" t="s">
        <v>177</v>
      </c>
      <c r="AE250" t="s">
        <v>176</v>
      </c>
      <c r="AF250" t="s">
        <v>177</v>
      </c>
      <c r="AK250" t="s">
        <v>175</v>
      </c>
      <c r="AL250" t="s">
        <v>176</v>
      </c>
      <c r="AM250" t="s">
        <v>177</v>
      </c>
      <c r="AN250" t="s">
        <v>176</v>
      </c>
      <c r="AO250" t="s">
        <v>177</v>
      </c>
      <c r="AP250" t="s">
        <v>176</v>
      </c>
      <c r="AQ250" t="s">
        <v>177</v>
      </c>
      <c r="AR250" t="s">
        <v>176</v>
      </c>
      <c r="AS250" t="s">
        <v>177</v>
      </c>
      <c r="AT250" t="s">
        <v>176</v>
      </c>
      <c r="AU250" t="s">
        <v>177</v>
      </c>
      <c r="AV250" t="s">
        <v>176</v>
      </c>
      <c r="AW250" t="s">
        <v>177</v>
      </c>
      <c r="BB250" t="s">
        <v>175</v>
      </c>
      <c r="BC250" t="s">
        <v>176</v>
      </c>
      <c r="BD250" t="s">
        <v>177</v>
      </c>
      <c r="BE250" t="s">
        <v>176</v>
      </c>
      <c r="BF250" t="s">
        <v>177</v>
      </c>
      <c r="BG250" t="s">
        <v>176</v>
      </c>
      <c r="BH250" t="s">
        <v>177</v>
      </c>
      <c r="BI250" t="s">
        <v>176</v>
      </c>
      <c r="BJ250" t="s">
        <v>177</v>
      </c>
      <c r="BK250" t="s">
        <v>176</v>
      </c>
      <c r="BL250" t="s">
        <v>177</v>
      </c>
      <c r="BM250" t="s">
        <v>176</v>
      </c>
      <c r="BN250" t="s">
        <v>177</v>
      </c>
      <c r="BS250" t="s">
        <v>175</v>
      </c>
      <c r="BT250" t="s">
        <v>176</v>
      </c>
      <c r="BU250" t="s">
        <v>177</v>
      </c>
      <c r="BV250" t="s">
        <v>176</v>
      </c>
      <c r="BW250" t="s">
        <v>177</v>
      </c>
      <c r="BX250" t="s">
        <v>176</v>
      </c>
      <c r="BY250" t="s">
        <v>177</v>
      </c>
      <c r="BZ250" t="s">
        <v>176</v>
      </c>
      <c r="CA250" t="s">
        <v>177</v>
      </c>
      <c r="CB250" t="s">
        <v>176</v>
      </c>
      <c r="CC250" t="s">
        <v>177</v>
      </c>
      <c r="CD250" t="s">
        <v>176</v>
      </c>
      <c r="CE250" t="s">
        <v>177</v>
      </c>
      <c r="CJ250" t="s">
        <v>175</v>
      </c>
      <c r="CK250" t="s">
        <v>176</v>
      </c>
      <c r="CL250" t="s">
        <v>177</v>
      </c>
      <c r="CM250" t="s">
        <v>176</v>
      </c>
      <c r="CN250" t="s">
        <v>177</v>
      </c>
      <c r="CO250" t="s">
        <v>176</v>
      </c>
      <c r="CP250" t="s">
        <v>177</v>
      </c>
      <c r="CQ250" t="s">
        <v>176</v>
      </c>
      <c r="CR250" t="s">
        <v>177</v>
      </c>
      <c r="CS250" t="s">
        <v>176</v>
      </c>
      <c r="CT250" t="s">
        <v>177</v>
      </c>
      <c r="CU250" t="s">
        <v>176</v>
      </c>
      <c r="CV250" t="s">
        <v>177</v>
      </c>
      <c r="DA250" t="s">
        <v>175</v>
      </c>
      <c r="DB250" t="s">
        <v>176</v>
      </c>
      <c r="DC250" t="s">
        <v>177</v>
      </c>
      <c r="DD250" t="s">
        <v>176</v>
      </c>
      <c r="DE250" t="s">
        <v>177</v>
      </c>
      <c r="DF250" t="s">
        <v>176</v>
      </c>
      <c r="DG250" t="s">
        <v>177</v>
      </c>
      <c r="DH250" t="s">
        <v>176</v>
      </c>
      <c r="DI250" t="s">
        <v>177</v>
      </c>
      <c r="DJ250" t="s">
        <v>176</v>
      </c>
      <c r="DK250" t="s">
        <v>177</v>
      </c>
      <c r="DL250" t="s">
        <v>176</v>
      </c>
      <c r="DM250" t="s">
        <v>177</v>
      </c>
      <c r="DR250" t="s">
        <v>175</v>
      </c>
      <c r="DS250" t="s">
        <v>176</v>
      </c>
      <c r="DT250" t="s">
        <v>177</v>
      </c>
      <c r="DU250" t="s">
        <v>176</v>
      </c>
      <c r="DV250" t="s">
        <v>177</v>
      </c>
      <c r="DW250" t="s">
        <v>176</v>
      </c>
      <c r="DX250" t="s">
        <v>177</v>
      </c>
      <c r="DY250" t="s">
        <v>176</v>
      </c>
      <c r="DZ250" t="s">
        <v>177</v>
      </c>
      <c r="EA250" t="s">
        <v>176</v>
      </c>
      <c r="EB250" t="s">
        <v>177</v>
      </c>
      <c r="EC250" t="s">
        <v>176</v>
      </c>
      <c r="ED250" t="s">
        <v>177</v>
      </c>
    </row>
    <row r="251" spans="2:134" ht="16" x14ac:dyDescent="0.2">
      <c r="C251">
        <v>0</v>
      </c>
      <c r="D251">
        <v>1.2</v>
      </c>
      <c r="E251">
        <v>0.3</v>
      </c>
      <c r="F251">
        <v>-0.5</v>
      </c>
      <c r="G251">
        <v>-1.2</v>
      </c>
      <c r="H251">
        <v>-1.1000000000000001</v>
      </c>
      <c r="I251">
        <v>-0.1</v>
      </c>
      <c r="J251">
        <v>-1.1000000000000001</v>
      </c>
      <c r="K251">
        <v>-0.6</v>
      </c>
      <c r="L251">
        <f>IF(D238="A",IF(D239=1,D251,F251),IF(D239=1,H251,J251))</f>
        <v>1.2</v>
      </c>
      <c r="M251">
        <f>IF(D238="A",IF(D239=1,E251,G251),IF(D239=1,I251,K251))</f>
        <v>0.3</v>
      </c>
      <c r="N251" t="str">
        <f>IF(AND(C231&lt;=C252,C231&gt;C251),L251+(C231-C251)*(L252-L251)/(C252-C251),"")</f>
        <v/>
      </c>
      <c r="O251" t="str">
        <f>IF(AND(C231&lt;=C252,C231&gt;C251),M251+(C231-C251)*(M252-M251)/(C252-C251),"")</f>
        <v/>
      </c>
      <c r="T251">
        <v>0</v>
      </c>
      <c r="U251">
        <v>1.2</v>
      </c>
      <c r="V251">
        <v>0.3</v>
      </c>
      <c r="W251">
        <v>-0.5</v>
      </c>
      <c r="X251">
        <v>-1.2</v>
      </c>
      <c r="Y251">
        <v>-1.1000000000000001</v>
      </c>
      <c r="Z251">
        <v>-0.1</v>
      </c>
      <c r="AA251">
        <v>-1.1000000000000001</v>
      </c>
      <c r="AB251">
        <v>-0.6</v>
      </c>
      <c r="AC251">
        <f>IF(U238="A",IF(U239=1,U251,W251),IF(U239=1,Y251,AA251))</f>
        <v>-1.1000000000000001</v>
      </c>
      <c r="AD251">
        <f>IF(U238="A",IF(U239=1,V251,X251),IF(U239=1,Z251,AB251))</f>
        <v>-0.1</v>
      </c>
      <c r="AE251" t="str">
        <f>IF(AND(T231&lt;=T252,T231&gt;T251),AC251+(T231-T251)*(AC252-AC251)/(T252-T251),"")</f>
        <v/>
      </c>
      <c r="AF251" t="str">
        <f>IF(AND(T231&lt;=T252,T231&gt;T251),AD251+(T231-T251)*(AD252-AD251)/(T252-T251),"")</f>
        <v/>
      </c>
      <c r="AK251">
        <v>0</v>
      </c>
      <c r="AL251">
        <v>1.2</v>
      </c>
      <c r="AM251">
        <v>0.3</v>
      </c>
      <c r="AN251">
        <v>-0.5</v>
      </c>
      <c r="AO251">
        <v>-1.2</v>
      </c>
      <c r="AP251">
        <v>-1.1000000000000001</v>
      </c>
      <c r="AQ251">
        <v>-0.1</v>
      </c>
      <c r="AR251">
        <v>-1.1000000000000001</v>
      </c>
      <c r="AS251">
        <v>-0.6</v>
      </c>
      <c r="AT251">
        <f>IF(AL238="A",IF(AL239=1,AL251,AN251),IF(AL239=1,AP251,AR251))</f>
        <v>1.2</v>
      </c>
      <c r="AU251">
        <f>IF(AL238="A",IF(AL239=1,AM251,AO251),IF(AL239=1,AQ251,AS251))</f>
        <v>0.3</v>
      </c>
      <c r="AV251" t="str">
        <f>IF(AND(AK231&lt;=AK252,AK231&gt;AK251),AT251+(AK231-AK251)*(AT252-AT251)/(AK252-AK251),"")</f>
        <v/>
      </c>
      <c r="AW251" t="str">
        <f>IF(AND(AK231&lt;=AK252,AK231&gt;AK251),AU251+(AK231-AK251)*(AU252-AU251)/(AK252-AK251),"")</f>
        <v/>
      </c>
      <c r="BB251">
        <v>0</v>
      </c>
      <c r="BC251">
        <v>1.2</v>
      </c>
      <c r="BD251">
        <v>0.3</v>
      </c>
      <c r="BE251">
        <v>-0.5</v>
      </c>
      <c r="BF251">
        <v>-1.2</v>
      </c>
      <c r="BG251">
        <v>-1.1000000000000001</v>
      </c>
      <c r="BH251">
        <v>-0.1</v>
      </c>
      <c r="BI251">
        <v>-1.1000000000000001</v>
      </c>
      <c r="BJ251">
        <v>-0.6</v>
      </c>
      <c r="BK251">
        <f>IF(BC238="A",IF(BC239=1,BC251,BE251),IF(BC239=1,BG251,BI251))</f>
        <v>-1.1000000000000001</v>
      </c>
      <c r="BL251">
        <f>IF(BC238="A",IF(BC239=1,BD251,BF251),IF(BC239=1,BH251,BJ251))</f>
        <v>-0.1</v>
      </c>
      <c r="BM251" t="str">
        <f>IF(AND(BB231&lt;=BB252,BB231&gt;BB251),BK251+(BB231-BB251)*(BK252-BK251)/(BB252-BB251),"")</f>
        <v/>
      </c>
      <c r="BN251" t="str">
        <f>IF(AND(BB231&lt;=BB252,BB231&gt;BB251),BL251+(BB231-BB251)*(BL252-BL251)/(BB252-BB251),"")</f>
        <v/>
      </c>
      <c r="BS251">
        <v>0</v>
      </c>
      <c r="BT251">
        <v>1.2</v>
      </c>
      <c r="BU251">
        <v>0.3</v>
      </c>
      <c r="BV251">
        <v>-0.5</v>
      </c>
      <c r="BW251">
        <v>-1.2</v>
      </c>
      <c r="BX251">
        <v>-1.1000000000000001</v>
      </c>
      <c r="BY251">
        <v>-0.1</v>
      </c>
      <c r="BZ251">
        <v>-1.1000000000000001</v>
      </c>
      <c r="CA251">
        <v>-0.6</v>
      </c>
      <c r="CB251">
        <f>IF(BT238="A",IF(BT239=1,BT251,BV251),IF(BT239=1,BX251,BZ251))</f>
        <v>1.2</v>
      </c>
      <c r="CC251">
        <f>IF(BT238="A",IF(BT239=1,BU251,BW251),IF(BT239=1,BY251,CA251))</f>
        <v>0.3</v>
      </c>
      <c r="CD251" t="str">
        <f>IF(AND(BS231&lt;=BS252,BS231&gt;BS251),CB251+(BS231-BS251)*(CB252-CB251)/(BS252-BS251),"")</f>
        <v/>
      </c>
      <c r="CE251" t="str">
        <f>IF(AND(BS231&lt;=BS252,BS231&gt;BS251),CC251+(BS231-BS251)*(CC252-CC251)/(BS252-BS251),"")</f>
        <v/>
      </c>
      <c r="CJ251">
        <v>0</v>
      </c>
      <c r="CK251">
        <v>1.2</v>
      </c>
      <c r="CL251">
        <v>0.3</v>
      </c>
      <c r="CM251">
        <v>-0.5</v>
      </c>
      <c r="CN251">
        <v>-1.2</v>
      </c>
      <c r="CO251">
        <v>-1.1000000000000001</v>
      </c>
      <c r="CP251">
        <v>-0.1</v>
      </c>
      <c r="CQ251">
        <v>-1.1000000000000001</v>
      </c>
      <c r="CR251">
        <v>-0.6</v>
      </c>
      <c r="CS251">
        <f>IF(CK238="A",IF(CK239=1,CK251,CM251),IF(CK239=1,CO251,CQ251))</f>
        <v>-1.1000000000000001</v>
      </c>
      <c r="CT251">
        <f>IF(CK238="A",IF(CK239=1,CL251,CN251),IF(CK239=1,CP251,CR251))</f>
        <v>-0.1</v>
      </c>
      <c r="CU251" t="str">
        <f>IF(AND(CJ231&lt;=CJ252,CJ231&gt;CJ251),CS251+(CJ231-CJ251)*(CS252-CS251)/(CJ252-CJ251),"")</f>
        <v/>
      </c>
      <c r="CV251" t="str">
        <f>IF(AND(CJ231&lt;=CJ252,CJ231&gt;CJ251),CT251+(CJ231-CJ251)*(CT252-CT251)/(CJ252-CJ251),"")</f>
        <v/>
      </c>
      <c r="DA251">
        <v>0</v>
      </c>
      <c r="DB251">
        <v>1.2</v>
      </c>
      <c r="DC251">
        <v>0.3</v>
      </c>
      <c r="DD251">
        <v>-0.5</v>
      </c>
      <c r="DE251">
        <v>-1.2</v>
      </c>
      <c r="DF251">
        <v>-1.1000000000000001</v>
      </c>
      <c r="DG251">
        <v>-0.1</v>
      </c>
      <c r="DH251">
        <v>-1.1000000000000001</v>
      </c>
      <c r="DI251">
        <v>-0.6</v>
      </c>
      <c r="DJ251">
        <f>IF(DB238="A",IF(DB239=1,DB251,DD251),IF(DB239=1,DF251,DH251))</f>
        <v>1.2</v>
      </c>
      <c r="DK251">
        <f>IF(DB238="A",IF(DB239=1,DC251,DE251),IF(DB239=1,DG251,DI251))</f>
        <v>0.3</v>
      </c>
      <c r="DL251" t="str">
        <f>IF(AND(DA231&lt;=DA252,DA231&gt;DA251),DJ251+(DA231-DA251)*(DJ252-DJ251)/(DA252-DA251),"")</f>
        <v/>
      </c>
      <c r="DM251" t="str">
        <f>IF(AND(DA231&lt;=DA252,DA231&gt;DA251),DK251+(DA231-DA251)*(DK252-DK251)/(DA252-DA251),"")</f>
        <v/>
      </c>
      <c r="DR251">
        <v>0</v>
      </c>
      <c r="DS251">
        <v>1.2</v>
      </c>
      <c r="DT251">
        <v>0.3</v>
      </c>
      <c r="DU251">
        <v>-0.5</v>
      </c>
      <c r="DV251">
        <v>-1.2</v>
      </c>
      <c r="DW251">
        <v>-1.1000000000000001</v>
      </c>
      <c r="DX251">
        <v>-0.1</v>
      </c>
      <c r="DY251">
        <v>-1.1000000000000001</v>
      </c>
      <c r="DZ251">
        <v>-0.6</v>
      </c>
      <c r="EA251">
        <f>IF(DS238="A",IF(DS239=1,DS251,DU251),IF(DS239=1,DW251,DY251))</f>
        <v>-1.1000000000000001</v>
      </c>
      <c r="EB251">
        <f>IF(DS238="A",IF(DS239=1,DT251,DV251),IF(DS239=1,DX251,DZ251))</f>
        <v>-0.1</v>
      </c>
      <c r="EC251" t="str">
        <f>IF(AND(DR231&lt;=DR252,DR231&gt;DR251),EA251+(DR231-DR251)*(EA252-EA251)/(DR252-DR251),"")</f>
        <v/>
      </c>
      <c r="ED251" t="str">
        <f>IF(AND(DR231&lt;=DR252,DR231&gt;DR251),EB251+(DR231-DR251)*(EB252-EB251)/(DR252-DR251),"")</f>
        <v/>
      </c>
    </row>
    <row r="252" spans="2:134" ht="16" x14ac:dyDescent="0.2">
      <c r="C252">
        <v>7.5</v>
      </c>
      <c r="D252">
        <v>1.1000000000000001</v>
      </c>
      <c r="E252">
        <v>-0.3</v>
      </c>
      <c r="F252">
        <v>-1.6</v>
      </c>
      <c r="G252">
        <v>-1</v>
      </c>
      <c r="H252">
        <v>0.2</v>
      </c>
      <c r="I252">
        <v>-1.2</v>
      </c>
      <c r="J252">
        <v>-0.9</v>
      </c>
      <c r="K252">
        <v>-1.7</v>
      </c>
      <c r="L252">
        <f>IF(D238="A",IF(D239=1,D252,F252),IF(D239=1,H252,J252))</f>
        <v>1.1000000000000001</v>
      </c>
      <c r="M252">
        <f>IF(D238="A",IF(D239=1,E252,G252),IF(D239=1,I252,K252))</f>
        <v>-0.3</v>
      </c>
      <c r="N252" t="str">
        <f>IF(AND(C231&lt;=C253,C231&gt;C252),L252+(C231-C252)*(L253-L252)/(C253-C252),"")</f>
        <v/>
      </c>
      <c r="O252" t="str">
        <f>IF(AND(C231&lt;=C253,C231&gt;C252),M252+(C231-C252)*(M253-M252)/(C253-C252),"")</f>
        <v/>
      </c>
      <c r="T252">
        <v>7.5</v>
      </c>
      <c r="U252">
        <v>1.1000000000000001</v>
      </c>
      <c r="V252">
        <v>-0.3</v>
      </c>
      <c r="W252">
        <v>-1.6</v>
      </c>
      <c r="X252">
        <v>-1</v>
      </c>
      <c r="Y252">
        <v>0.2</v>
      </c>
      <c r="Z252">
        <v>-1.2</v>
      </c>
      <c r="AA252">
        <v>-0.9</v>
      </c>
      <c r="AB252">
        <v>-1.7</v>
      </c>
      <c r="AC252">
        <f>IF(U238="A",IF(U239=1,U252,W252),IF(U239=1,Y252,AA252))</f>
        <v>0.2</v>
      </c>
      <c r="AD252">
        <f>IF(U238="A",IF(U239=1,V252,X252),IF(U239=1,Z252,AB252))</f>
        <v>-1.2</v>
      </c>
      <c r="AE252" t="str">
        <f>IF(AND(T231&lt;=T253,T231&gt;T252),AC252+(T231-T252)*(AC253-AC252)/(T253-T252),"")</f>
        <v/>
      </c>
      <c r="AF252" t="str">
        <f>IF(AND(T231&lt;=T253,T231&gt;T252),AD252+(T231-T252)*(AD253-AD252)/(T253-T252),"")</f>
        <v/>
      </c>
      <c r="AK252">
        <v>7.5</v>
      </c>
      <c r="AL252">
        <v>1.1000000000000001</v>
      </c>
      <c r="AM252">
        <v>-0.3</v>
      </c>
      <c r="AN252">
        <v>-1.6</v>
      </c>
      <c r="AO252">
        <v>-1</v>
      </c>
      <c r="AP252">
        <v>0.2</v>
      </c>
      <c r="AQ252">
        <v>-1.2</v>
      </c>
      <c r="AR252">
        <v>-0.9</v>
      </c>
      <c r="AS252">
        <v>-1.7</v>
      </c>
      <c r="AT252">
        <f>IF(AL238="A",IF(AL239=1,AL252,AN252),IF(AL239=1,AP252,AR252))</f>
        <v>1.1000000000000001</v>
      </c>
      <c r="AU252">
        <f>IF(AL238="A",IF(AL239=1,AM252,AO252),IF(AL239=1,AQ252,AS252))</f>
        <v>-0.3</v>
      </c>
      <c r="AV252" t="str">
        <f>IF(AND(AK231&lt;=AK253,AK231&gt;AK252),AT252+(AK231-AK252)*(AT253-AT252)/(AK253-AK252),"")</f>
        <v/>
      </c>
      <c r="AW252" t="str">
        <f>IF(AND(AK231&lt;=AK253,AK231&gt;AK252),AU252+(AK231-AK252)*(AU253-AU252)/(AK253-AK252),"")</f>
        <v/>
      </c>
      <c r="BB252">
        <v>7.5</v>
      </c>
      <c r="BC252">
        <v>1.1000000000000001</v>
      </c>
      <c r="BD252">
        <v>-0.3</v>
      </c>
      <c r="BE252">
        <v>-1.6</v>
      </c>
      <c r="BF252">
        <v>-1</v>
      </c>
      <c r="BG252">
        <v>0.2</v>
      </c>
      <c r="BH252">
        <v>-1.2</v>
      </c>
      <c r="BI252">
        <v>-0.9</v>
      </c>
      <c r="BJ252">
        <v>-1.7</v>
      </c>
      <c r="BK252">
        <f>IF(BC238="A",IF(BC239=1,BC252,BE252),IF(BC239=1,BG252,BI252))</f>
        <v>0.2</v>
      </c>
      <c r="BL252">
        <f>IF(BC238="A",IF(BC239=1,BD252,BF252),IF(BC239=1,BH252,BJ252))</f>
        <v>-1.2</v>
      </c>
      <c r="BM252" t="str">
        <f>IF(AND(BB231&lt;=BB253,BB231&gt;BB252),BK252+(BB231-BB252)*(BK253-BK252)/(BB253-BB252),"")</f>
        <v/>
      </c>
      <c r="BN252" t="str">
        <f>IF(AND(BB231&lt;=BB253,BB231&gt;BB252),BL252+(BB231-BB252)*(BL253-BL252)/(BB253-BB252),"")</f>
        <v/>
      </c>
      <c r="BS252">
        <v>7.5</v>
      </c>
      <c r="BT252">
        <v>1.1000000000000001</v>
      </c>
      <c r="BU252">
        <v>-0.3</v>
      </c>
      <c r="BV252">
        <v>-1.6</v>
      </c>
      <c r="BW252">
        <v>-1</v>
      </c>
      <c r="BX252">
        <v>0.2</v>
      </c>
      <c r="BY252">
        <v>-1.2</v>
      </c>
      <c r="BZ252">
        <v>-0.9</v>
      </c>
      <c r="CA252">
        <v>-1.7</v>
      </c>
      <c r="CB252">
        <f>IF(BT238="A",IF(BT239=1,BT252,BV252),IF(BT239=1,BX252,BZ252))</f>
        <v>1.1000000000000001</v>
      </c>
      <c r="CC252">
        <f>IF(BT238="A",IF(BT239=1,BU252,BW252),IF(BT239=1,BY252,CA252))</f>
        <v>-0.3</v>
      </c>
      <c r="CD252" t="str">
        <f>IF(AND(BS231&lt;=BS253,BS231&gt;BS252),CB252+(BS231-BS252)*(CB253-CB252)/(BS253-BS252),"")</f>
        <v/>
      </c>
      <c r="CE252" t="str">
        <f>IF(AND(BS231&lt;=BS253,BS231&gt;BS252),CC252+(BS231-BS252)*(CC253-CC252)/(BS253-BS252),"")</f>
        <v/>
      </c>
      <c r="CJ252">
        <v>7.5</v>
      </c>
      <c r="CK252">
        <v>1.1000000000000001</v>
      </c>
      <c r="CL252">
        <v>-0.3</v>
      </c>
      <c r="CM252">
        <v>-1.6</v>
      </c>
      <c r="CN252">
        <v>-1</v>
      </c>
      <c r="CO252">
        <v>0.2</v>
      </c>
      <c r="CP252">
        <v>-1.2</v>
      </c>
      <c r="CQ252">
        <v>-0.9</v>
      </c>
      <c r="CR252">
        <v>-1.7</v>
      </c>
      <c r="CS252">
        <f>IF(CK238="A",IF(CK239=1,CK252,CM252),IF(CK239=1,CO252,CQ252))</f>
        <v>0.2</v>
      </c>
      <c r="CT252">
        <f>IF(CK238="A",IF(CK239=1,CL252,CN252),IF(CK239=1,CP252,CR252))</f>
        <v>-1.2</v>
      </c>
      <c r="CU252" t="str">
        <f>IF(AND(CJ231&lt;=CJ253,CJ231&gt;CJ252),CS252+(CJ231-CJ252)*(CS253-CS252)/(CJ253-CJ252),"")</f>
        <v/>
      </c>
      <c r="CV252" t="str">
        <f>IF(AND(CJ231&lt;=CJ253,CJ231&gt;CJ252),CT252+(CJ231-CJ252)*(CT253-CT252)/(CJ253-CJ252),"")</f>
        <v/>
      </c>
      <c r="DA252">
        <v>7.5</v>
      </c>
      <c r="DB252">
        <v>1.1000000000000001</v>
      </c>
      <c r="DC252">
        <v>-0.3</v>
      </c>
      <c r="DD252">
        <v>-1.6</v>
      </c>
      <c r="DE252">
        <v>-1</v>
      </c>
      <c r="DF252">
        <v>0.2</v>
      </c>
      <c r="DG252">
        <v>-1.2</v>
      </c>
      <c r="DH252">
        <v>-0.9</v>
      </c>
      <c r="DI252">
        <v>-1.7</v>
      </c>
      <c r="DJ252">
        <f>IF(DB238="A",IF(DB239=1,DB252,DD252),IF(DB239=1,DF252,DH252))</f>
        <v>1.1000000000000001</v>
      </c>
      <c r="DK252">
        <f>IF(DB238="A",IF(DB239=1,DC252,DE252),IF(DB239=1,DG252,DI252))</f>
        <v>-0.3</v>
      </c>
      <c r="DL252" t="str">
        <f>IF(AND(DA231&lt;=DA253,DA231&gt;DA252),DJ252+(DA231-DA252)*(DJ253-DJ252)/(DA253-DA252),"")</f>
        <v/>
      </c>
      <c r="DM252" t="str">
        <f>IF(AND(DA231&lt;=DA253,DA231&gt;DA252),DK252+(DA231-DA252)*(DK253-DK252)/(DA253-DA252),"")</f>
        <v/>
      </c>
      <c r="DR252">
        <v>7.5</v>
      </c>
      <c r="DS252">
        <v>1.1000000000000001</v>
      </c>
      <c r="DT252">
        <v>-0.3</v>
      </c>
      <c r="DU252">
        <v>-1.6</v>
      </c>
      <c r="DV252">
        <v>-1</v>
      </c>
      <c r="DW252">
        <v>0.2</v>
      </c>
      <c r="DX252">
        <v>-1.2</v>
      </c>
      <c r="DY252">
        <v>-0.9</v>
      </c>
      <c r="DZ252">
        <v>-1.7</v>
      </c>
      <c r="EA252">
        <f>IF(DS238="A",IF(DS239=1,DS252,DU252),IF(DS239=1,DW252,DY252))</f>
        <v>0.2</v>
      </c>
      <c r="EB252">
        <f>IF(DS238="A",IF(DS239=1,DT252,DV252),IF(DS239=1,DX252,DZ252))</f>
        <v>-1.2</v>
      </c>
      <c r="EC252" t="str">
        <f>IF(AND(DR231&lt;=DR253,DR231&gt;DR252),EA252+(DR231-DR252)*(EA253-EA252)/(DR253-DR252),"")</f>
        <v/>
      </c>
      <c r="ED252" t="str">
        <f>IF(AND(DR231&lt;=DR253,DR231&gt;DR252),EB252+(DR231-DR252)*(EB253-EB252)/(DR253-DR252),"")</f>
        <v/>
      </c>
    </row>
    <row r="253" spans="2:134" ht="16" x14ac:dyDescent="0.2">
      <c r="C253">
        <v>15</v>
      </c>
      <c r="D253">
        <v>1.1000000000000001</v>
      </c>
      <c r="E253">
        <v>-0.4</v>
      </c>
      <c r="F253">
        <v>-1.2</v>
      </c>
      <c r="G253">
        <v>-1</v>
      </c>
      <c r="H253">
        <v>0.1</v>
      </c>
      <c r="I253">
        <v>-1.1000000000000001</v>
      </c>
      <c r="J253">
        <v>-0.6</v>
      </c>
      <c r="K253">
        <v>-1.6</v>
      </c>
      <c r="L253">
        <f>IF(D238="A",IF(D239=1,D253,F253),IF(D239=1,H253,J253))</f>
        <v>1.1000000000000001</v>
      </c>
      <c r="M253">
        <f>IF(D238="A",IF(D239=1,E253,G253),IF(D239=1,I253,K253))</f>
        <v>-0.4</v>
      </c>
      <c r="N253" t="str">
        <f>IF(AND(C231&lt;=C254,C231&gt;C253),L253+(C231-C253)*(L254-L253)/(C254-C253),"")</f>
        <v/>
      </c>
      <c r="O253" t="str">
        <f>IF(AND(C231&lt;=C254,C231&gt;C253),M253+(C231-C253)*(M254-M253)/(C254-C253),"")</f>
        <v/>
      </c>
      <c r="T253">
        <v>15</v>
      </c>
      <c r="U253">
        <v>1.1000000000000001</v>
      </c>
      <c r="V253">
        <v>-0.4</v>
      </c>
      <c r="W253">
        <v>-1.2</v>
      </c>
      <c r="X253">
        <v>-1</v>
      </c>
      <c r="Y253">
        <v>0.1</v>
      </c>
      <c r="Z253">
        <v>-1.1000000000000001</v>
      </c>
      <c r="AA253">
        <v>-0.6</v>
      </c>
      <c r="AB253">
        <v>-1.6</v>
      </c>
      <c r="AC253">
        <f>IF(U238="A",IF(U239=1,U253,W253),IF(U239=1,Y253,AA253))</f>
        <v>0.1</v>
      </c>
      <c r="AD253">
        <f>IF(U238="A",IF(U239=1,V253,X253),IF(U239=1,Z253,AB253))</f>
        <v>-1.1000000000000001</v>
      </c>
      <c r="AE253" t="str">
        <f>IF(AND(T231&lt;=T254,T231&gt;T253),AC253+(T231-T253)*(AC254-AC253)/(T254-T253),"")</f>
        <v/>
      </c>
      <c r="AF253" t="str">
        <f>IF(AND(T231&lt;=T254,T231&gt;T253),AD253+(T231-T253)*(AD254-AD253)/(T254-T253),"")</f>
        <v/>
      </c>
      <c r="AK253">
        <v>15</v>
      </c>
      <c r="AL253">
        <v>1.1000000000000001</v>
      </c>
      <c r="AM253">
        <v>-0.4</v>
      </c>
      <c r="AN253">
        <v>-1.2</v>
      </c>
      <c r="AO253">
        <v>-1</v>
      </c>
      <c r="AP253">
        <v>0.1</v>
      </c>
      <c r="AQ253">
        <v>-1.1000000000000001</v>
      </c>
      <c r="AR253">
        <v>-0.6</v>
      </c>
      <c r="AS253">
        <v>-1.6</v>
      </c>
      <c r="AT253">
        <f>IF(AL238="A",IF(AL239=1,AL253,AN253),IF(AL239=1,AP253,AR253))</f>
        <v>1.1000000000000001</v>
      </c>
      <c r="AU253">
        <f>IF(AL238="A",IF(AL239=1,AM253,AO253),IF(AL239=1,AQ253,AS253))</f>
        <v>-0.4</v>
      </c>
      <c r="AV253" t="str">
        <f>IF(AND(AK231&lt;=AK254,AK231&gt;AK253),AT253+(AK231-AK253)*(AT254-AT253)/(AK254-AK253),"")</f>
        <v/>
      </c>
      <c r="AW253" t="str">
        <f>IF(AND(AK231&lt;=AK254,AK231&gt;AK253),AU253+(AK231-AK253)*(AU254-AU253)/(AK254-AK253),"")</f>
        <v/>
      </c>
      <c r="BB253">
        <v>15</v>
      </c>
      <c r="BC253">
        <v>1.1000000000000001</v>
      </c>
      <c r="BD253">
        <v>-0.4</v>
      </c>
      <c r="BE253">
        <v>-1.2</v>
      </c>
      <c r="BF253">
        <v>-1</v>
      </c>
      <c r="BG253">
        <v>0.1</v>
      </c>
      <c r="BH253">
        <v>-1.1000000000000001</v>
      </c>
      <c r="BI253">
        <v>-0.6</v>
      </c>
      <c r="BJ253">
        <v>-1.6</v>
      </c>
      <c r="BK253">
        <f>IF(BC238="A",IF(BC239=1,BC253,BE253),IF(BC239=1,BG253,BI253))</f>
        <v>0.1</v>
      </c>
      <c r="BL253">
        <f>IF(BC238="A",IF(BC239=1,BD253,BF253),IF(BC239=1,BH253,BJ253))</f>
        <v>-1.1000000000000001</v>
      </c>
      <c r="BM253" t="str">
        <f>IF(AND(BB231&lt;=BB254,BB231&gt;BB253),BK253+(BB231-BB253)*(BK254-BK253)/(BB254-BB253),"")</f>
        <v/>
      </c>
      <c r="BN253" t="str">
        <f>IF(AND(BB231&lt;=BB254,BB231&gt;BB253),BL253+(BB231-BB253)*(BL254-BL253)/(BB254-BB253),"")</f>
        <v/>
      </c>
      <c r="BS253">
        <v>15</v>
      </c>
      <c r="BT253">
        <v>1.1000000000000001</v>
      </c>
      <c r="BU253">
        <v>-0.4</v>
      </c>
      <c r="BV253">
        <v>-1.2</v>
      </c>
      <c r="BW253">
        <v>-1</v>
      </c>
      <c r="BX253">
        <v>0.1</v>
      </c>
      <c r="BY253">
        <v>-1.1000000000000001</v>
      </c>
      <c r="BZ253">
        <v>-0.6</v>
      </c>
      <c r="CA253">
        <v>-1.6</v>
      </c>
      <c r="CB253">
        <f>IF(BT238="A",IF(BT239=1,BT253,BV253),IF(BT239=1,BX253,BZ253))</f>
        <v>1.1000000000000001</v>
      </c>
      <c r="CC253">
        <f>IF(BT238="A",IF(BT239=1,BU253,BW253),IF(BT239=1,BY253,CA253))</f>
        <v>-0.4</v>
      </c>
      <c r="CD253" t="str">
        <f>IF(AND(BS231&lt;=BS254,BS231&gt;BS253),CB253+(BS231-BS253)*(CB254-CB253)/(BS254-BS253),"")</f>
        <v/>
      </c>
      <c r="CE253" t="str">
        <f>IF(AND(BS231&lt;=BS254,BS231&gt;BS253),CC253+(BS231-BS253)*(CC254-CC253)/(BS254-BS253),"")</f>
        <v/>
      </c>
      <c r="CJ253">
        <v>15</v>
      </c>
      <c r="CK253">
        <v>1.1000000000000001</v>
      </c>
      <c r="CL253">
        <v>-0.4</v>
      </c>
      <c r="CM253">
        <v>-1.2</v>
      </c>
      <c r="CN253">
        <v>-1</v>
      </c>
      <c r="CO253">
        <v>0.1</v>
      </c>
      <c r="CP253">
        <v>-1.1000000000000001</v>
      </c>
      <c r="CQ253">
        <v>-0.6</v>
      </c>
      <c r="CR253">
        <v>-1.6</v>
      </c>
      <c r="CS253">
        <f>IF(CK238="A",IF(CK239=1,CK253,CM253),IF(CK239=1,CO253,CQ253))</f>
        <v>0.1</v>
      </c>
      <c r="CT253">
        <f>IF(CK238="A",IF(CK239=1,CL253,CN253),IF(CK239=1,CP253,CR253))</f>
        <v>-1.1000000000000001</v>
      </c>
      <c r="CU253" t="str">
        <f>IF(AND(CJ231&lt;=CJ254,CJ231&gt;CJ253),CS253+(CJ231-CJ253)*(CS254-CS253)/(CJ254-CJ253),"")</f>
        <v/>
      </c>
      <c r="CV253" t="str">
        <f>IF(AND(CJ231&lt;=CJ254,CJ231&gt;CJ253),CT253+(CJ231-CJ253)*(CT254-CT253)/(CJ254-CJ253),"")</f>
        <v/>
      </c>
      <c r="DA253">
        <v>15</v>
      </c>
      <c r="DB253">
        <v>1.1000000000000001</v>
      </c>
      <c r="DC253">
        <v>-0.4</v>
      </c>
      <c r="DD253">
        <v>-1.2</v>
      </c>
      <c r="DE253">
        <v>-1</v>
      </c>
      <c r="DF253">
        <v>0.1</v>
      </c>
      <c r="DG253">
        <v>-1.1000000000000001</v>
      </c>
      <c r="DH253">
        <v>-0.6</v>
      </c>
      <c r="DI253">
        <v>-1.6</v>
      </c>
      <c r="DJ253">
        <f>IF(DB238="A",IF(DB239=1,DB253,DD253),IF(DB239=1,DF253,DH253))</f>
        <v>1.1000000000000001</v>
      </c>
      <c r="DK253">
        <f>IF(DB238="A",IF(DB239=1,DC253,DE253),IF(DB239=1,DG253,DI253))</f>
        <v>-0.4</v>
      </c>
      <c r="DL253" t="str">
        <f>IF(AND(DA231&lt;=DA254,DA231&gt;DA253),DJ253+(DA231-DA253)*(DJ254-DJ253)/(DA254-DA253),"")</f>
        <v/>
      </c>
      <c r="DM253" t="str">
        <f>IF(AND(DA231&lt;=DA254,DA231&gt;DA253),DK253+(DA231-DA253)*(DK254-DK253)/(DA254-DA253),"")</f>
        <v/>
      </c>
      <c r="DR253">
        <v>15</v>
      </c>
      <c r="DS253">
        <v>1.1000000000000001</v>
      </c>
      <c r="DT253">
        <v>-0.4</v>
      </c>
      <c r="DU253">
        <v>-1.2</v>
      </c>
      <c r="DV253">
        <v>-1</v>
      </c>
      <c r="DW253">
        <v>0.1</v>
      </c>
      <c r="DX253">
        <v>-1.1000000000000001</v>
      </c>
      <c r="DY253">
        <v>-0.6</v>
      </c>
      <c r="DZ253">
        <v>-1.6</v>
      </c>
      <c r="EA253">
        <f>IF(DS238="A",IF(DS239=1,DS253,DU253),IF(DS239=1,DW253,DY253))</f>
        <v>0.1</v>
      </c>
      <c r="EB253">
        <f>IF(DS238="A",IF(DS239=1,DT253,DV253),IF(DS239=1,DX253,DZ253))</f>
        <v>-1.1000000000000001</v>
      </c>
      <c r="EC253" t="str">
        <f>IF(AND(DR231&lt;=DR254,DR231&gt;DR253),EA253+(DR231-DR253)*(EA254-EA253)/(DR254-DR253),"")</f>
        <v/>
      </c>
      <c r="ED253" t="str">
        <f>IF(AND(DR231&lt;=DR254,DR231&gt;DR253),EB253+(DR231-DR253)*(EB254-EB253)/(DR254-DR253),"")</f>
        <v/>
      </c>
    </row>
    <row r="254" spans="2:134" ht="16" x14ac:dyDescent="0.2">
      <c r="C254">
        <v>22.5</v>
      </c>
      <c r="D254">
        <v>1.1000000000000001</v>
      </c>
      <c r="E254">
        <v>0.1</v>
      </c>
      <c r="F254">
        <v>-1.2</v>
      </c>
      <c r="G254">
        <v>-1.2</v>
      </c>
      <c r="H254">
        <v>-0.1</v>
      </c>
      <c r="I254">
        <v>-0.8</v>
      </c>
      <c r="J254">
        <v>-0.8</v>
      </c>
      <c r="K254">
        <v>-1.7</v>
      </c>
      <c r="L254">
        <f>IF(D238="A",IF(D239=1,D254,F254),IF(D239=1,H254,J254))</f>
        <v>1.1000000000000001</v>
      </c>
      <c r="M254">
        <f>IF(D238="A",IF(D239=1,E254,G254),IF(D239=1,I254,K254))</f>
        <v>0.1</v>
      </c>
      <c r="N254">
        <f>IF(AND(C231&lt;=C255,C231&gt;C254),L254+(C231-C254)*(L255-L254)/(C255-C254),"")</f>
        <v>1.2084019630836198</v>
      </c>
      <c r="O254">
        <f>IF(AND(C231&lt;=C255,C231&gt;C254),M254+(C231-C254)*(M255-M254)/(C255-C254),"")</f>
        <v>0.2084019630836198</v>
      </c>
      <c r="T254">
        <v>22.5</v>
      </c>
      <c r="U254">
        <v>1.1000000000000001</v>
      </c>
      <c r="V254">
        <v>0.1</v>
      </c>
      <c r="W254">
        <v>-1.2</v>
      </c>
      <c r="X254">
        <v>-1.2</v>
      </c>
      <c r="Y254">
        <v>-0.1</v>
      </c>
      <c r="Z254">
        <v>-0.8</v>
      </c>
      <c r="AA254">
        <v>-0.8</v>
      </c>
      <c r="AB254">
        <v>-1.7</v>
      </c>
      <c r="AC254">
        <f>IF(U238="A",IF(U239=1,U254,W254),IF(U239=1,Y254,AA254))</f>
        <v>-0.1</v>
      </c>
      <c r="AD254">
        <f>IF(U238="A",IF(U239=1,V254,X254),IF(U239=1,Z254,AB254))</f>
        <v>-0.8</v>
      </c>
      <c r="AE254">
        <f>IF(AND(T231&lt;=T255,T231&gt;T254),AC254+(T231-T254)*(AC255-AC254)/(T255-T254),"")</f>
        <v>-0.1</v>
      </c>
      <c r="AF254">
        <f>IF(AND(T231&lt;=T255,T231&gt;T254),AD254+(T231-T254)*(AD255-AD254)/(T255-T254),"")</f>
        <v>-0.8542009815418099</v>
      </c>
      <c r="AK254">
        <v>22.5</v>
      </c>
      <c r="AL254">
        <v>1.1000000000000001</v>
      </c>
      <c r="AM254">
        <v>0.1</v>
      </c>
      <c r="AN254">
        <v>-1.2</v>
      </c>
      <c r="AO254">
        <v>-1.2</v>
      </c>
      <c r="AP254">
        <v>-0.1</v>
      </c>
      <c r="AQ254">
        <v>-0.8</v>
      </c>
      <c r="AR254">
        <v>-0.8</v>
      </c>
      <c r="AS254">
        <v>-1.7</v>
      </c>
      <c r="AT254">
        <f>IF(AL238="A",IF(AL239=1,AL254,AN254),IF(AL239=1,AP254,AR254))</f>
        <v>1.1000000000000001</v>
      </c>
      <c r="AU254">
        <f>IF(AL238="A",IF(AL239=1,AM254,AO254),IF(AL239=1,AQ254,AS254))</f>
        <v>0.1</v>
      </c>
      <c r="AV254">
        <f>IF(AND(AK231&lt;=AK255,AK231&gt;AK254),AT254+(AK231-AK254)*(AT255-AT254)/(AK255-AK254),"")</f>
        <v>1.2084019630836198</v>
      </c>
      <c r="AW254">
        <f>IF(AND(AK231&lt;=AK255,AK231&gt;AK254),AU254+(AK231-AK254)*(AU255-AU254)/(AK255-AK254),"")</f>
        <v>0.2084019630836198</v>
      </c>
      <c r="BB254">
        <v>22.5</v>
      </c>
      <c r="BC254">
        <v>1.1000000000000001</v>
      </c>
      <c r="BD254">
        <v>0.1</v>
      </c>
      <c r="BE254">
        <v>-1.2</v>
      </c>
      <c r="BF254">
        <v>-1.2</v>
      </c>
      <c r="BG254">
        <v>-0.1</v>
      </c>
      <c r="BH254">
        <v>-0.8</v>
      </c>
      <c r="BI254">
        <v>-0.8</v>
      </c>
      <c r="BJ254">
        <v>-1.7</v>
      </c>
      <c r="BK254">
        <f>IF(BC238="A",IF(BC239=1,BC254,BE254),IF(BC239=1,BG254,BI254))</f>
        <v>-0.1</v>
      </c>
      <c r="BL254">
        <f>IF(BC238="A",IF(BC239=1,BD254,BF254),IF(BC239=1,BH254,BJ254))</f>
        <v>-0.8</v>
      </c>
      <c r="BM254">
        <f>IF(AND(BB231&lt;=BB255,BB231&gt;BB254),BK254+(BB231-BB254)*(BK255-BK254)/(BB255-BB254),"")</f>
        <v>-0.1</v>
      </c>
      <c r="BN254">
        <f>IF(AND(BB231&lt;=BB255,BB231&gt;BB254),BL254+(BB231-BB254)*(BL255-BL254)/(BB255-BB254),"")</f>
        <v>-0.8542009815418099</v>
      </c>
      <c r="BS254">
        <v>22.5</v>
      </c>
      <c r="BT254">
        <v>1.1000000000000001</v>
      </c>
      <c r="BU254">
        <v>0.1</v>
      </c>
      <c r="BV254">
        <v>-1.2</v>
      </c>
      <c r="BW254">
        <v>-1.2</v>
      </c>
      <c r="BX254">
        <v>-0.1</v>
      </c>
      <c r="BY254">
        <v>-0.8</v>
      </c>
      <c r="BZ254">
        <v>-0.8</v>
      </c>
      <c r="CA254">
        <v>-1.7</v>
      </c>
      <c r="CB254">
        <f>IF(BT238="A",IF(BT239=1,BT254,BV254),IF(BT239=1,BX254,BZ254))</f>
        <v>1.1000000000000001</v>
      </c>
      <c r="CC254">
        <f>IF(BT238="A",IF(BT239=1,BU254,BW254),IF(BT239=1,BY254,CA254))</f>
        <v>0.1</v>
      </c>
      <c r="CD254">
        <f>IF(AND(BS231&lt;=BS255,BS231&gt;BS254),CB254+(BS231-BS254)*(CB255-CB254)/(BS255-BS254),"")</f>
        <v>1.2084019630836198</v>
      </c>
      <c r="CE254">
        <f>IF(AND(BS231&lt;=BS255,BS231&gt;BS254),CC254+(BS231-BS254)*(CC255-CC254)/(BS255-BS254),"")</f>
        <v>0.2084019630836198</v>
      </c>
      <c r="CJ254">
        <v>22.5</v>
      </c>
      <c r="CK254">
        <v>1.1000000000000001</v>
      </c>
      <c r="CL254">
        <v>0.1</v>
      </c>
      <c r="CM254">
        <v>-1.2</v>
      </c>
      <c r="CN254">
        <v>-1.2</v>
      </c>
      <c r="CO254">
        <v>-0.1</v>
      </c>
      <c r="CP254">
        <v>-0.8</v>
      </c>
      <c r="CQ254">
        <v>-0.8</v>
      </c>
      <c r="CR254">
        <v>-1.7</v>
      </c>
      <c r="CS254">
        <f>IF(CK238="A",IF(CK239=1,CK254,CM254),IF(CK239=1,CO254,CQ254))</f>
        <v>-0.1</v>
      </c>
      <c r="CT254">
        <f>IF(CK238="A",IF(CK239=1,CL254,CN254),IF(CK239=1,CP254,CR254))</f>
        <v>-0.8</v>
      </c>
      <c r="CU254">
        <f>IF(AND(CJ231&lt;=CJ255,CJ231&gt;CJ254),CS254+(CJ231-CJ254)*(CS255-CS254)/(CJ255-CJ254),"")</f>
        <v>-0.1</v>
      </c>
      <c r="CV254">
        <f>IF(AND(CJ231&lt;=CJ255,CJ231&gt;CJ254),CT254+(CJ231-CJ254)*(CT255-CT254)/(CJ255-CJ254),"")</f>
        <v>-0.8542009815418099</v>
      </c>
      <c r="DA254">
        <v>22.5</v>
      </c>
      <c r="DB254">
        <v>1.1000000000000001</v>
      </c>
      <c r="DC254">
        <v>0.1</v>
      </c>
      <c r="DD254">
        <v>-1.2</v>
      </c>
      <c r="DE254">
        <v>-1.2</v>
      </c>
      <c r="DF254">
        <v>-0.1</v>
      </c>
      <c r="DG254">
        <v>-0.8</v>
      </c>
      <c r="DH254">
        <v>-0.8</v>
      </c>
      <c r="DI254">
        <v>-1.7</v>
      </c>
      <c r="DJ254">
        <f>IF(DB238="A",IF(DB239=1,DB254,DD254),IF(DB239=1,DF254,DH254))</f>
        <v>1.1000000000000001</v>
      </c>
      <c r="DK254">
        <f>IF(DB238="A",IF(DB239=1,DC254,DE254),IF(DB239=1,DG254,DI254))</f>
        <v>0.1</v>
      </c>
      <c r="DL254">
        <f>IF(AND(DA231&lt;=DA255,DA231&gt;DA254),DJ254+(DA231-DA254)*(DJ255-DJ254)/(DA255-DA254),"")</f>
        <v>1.2084019630836198</v>
      </c>
      <c r="DM254">
        <f>IF(AND(DA231&lt;=DA255,DA231&gt;DA254),DK254+(DA231-DA254)*(DK255-DK254)/(DA255-DA254),"")</f>
        <v>0.2084019630836198</v>
      </c>
      <c r="DR254">
        <v>22.5</v>
      </c>
      <c r="DS254">
        <v>1.1000000000000001</v>
      </c>
      <c r="DT254">
        <v>0.1</v>
      </c>
      <c r="DU254">
        <v>-1.2</v>
      </c>
      <c r="DV254">
        <v>-1.2</v>
      </c>
      <c r="DW254">
        <v>-0.1</v>
      </c>
      <c r="DX254">
        <v>-0.8</v>
      </c>
      <c r="DY254">
        <v>-0.8</v>
      </c>
      <c r="DZ254">
        <v>-1.7</v>
      </c>
      <c r="EA254">
        <f>IF(DS238="A",IF(DS239=1,DS254,DU254),IF(DS239=1,DW254,DY254))</f>
        <v>-0.1</v>
      </c>
      <c r="EB254">
        <f>IF(DS238="A",IF(DS239=1,DT254,DV254),IF(DS239=1,DX254,DZ254))</f>
        <v>-0.8</v>
      </c>
      <c r="EC254">
        <f>IF(AND(DR231&lt;=DR255,DR231&gt;DR254),EA254+(DR231-DR254)*(EA255-EA254)/(DR255-DR254),"")</f>
        <v>-0.1</v>
      </c>
      <c r="ED254">
        <f>IF(AND(DR231&lt;=DR255,DR231&gt;DR254),EB254+(DR231-DR254)*(EB255-EB254)/(DR255-DR254),"")</f>
        <v>-0.8542009815418099</v>
      </c>
    </row>
    <row r="255" spans="2:134" ht="16" x14ac:dyDescent="0.2">
      <c r="C255">
        <v>30</v>
      </c>
      <c r="D255">
        <v>1.3</v>
      </c>
      <c r="E255">
        <v>0.3</v>
      </c>
      <c r="F255">
        <v>-0.7</v>
      </c>
      <c r="G255">
        <v>-0.7</v>
      </c>
      <c r="H255">
        <v>-0.1</v>
      </c>
      <c r="I255">
        <v>-0.9</v>
      </c>
      <c r="J255">
        <v>-0.2</v>
      </c>
      <c r="K255">
        <v>-1.1000000000000001</v>
      </c>
      <c r="L255">
        <f>IF(D238="A",IF(D239=1,D255,F255),IF(D239=1,H255,J255))</f>
        <v>1.3</v>
      </c>
      <c r="M255">
        <f>IF(D238="A",IF(D239=1,E255,G255),IF(D239=1,I255,K255))</f>
        <v>0.3</v>
      </c>
      <c r="N255" t="str">
        <f>IF(AND(C231&lt;=C256,C231&gt;C255),L255+(C231-C255)*(L256-L255)/(C256-C255),"")</f>
        <v/>
      </c>
      <c r="O255" t="str">
        <f>IF(AND(C231&lt;=C256,C231&gt;C255),M255+(C231-C255)*(M256-M255)/(C256-C255),"")</f>
        <v/>
      </c>
      <c r="T255">
        <v>30</v>
      </c>
      <c r="U255">
        <v>1.3</v>
      </c>
      <c r="V255">
        <v>0.3</v>
      </c>
      <c r="W255">
        <v>-0.7</v>
      </c>
      <c r="X255">
        <v>-0.7</v>
      </c>
      <c r="Y255">
        <v>-0.1</v>
      </c>
      <c r="Z255">
        <v>-0.9</v>
      </c>
      <c r="AA255">
        <v>-0.2</v>
      </c>
      <c r="AB255">
        <v>-1.1000000000000001</v>
      </c>
      <c r="AC255">
        <f>IF(U238="A",IF(U239=1,U255,W255),IF(U239=1,Y255,AA255))</f>
        <v>-0.1</v>
      </c>
      <c r="AD255">
        <f>IF(U238="A",IF(U239=1,V255,X255),IF(U239=1,Z255,AB255))</f>
        <v>-0.9</v>
      </c>
      <c r="AE255" t="str">
        <f>IF(AND(T231&lt;=T256,T231&gt;T255),AC255+(T231-T255)*(AC256-AC255)/(T256-T255),"")</f>
        <v/>
      </c>
      <c r="AF255" t="str">
        <f>IF(AND(T231&lt;=T256,T231&gt;T255),AD255+(T231-T255)*(AD256-AD255)/(T256-T255),"")</f>
        <v/>
      </c>
      <c r="AK255">
        <v>30</v>
      </c>
      <c r="AL255">
        <v>1.3</v>
      </c>
      <c r="AM255">
        <v>0.3</v>
      </c>
      <c r="AN255">
        <v>-0.7</v>
      </c>
      <c r="AO255">
        <v>-0.7</v>
      </c>
      <c r="AP255">
        <v>-0.1</v>
      </c>
      <c r="AQ255">
        <v>-0.9</v>
      </c>
      <c r="AR255">
        <v>-0.2</v>
      </c>
      <c r="AS255">
        <v>-1.1000000000000001</v>
      </c>
      <c r="AT255">
        <f>IF(AL238="A",IF(AL239=1,AL255,AN255),IF(AL239=1,AP255,AR255))</f>
        <v>1.3</v>
      </c>
      <c r="AU255">
        <f>IF(AL238="A",IF(AL239=1,AM255,AO255),IF(AL239=1,AQ255,AS255))</f>
        <v>0.3</v>
      </c>
      <c r="AV255" t="str">
        <f>IF(AND(AK231&lt;=AK256,AK231&gt;AK255),AT255+(AK231-AK255)*(AT256-AT255)/(AK256-AK255),"")</f>
        <v/>
      </c>
      <c r="AW255" t="str">
        <f>IF(AND(AK231&lt;=AK256,AK231&gt;AK255),AU255+(AK231-AK255)*(AU256-AU255)/(AK256-AK255),"")</f>
        <v/>
      </c>
      <c r="BB255">
        <v>30</v>
      </c>
      <c r="BC255">
        <v>1.3</v>
      </c>
      <c r="BD255">
        <v>0.3</v>
      </c>
      <c r="BE255">
        <v>-0.7</v>
      </c>
      <c r="BF255">
        <v>-0.7</v>
      </c>
      <c r="BG255">
        <v>-0.1</v>
      </c>
      <c r="BH255">
        <v>-0.9</v>
      </c>
      <c r="BI255">
        <v>-0.2</v>
      </c>
      <c r="BJ255">
        <v>-1.1000000000000001</v>
      </c>
      <c r="BK255">
        <f>IF(BC238="A",IF(BC239=1,BC255,BE255),IF(BC239=1,BG255,BI255))</f>
        <v>-0.1</v>
      </c>
      <c r="BL255">
        <f>IF(BC238="A",IF(BC239=1,BD255,BF255),IF(BC239=1,BH255,BJ255))</f>
        <v>-0.9</v>
      </c>
      <c r="BM255" t="str">
        <f>IF(AND(BB231&lt;=BB256,BB231&gt;BB255),BK255+(BB231-BB255)*(BK256-BK255)/(BB256-BB255),"")</f>
        <v/>
      </c>
      <c r="BN255" t="str">
        <f>IF(AND(BB231&lt;=BB256,BB231&gt;BB255),BL255+(BB231-BB255)*(BL256-BL255)/(BB256-BB255),"")</f>
        <v/>
      </c>
      <c r="BS255">
        <v>30</v>
      </c>
      <c r="BT255">
        <v>1.3</v>
      </c>
      <c r="BU255">
        <v>0.3</v>
      </c>
      <c r="BV255">
        <v>-0.7</v>
      </c>
      <c r="BW255">
        <v>-0.7</v>
      </c>
      <c r="BX255">
        <v>-0.1</v>
      </c>
      <c r="BY255">
        <v>-0.9</v>
      </c>
      <c r="BZ255">
        <v>-0.2</v>
      </c>
      <c r="CA255">
        <v>-1.1000000000000001</v>
      </c>
      <c r="CB255">
        <f>IF(BT238="A",IF(BT239=1,BT255,BV255),IF(BT239=1,BX255,BZ255))</f>
        <v>1.3</v>
      </c>
      <c r="CC255">
        <f>IF(BT238="A",IF(BT239=1,BU255,BW255),IF(BT239=1,BY255,CA255))</f>
        <v>0.3</v>
      </c>
      <c r="CD255" t="str">
        <f>IF(AND(BS231&lt;=BS256,BS231&gt;BS255),CB255+(BS231-BS255)*(CB256-CB255)/(BS256-BS255),"")</f>
        <v/>
      </c>
      <c r="CE255" t="str">
        <f>IF(AND(BS231&lt;=BS256,BS231&gt;BS255),CC255+(BS231-BS255)*(CC256-CC255)/(BS256-BS255),"")</f>
        <v/>
      </c>
      <c r="CJ255">
        <v>30</v>
      </c>
      <c r="CK255">
        <v>1.3</v>
      </c>
      <c r="CL255">
        <v>0.3</v>
      </c>
      <c r="CM255">
        <v>-0.7</v>
      </c>
      <c r="CN255">
        <v>-0.7</v>
      </c>
      <c r="CO255">
        <v>-0.1</v>
      </c>
      <c r="CP255">
        <v>-0.9</v>
      </c>
      <c r="CQ255">
        <v>-0.2</v>
      </c>
      <c r="CR255">
        <v>-1.1000000000000001</v>
      </c>
      <c r="CS255">
        <f>IF(CK238="A",IF(CK239=1,CK255,CM255),IF(CK239=1,CO255,CQ255))</f>
        <v>-0.1</v>
      </c>
      <c r="CT255">
        <f>IF(CK238="A",IF(CK239=1,CL255,CN255),IF(CK239=1,CP255,CR255))</f>
        <v>-0.9</v>
      </c>
      <c r="CU255" t="str">
        <f>IF(AND(CJ231&lt;=CJ256,CJ231&gt;CJ255),CS255+(CJ231-CJ255)*(CS256-CS255)/(CJ256-CJ255),"")</f>
        <v/>
      </c>
      <c r="CV255" t="str">
        <f>IF(AND(CJ231&lt;=CJ256,CJ231&gt;CJ255),CT255+(CJ231-CJ255)*(CT256-CT255)/(CJ256-CJ255),"")</f>
        <v/>
      </c>
      <c r="DA255">
        <v>30</v>
      </c>
      <c r="DB255">
        <v>1.3</v>
      </c>
      <c r="DC255">
        <v>0.3</v>
      </c>
      <c r="DD255">
        <v>-0.7</v>
      </c>
      <c r="DE255">
        <v>-0.7</v>
      </c>
      <c r="DF255">
        <v>-0.1</v>
      </c>
      <c r="DG255">
        <v>-0.9</v>
      </c>
      <c r="DH255">
        <v>-0.2</v>
      </c>
      <c r="DI255">
        <v>-1.1000000000000001</v>
      </c>
      <c r="DJ255">
        <f>IF(DB238="A",IF(DB239=1,DB255,DD255),IF(DB239=1,DF255,DH255))</f>
        <v>1.3</v>
      </c>
      <c r="DK255">
        <f>IF(DB238="A",IF(DB239=1,DC255,DE255),IF(DB239=1,DG255,DI255))</f>
        <v>0.3</v>
      </c>
      <c r="DL255" t="str">
        <f>IF(AND(DA231&lt;=DA256,DA231&gt;DA255),DJ255+(DA231-DA255)*(DJ256-DJ255)/(DA256-DA255),"")</f>
        <v/>
      </c>
      <c r="DM255" t="str">
        <f>IF(AND(DA231&lt;=DA256,DA231&gt;DA255),DK255+(DA231-DA255)*(DK256-DK255)/(DA256-DA255),"")</f>
        <v/>
      </c>
      <c r="DR255">
        <v>30</v>
      </c>
      <c r="DS255">
        <v>1.3</v>
      </c>
      <c r="DT255">
        <v>0.3</v>
      </c>
      <c r="DU255">
        <v>-0.7</v>
      </c>
      <c r="DV255">
        <v>-0.7</v>
      </c>
      <c r="DW255">
        <v>-0.1</v>
      </c>
      <c r="DX255">
        <v>-0.9</v>
      </c>
      <c r="DY255">
        <v>-0.2</v>
      </c>
      <c r="DZ255">
        <v>-1.1000000000000001</v>
      </c>
      <c r="EA255">
        <f>IF(DS238="A",IF(DS239=1,DS255,DU255),IF(DS239=1,DW255,DY255))</f>
        <v>-0.1</v>
      </c>
      <c r="EB255">
        <f>IF(DS238="A",IF(DS239=1,DT255,DV255),IF(DS239=1,DX255,DZ255))</f>
        <v>-0.9</v>
      </c>
      <c r="EC255" t="str">
        <f>IF(AND(DR231&lt;=DR256,DR231&gt;DR255),EA255+(DR231-DR255)*(EA256-EA255)/(DR256-DR255),"")</f>
        <v/>
      </c>
      <c r="ED255" t="str">
        <f>IF(AND(DR231&lt;=DR256,DR231&gt;DR255),EB255+(DR231-DR255)*(EB256-EB255)/(DR256-DR255),"")</f>
        <v/>
      </c>
    </row>
    <row r="256" spans="2:134" ht="16" x14ac:dyDescent="0.2">
      <c r="C256">
        <v>37.5</v>
      </c>
      <c r="D256">
        <v>1.3</v>
      </c>
      <c r="E256">
        <v>0.6</v>
      </c>
      <c r="F256">
        <v>-0.6</v>
      </c>
      <c r="G256">
        <v>-0.6</v>
      </c>
      <c r="H256">
        <v>-0.2</v>
      </c>
      <c r="I256">
        <v>-0.6</v>
      </c>
      <c r="J256">
        <v>-0.3</v>
      </c>
      <c r="K256">
        <v>-0.9</v>
      </c>
      <c r="L256">
        <f>IF(D238="A",IF(D239=1,D256,F256),IF(D239=1,H256,J256))</f>
        <v>1.3</v>
      </c>
      <c r="M256">
        <f>IF(D238="A",IF(D239=1,E256,G256),IF(D239=1,I256,K256))</f>
        <v>0.6</v>
      </c>
      <c r="N256" t="str">
        <f>IF(AND(C231&lt;=C257,C231&gt;C256),L256+(C231-C256)*(L257-L256)/(C257-C256),"")</f>
        <v/>
      </c>
      <c r="O256" t="str">
        <f>IF(AND(C231&lt;=C257,C231&gt;C256),M256+(C231-C256)*(M257-M256)/(C257-C256),"")</f>
        <v/>
      </c>
      <c r="T256">
        <v>37.5</v>
      </c>
      <c r="U256">
        <v>1.3</v>
      </c>
      <c r="V256">
        <v>0.6</v>
      </c>
      <c r="W256">
        <v>-0.6</v>
      </c>
      <c r="X256">
        <v>-0.6</v>
      </c>
      <c r="Y256">
        <v>-0.2</v>
      </c>
      <c r="Z256">
        <v>-0.6</v>
      </c>
      <c r="AA256">
        <v>-0.3</v>
      </c>
      <c r="AB256">
        <v>-0.9</v>
      </c>
      <c r="AC256">
        <f>IF(U238="A",IF(U239=1,U256,W256),IF(U239=1,Y256,AA256))</f>
        <v>-0.2</v>
      </c>
      <c r="AD256">
        <f>IF(U238="A",IF(U239=1,V256,X256),IF(U239=1,Z256,AB256))</f>
        <v>-0.6</v>
      </c>
      <c r="AE256" t="str">
        <f>IF(AND(T231&lt;=T257,T231&gt;T256),AC256+(T231-T256)*(AC257-AC256)/(T257-T256),"")</f>
        <v/>
      </c>
      <c r="AF256" t="str">
        <f>IF(AND(T231&lt;=T257,T231&gt;T256),AD256+(T231-T256)*(AD257-AD256)/(T257-T256),"")</f>
        <v/>
      </c>
      <c r="AK256">
        <v>37.5</v>
      </c>
      <c r="AL256">
        <v>1.3</v>
      </c>
      <c r="AM256">
        <v>0.6</v>
      </c>
      <c r="AN256">
        <v>-0.6</v>
      </c>
      <c r="AO256">
        <v>-0.6</v>
      </c>
      <c r="AP256">
        <v>-0.2</v>
      </c>
      <c r="AQ256">
        <v>-0.6</v>
      </c>
      <c r="AR256">
        <v>-0.3</v>
      </c>
      <c r="AS256">
        <v>-0.9</v>
      </c>
      <c r="AT256">
        <f>IF(AL238="A",IF(AL239=1,AL256,AN256),IF(AL239=1,AP256,AR256))</f>
        <v>1.3</v>
      </c>
      <c r="AU256">
        <f>IF(AL238="A",IF(AL239=1,AM256,AO256),IF(AL239=1,AQ256,AS256))</f>
        <v>0.6</v>
      </c>
      <c r="AV256" t="str">
        <f>IF(AND(AK231&lt;=AK257,AK231&gt;AK256),AT256+(AK231-AK256)*(AT257-AT256)/(AK257-AK256),"")</f>
        <v/>
      </c>
      <c r="AW256" t="str">
        <f>IF(AND(AK231&lt;=AK257,AK231&gt;AK256),AU256+(AK231-AK256)*(AU257-AU256)/(AK257-AK256),"")</f>
        <v/>
      </c>
      <c r="BB256">
        <v>37.5</v>
      </c>
      <c r="BC256">
        <v>1.3</v>
      </c>
      <c r="BD256">
        <v>0.6</v>
      </c>
      <c r="BE256">
        <v>-0.6</v>
      </c>
      <c r="BF256">
        <v>-0.6</v>
      </c>
      <c r="BG256">
        <v>-0.2</v>
      </c>
      <c r="BH256">
        <v>-0.6</v>
      </c>
      <c r="BI256">
        <v>-0.3</v>
      </c>
      <c r="BJ256">
        <v>-0.9</v>
      </c>
      <c r="BK256">
        <f>IF(BC238="A",IF(BC239=1,BC256,BE256),IF(BC239=1,BG256,BI256))</f>
        <v>-0.2</v>
      </c>
      <c r="BL256">
        <f>IF(BC238="A",IF(BC239=1,BD256,BF256),IF(BC239=1,BH256,BJ256))</f>
        <v>-0.6</v>
      </c>
      <c r="BM256" t="str">
        <f>IF(AND(BB231&lt;=BB257,BB231&gt;BB256),BK256+(BB231-BB256)*(BK257-BK256)/(BB257-BB256),"")</f>
        <v/>
      </c>
      <c r="BN256" t="str">
        <f>IF(AND(BB231&lt;=BB257,BB231&gt;BB256),BL256+(BB231-BB256)*(BL257-BL256)/(BB257-BB256),"")</f>
        <v/>
      </c>
      <c r="BS256">
        <v>37.5</v>
      </c>
      <c r="BT256">
        <v>1.3</v>
      </c>
      <c r="BU256">
        <v>0.6</v>
      </c>
      <c r="BV256">
        <v>-0.6</v>
      </c>
      <c r="BW256">
        <v>-0.6</v>
      </c>
      <c r="BX256">
        <v>-0.2</v>
      </c>
      <c r="BY256">
        <v>-0.6</v>
      </c>
      <c r="BZ256">
        <v>-0.3</v>
      </c>
      <c r="CA256">
        <v>-0.9</v>
      </c>
      <c r="CB256">
        <f>IF(BT238="A",IF(BT239=1,BT256,BV256),IF(BT239=1,BX256,BZ256))</f>
        <v>1.3</v>
      </c>
      <c r="CC256">
        <f>IF(BT238="A",IF(BT239=1,BU256,BW256),IF(BT239=1,BY256,CA256))</f>
        <v>0.6</v>
      </c>
      <c r="CD256" t="str">
        <f>IF(AND(BS231&lt;=BS257,BS231&gt;BS256),CB256+(BS231-BS256)*(CB257-CB256)/(BS257-BS256),"")</f>
        <v/>
      </c>
      <c r="CE256" t="str">
        <f>IF(AND(BS231&lt;=BS257,BS231&gt;BS256),CC256+(BS231-BS256)*(CC257-CC256)/(BS257-BS256),"")</f>
        <v/>
      </c>
      <c r="CJ256">
        <v>37.5</v>
      </c>
      <c r="CK256">
        <v>1.3</v>
      </c>
      <c r="CL256">
        <v>0.6</v>
      </c>
      <c r="CM256">
        <v>-0.6</v>
      </c>
      <c r="CN256">
        <v>-0.6</v>
      </c>
      <c r="CO256">
        <v>-0.2</v>
      </c>
      <c r="CP256">
        <v>-0.6</v>
      </c>
      <c r="CQ256">
        <v>-0.3</v>
      </c>
      <c r="CR256">
        <v>-0.9</v>
      </c>
      <c r="CS256">
        <f>IF(CK238="A",IF(CK239=1,CK256,CM256),IF(CK239=1,CO256,CQ256))</f>
        <v>-0.2</v>
      </c>
      <c r="CT256">
        <f>IF(CK238="A",IF(CK239=1,CL256,CN256),IF(CK239=1,CP256,CR256))</f>
        <v>-0.6</v>
      </c>
      <c r="CU256" t="str">
        <f>IF(AND(CJ231&lt;=CJ257,CJ231&gt;CJ256),CS256+(CJ231-CJ256)*(CS257-CS256)/(CJ257-CJ256),"")</f>
        <v/>
      </c>
      <c r="CV256" t="str">
        <f>IF(AND(CJ231&lt;=CJ257,CJ231&gt;CJ256),CT256+(CJ231-CJ256)*(CT257-CT256)/(CJ257-CJ256),"")</f>
        <v/>
      </c>
      <c r="DA256">
        <v>37.5</v>
      </c>
      <c r="DB256">
        <v>1.3</v>
      </c>
      <c r="DC256">
        <v>0.6</v>
      </c>
      <c r="DD256">
        <v>-0.6</v>
      </c>
      <c r="DE256">
        <v>-0.6</v>
      </c>
      <c r="DF256">
        <v>-0.2</v>
      </c>
      <c r="DG256">
        <v>-0.6</v>
      </c>
      <c r="DH256">
        <v>-0.3</v>
      </c>
      <c r="DI256">
        <v>-0.9</v>
      </c>
      <c r="DJ256">
        <f>IF(DB238="A",IF(DB239=1,DB256,DD256),IF(DB239=1,DF256,DH256))</f>
        <v>1.3</v>
      </c>
      <c r="DK256">
        <f>IF(DB238="A",IF(DB239=1,DC256,DE256),IF(DB239=1,DG256,DI256))</f>
        <v>0.6</v>
      </c>
      <c r="DL256" t="str">
        <f>IF(AND(DA231&lt;=DA257,DA231&gt;DA256),DJ256+(DA231-DA256)*(DJ257-DJ256)/(DA257-DA256),"")</f>
        <v/>
      </c>
      <c r="DM256" t="str">
        <f>IF(AND(DA231&lt;=DA257,DA231&gt;DA256),DK256+(DA231-DA256)*(DK257-DK256)/(DA257-DA256),"")</f>
        <v/>
      </c>
      <c r="DR256">
        <v>37.5</v>
      </c>
      <c r="DS256">
        <v>1.3</v>
      </c>
      <c r="DT256">
        <v>0.6</v>
      </c>
      <c r="DU256">
        <v>-0.6</v>
      </c>
      <c r="DV256">
        <v>-0.6</v>
      </c>
      <c r="DW256">
        <v>-0.2</v>
      </c>
      <c r="DX256">
        <v>-0.6</v>
      </c>
      <c r="DY256">
        <v>-0.3</v>
      </c>
      <c r="DZ256">
        <v>-0.9</v>
      </c>
      <c r="EA256">
        <f>IF(DS238="A",IF(DS239=1,DS256,DU256),IF(DS239=1,DW256,DY256))</f>
        <v>-0.2</v>
      </c>
      <c r="EB256">
        <f>IF(DS238="A",IF(DS239=1,DT256,DV256),IF(DS239=1,DX256,DZ256))</f>
        <v>-0.6</v>
      </c>
      <c r="EC256" t="str">
        <f>IF(AND(DR231&lt;=DR257,DR231&gt;DR256),EA256+(DR231-DR256)*(EA257-EA256)/(DR257-DR256),"")</f>
        <v/>
      </c>
      <c r="ED256" t="str">
        <f>IF(AND(DR231&lt;=DR257,DR231&gt;DR256),EB256+(DR231-DR256)*(EB257-EB256)/(DR257-DR256),"")</f>
        <v/>
      </c>
    </row>
    <row r="257" spans="1:134" ht="16" x14ac:dyDescent="0.2">
      <c r="C257">
        <v>45</v>
      </c>
      <c r="D257">
        <v>1.1000000000000001</v>
      </c>
      <c r="E257">
        <v>0.9</v>
      </c>
      <c r="F257">
        <v>-0.5</v>
      </c>
      <c r="G257">
        <v>-0.5</v>
      </c>
      <c r="H257">
        <v>-0.3</v>
      </c>
      <c r="I257">
        <v>-0.5</v>
      </c>
      <c r="J257">
        <v>-0.3</v>
      </c>
      <c r="K257">
        <v>-0.7</v>
      </c>
      <c r="L257">
        <f>IF(D238="A",IF(D239=1,D257,F257),IF(D239=1,H257,J257))</f>
        <v>1.1000000000000001</v>
      </c>
      <c r="M257">
        <f>IF(D238="A",IF(D239=1,E257,G257),IF(D239=1,I257,K257))</f>
        <v>0.9</v>
      </c>
      <c r="N257" t="str">
        <f>IF(AND(C231&lt;=C258,C231&gt;C257),L257+(C231-C257)*(L258-L257)/(C258-C257),"")</f>
        <v/>
      </c>
      <c r="O257" t="str">
        <f>IF(AND(C231&lt;=C258,C231&gt;C257),M257+(C231-C257)*(M258-M257)/(C258-C257),"")</f>
        <v/>
      </c>
      <c r="T257">
        <v>45</v>
      </c>
      <c r="U257">
        <v>1.1000000000000001</v>
      </c>
      <c r="V257">
        <v>0.9</v>
      </c>
      <c r="W257">
        <v>-0.5</v>
      </c>
      <c r="X257">
        <v>-0.5</v>
      </c>
      <c r="Y257">
        <v>-0.3</v>
      </c>
      <c r="Z257">
        <v>-0.5</v>
      </c>
      <c r="AA257">
        <v>-0.3</v>
      </c>
      <c r="AB257">
        <v>-0.7</v>
      </c>
      <c r="AC257">
        <f>IF(U238="A",IF(U239=1,U257,W257),IF(U239=1,Y257,AA257))</f>
        <v>-0.3</v>
      </c>
      <c r="AD257">
        <f>IF(U238="A",IF(U239=1,V257,X257),IF(U239=1,Z257,AB257))</f>
        <v>-0.5</v>
      </c>
      <c r="AE257" t="str">
        <f>IF(AND(T231&lt;=T258,T231&gt;T257),AC257+(T231-T257)*(AC258-AC257)/(T258-T257),"")</f>
        <v/>
      </c>
      <c r="AF257" t="str">
        <f>IF(AND(T231&lt;=T258,T231&gt;T257),AD257+(T231-T257)*(AD258-AD257)/(T258-T257),"")</f>
        <v/>
      </c>
      <c r="AK257">
        <v>45</v>
      </c>
      <c r="AL257">
        <v>1.1000000000000001</v>
      </c>
      <c r="AM257">
        <v>0.9</v>
      </c>
      <c r="AN257">
        <v>-0.5</v>
      </c>
      <c r="AO257">
        <v>-0.5</v>
      </c>
      <c r="AP257">
        <v>-0.3</v>
      </c>
      <c r="AQ257">
        <v>-0.5</v>
      </c>
      <c r="AR257">
        <v>-0.3</v>
      </c>
      <c r="AS257">
        <v>-0.7</v>
      </c>
      <c r="AT257">
        <f>IF(AL238="A",IF(AL239=1,AL257,AN257),IF(AL239=1,AP257,AR257))</f>
        <v>1.1000000000000001</v>
      </c>
      <c r="AU257">
        <f>IF(AL238="A",IF(AL239=1,AM257,AO257),IF(AL239=1,AQ257,AS257))</f>
        <v>0.9</v>
      </c>
      <c r="AV257" t="str">
        <f>IF(AND(AK231&lt;=AK258,AK231&gt;AK257),AT257+(AK231-AK257)*(AT258-AT257)/(AK258-AK257),"")</f>
        <v/>
      </c>
      <c r="AW257" t="str">
        <f>IF(AND(AK231&lt;=AK258,AK231&gt;AK257),AU257+(AK231-AK257)*(AU258-AU257)/(AK258-AK257),"")</f>
        <v/>
      </c>
      <c r="BB257">
        <v>45</v>
      </c>
      <c r="BC257">
        <v>1.1000000000000001</v>
      </c>
      <c r="BD257">
        <v>0.9</v>
      </c>
      <c r="BE257">
        <v>-0.5</v>
      </c>
      <c r="BF257">
        <v>-0.5</v>
      </c>
      <c r="BG257">
        <v>-0.3</v>
      </c>
      <c r="BH257">
        <v>-0.5</v>
      </c>
      <c r="BI257">
        <v>-0.3</v>
      </c>
      <c r="BJ257">
        <v>-0.7</v>
      </c>
      <c r="BK257">
        <f>IF(BC238="A",IF(BC239=1,BC257,BE257),IF(BC239=1,BG257,BI257))</f>
        <v>-0.3</v>
      </c>
      <c r="BL257">
        <f>IF(BC238="A",IF(BC239=1,BD257,BF257),IF(BC239=1,BH257,BJ257))</f>
        <v>-0.5</v>
      </c>
      <c r="BM257" t="str">
        <f>IF(AND(BB231&lt;=BB258,BB231&gt;BB257),BK257+(BB231-BB257)*(BK258-BK257)/(BB258-BB257),"")</f>
        <v/>
      </c>
      <c r="BN257" t="str">
        <f>IF(AND(BB231&lt;=BB258,BB231&gt;BB257),BL257+(BB231-BB257)*(BL258-BL257)/(BB258-BB257),"")</f>
        <v/>
      </c>
      <c r="BS257">
        <v>45</v>
      </c>
      <c r="BT257">
        <v>1.1000000000000001</v>
      </c>
      <c r="BU257">
        <v>0.9</v>
      </c>
      <c r="BV257">
        <v>-0.5</v>
      </c>
      <c r="BW257">
        <v>-0.5</v>
      </c>
      <c r="BX257">
        <v>-0.3</v>
      </c>
      <c r="BY257">
        <v>-0.5</v>
      </c>
      <c r="BZ257">
        <v>-0.3</v>
      </c>
      <c r="CA257">
        <v>-0.7</v>
      </c>
      <c r="CB257">
        <f>IF(BT238="A",IF(BT239=1,BT257,BV257),IF(BT239=1,BX257,BZ257))</f>
        <v>1.1000000000000001</v>
      </c>
      <c r="CC257">
        <f>IF(BT238="A",IF(BT239=1,BU257,BW257),IF(BT239=1,BY257,CA257))</f>
        <v>0.9</v>
      </c>
      <c r="CD257" t="str">
        <f>IF(AND(BS231&lt;=BS258,BS231&gt;BS257),CB257+(BS231-BS257)*(CB258-CB257)/(BS258-BS257),"")</f>
        <v/>
      </c>
      <c r="CE257" t="str">
        <f>IF(AND(BS231&lt;=BS258,BS231&gt;BS257),CC257+(BS231-BS257)*(CC258-CC257)/(BS258-BS257),"")</f>
        <v/>
      </c>
      <c r="CJ257">
        <v>45</v>
      </c>
      <c r="CK257">
        <v>1.1000000000000001</v>
      </c>
      <c r="CL257">
        <v>0.9</v>
      </c>
      <c r="CM257">
        <v>-0.5</v>
      </c>
      <c r="CN257">
        <v>-0.5</v>
      </c>
      <c r="CO257">
        <v>-0.3</v>
      </c>
      <c r="CP257">
        <v>-0.5</v>
      </c>
      <c r="CQ257">
        <v>-0.3</v>
      </c>
      <c r="CR257">
        <v>-0.7</v>
      </c>
      <c r="CS257">
        <f>IF(CK238="A",IF(CK239=1,CK257,CM257),IF(CK239=1,CO257,CQ257))</f>
        <v>-0.3</v>
      </c>
      <c r="CT257">
        <f>IF(CK238="A",IF(CK239=1,CL257,CN257),IF(CK239=1,CP257,CR257))</f>
        <v>-0.5</v>
      </c>
      <c r="CU257" t="str">
        <f>IF(AND(CJ231&lt;=CJ258,CJ231&gt;CJ257),CS257+(CJ231-CJ257)*(CS258-CS257)/(CJ258-CJ257),"")</f>
        <v/>
      </c>
      <c r="CV257" t="str">
        <f>IF(AND(CJ231&lt;=CJ258,CJ231&gt;CJ257),CT257+(CJ231-CJ257)*(CT258-CT257)/(CJ258-CJ257),"")</f>
        <v/>
      </c>
      <c r="DA257">
        <v>45</v>
      </c>
      <c r="DB257">
        <v>1.1000000000000001</v>
      </c>
      <c r="DC257">
        <v>0.9</v>
      </c>
      <c r="DD257">
        <v>-0.5</v>
      </c>
      <c r="DE257">
        <v>-0.5</v>
      </c>
      <c r="DF257">
        <v>-0.3</v>
      </c>
      <c r="DG257">
        <v>-0.5</v>
      </c>
      <c r="DH257">
        <v>-0.3</v>
      </c>
      <c r="DI257">
        <v>-0.7</v>
      </c>
      <c r="DJ257">
        <f>IF(DB238="A",IF(DB239=1,DB257,DD257),IF(DB239=1,DF257,DH257))</f>
        <v>1.1000000000000001</v>
      </c>
      <c r="DK257">
        <f>IF(DB238="A",IF(DB239=1,DC257,DE257),IF(DB239=1,DG257,DI257))</f>
        <v>0.9</v>
      </c>
      <c r="DL257" t="str">
        <f>IF(AND(DA231&lt;=DA258,DA231&gt;DA257),DJ257+(DA231-DA257)*(DJ258-DJ257)/(DA258-DA257),"")</f>
        <v/>
      </c>
      <c r="DM257" t="str">
        <f>IF(AND(DA231&lt;=DA258,DA231&gt;DA257),DK257+(DA231-DA257)*(DK258-DK257)/(DA258-DA257),"")</f>
        <v/>
      </c>
      <c r="DR257">
        <v>45</v>
      </c>
      <c r="DS257">
        <v>1.1000000000000001</v>
      </c>
      <c r="DT257">
        <v>0.9</v>
      </c>
      <c r="DU257">
        <v>-0.5</v>
      </c>
      <c r="DV257">
        <v>-0.5</v>
      </c>
      <c r="DW257">
        <v>-0.3</v>
      </c>
      <c r="DX257">
        <v>-0.5</v>
      </c>
      <c r="DY257">
        <v>-0.3</v>
      </c>
      <c r="DZ257">
        <v>-0.7</v>
      </c>
      <c r="EA257">
        <f>IF(DS238="A",IF(DS239=1,DS257,DU257),IF(DS239=1,DW257,DY257))</f>
        <v>-0.3</v>
      </c>
      <c r="EB257">
        <f>IF(DS238="A",IF(DS239=1,DT257,DV257),IF(DS239=1,DX257,DZ257))</f>
        <v>-0.5</v>
      </c>
      <c r="EC257" t="str">
        <f>IF(AND(DR231&lt;=DR258,DR231&gt;DR257),EA257+(DR231-DR257)*(EA258-EA257)/(DR258-DR257),"")</f>
        <v/>
      </c>
      <c r="ED257" t="str">
        <f>IF(AND(DR231&lt;=DR258,DR231&gt;DR257),EB257+(DR231-DR257)*(EB258-EB257)/(DR258-DR257),"")</f>
        <v/>
      </c>
    </row>
    <row r="258" spans="1:134" ht="16" x14ac:dyDescent="0.2">
      <c r="M258" t="s">
        <v>178</v>
      </c>
      <c r="N258">
        <f>SUM(N251:N257)</f>
        <v>1.2084019630836198</v>
      </c>
      <c r="O258">
        <f>SUM(O251:O257)</f>
        <v>0.2084019630836198</v>
      </c>
      <c r="AD258" t="s">
        <v>178</v>
      </c>
      <c r="AE258">
        <f>SUM(AE251:AE257)</f>
        <v>-0.1</v>
      </c>
      <c r="AF258">
        <f>SUM(AF251:AF257)</f>
        <v>-0.8542009815418099</v>
      </c>
      <c r="AU258" t="s">
        <v>178</v>
      </c>
      <c r="AV258">
        <f>SUM(AV251:AV257)</f>
        <v>1.2084019630836198</v>
      </c>
      <c r="AW258">
        <f>SUM(AW251:AW257)</f>
        <v>0.2084019630836198</v>
      </c>
      <c r="BL258" t="s">
        <v>178</v>
      </c>
      <c r="BM258">
        <f>SUM(BM251:BM257)</f>
        <v>-0.1</v>
      </c>
      <c r="BN258">
        <f>SUM(BN251:BN257)</f>
        <v>-0.8542009815418099</v>
      </c>
      <c r="CC258" t="s">
        <v>178</v>
      </c>
      <c r="CD258">
        <f>SUM(CD251:CD257)</f>
        <v>1.2084019630836198</v>
      </c>
      <c r="CE258">
        <f>SUM(CE251:CE257)</f>
        <v>0.2084019630836198</v>
      </c>
      <c r="CT258" t="s">
        <v>178</v>
      </c>
      <c r="CU258">
        <f>SUM(CU251:CU257)</f>
        <v>-0.1</v>
      </c>
      <c r="CV258">
        <f>SUM(CV251:CV257)</f>
        <v>-0.8542009815418099</v>
      </c>
      <c r="DK258" t="s">
        <v>178</v>
      </c>
      <c r="DL258">
        <f>SUM(DL251:DL257)</f>
        <v>1.2084019630836198</v>
      </c>
      <c r="DM258">
        <f>SUM(DM251:DM257)</f>
        <v>0.2084019630836198</v>
      </c>
      <c r="EB258" t="s">
        <v>178</v>
      </c>
      <c r="EC258">
        <f>SUM(EC251:EC257)</f>
        <v>-0.1</v>
      </c>
      <c r="ED258">
        <f>SUM(ED251:ED257)</f>
        <v>-0.8542009815418099</v>
      </c>
    </row>
    <row r="260" spans="1:134" ht="16" x14ac:dyDescent="0.2">
      <c r="B260" t="s">
        <v>179</v>
      </c>
      <c r="C260" s="1" t="s">
        <v>180</v>
      </c>
      <c r="D260" s="1"/>
      <c r="E260" s="1"/>
      <c r="F260" s="1"/>
      <c r="G260" s="1"/>
      <c r="H260" s="1"/>
      <c r="I260" s="1"/>
      <c r="J260" s="1"/>
      <c r="S260" t="s">
        <v>179</v>
      </c>
      <c r="T260" s="1" t="s">
        <v>180</v>
      </c>
      <c r="U260" s="1"/>
      <c r="V260" s="1"/>
      <c r="W260" s="1"/>
      <c r="X260" s="1"/>
      <c r="Y260" s="1"/>
      <c r="Z260" s="1"/>
      <c r="AA260" s="1"/>
      <c r="AJ260" t="s">
        <v>179</v>
      </c>
      <c r="AK260" s="1" t="s">
        <v>180</v>
      </c>
      <c r="AL260" s="1"/>
      <c r="AM260" s="1"/>
      <c r="AN260" s="1"/>
      <c r="AO260" s="1"/>
      <c r="AP260" s="1"/>
      <c r="AQ260" s="1"/>
      <c r="AR260" s="1"/>
      <c r="BA260" t="s">
        <v>179</v>
      </c>
      <c r="BB260" s="1" t="s">
        <v>180</v>
      </c>
      <c r="BC260" s="1"/>
      <c r="BD260" s="1"/>
      <c r="BE260" s="1"/>
      <c r="BF260" s="1"/>
      <c r="BG260" s="1"/>
      <c r="BH260" s="1"/>
      <c r="BI260" s="1"/>
      <c r="BP260" s="1" t="s">
        <v>180</v>
      </c>
      <c r="BQ260" s="1"/>
      <c r="BR260" s="1"/>
      <c r="BS260" s="1"/>
      <c r="BT260" s="1"/>
      <c r="BU260" s="1"/>
      <c r="BV260" s="1"/>
      <c r="BW260" s="1"/>
      <c r="CF260" s="1" t="s">
        <v>180</v>
      </c>
      <c r="CG260" s="1"/>
      <c r="CH260" s="1"/>
      <c r="CI260" s="1"/>
      <c r="CJ260" s="1"/>
      <c r="CK260" s="1"/>
      <c r="CL260" s="1"/>
      <c r="CM260" s="1"/>
      <c r="CV260" s="1" t="s">
        <v>180</v>
      </c>
      <c r="CW260" s="1"/>
      <c r="CX260" s="1"/>
      <c r="CY260" s="1"/>
      <c r="CZ260" s="1"/>
      <c r="DA260" s="1"/>
      <c r="DB260" s="1"/>
      <c r="DC260" s="1"/>
      <c r="DL260" s="1" t="s">
        <v>180</v>
      </c>
      <c r="DM260" s="1"/>
      <c r="DN260" s="1"/>
      <c r="DO260" s="1"/>
      <c r="DP260" s="1"/>
      <c r="DQ260" s="1"/>
      <c r="DR260" s="1"/>
      <c r="DS260" s="1"/>
    </row>
    <row r="261" spans="1:134" ht="16" x14ac:dyDescent="0.2">
      <c r="B261" t="s">
        <v>181</v>
      </c>
      <c r="C261" t="s">
        <v>182</v>
      </c>
      <c r="D261" t="s">
        <v>183</v>
      </c>
      <c r="E261" t="s">
        <v>184</v>
      </c>
      <c r="F261" t="s">
        <v>185</v>
      </c>
      <c r="G261" t="s">
        <v>182</v>
      </c>
      <c r="H261" t="s">
        <v>183</v>
      </c>
      <c r="I261" t="s">
        <v>184</v>
      </c>
      <c r="J261" t="s">
        <v>185</v>
      </c>
      <c r="S261" t="s">
        <v>181</v>
      </c>
      <c r="T261" t="s">
        <v>182</v>
      </c>
      <c r="U261" t="s">
        <v>183</v>
      </c>
      <c r="V261" t="s">
        <v>184</v>
      </c>
      <c r="W261" t="s">
        <v>185</v>
      </c>
      <c r="X261" t="s">
        <v>182</v>
      </c>
      <c r="Y261" t="s">
        <v>183</v>
      </c>
      <c r="Z261" t="s">
        <v>184</v>
      </c>
      <c r="AA261" t="s">
        <v>185</v>
      </c>
      <c r="AJ261" t="s">
        <v>181</v>
      </c>
      <c r="AK261" t="s">
        <v>182</v>
      </c>
      <c r="AL261" t="s">
        <v>183</v>
      </c>
      <c r="AM261" t="s">
        <v>184</v>
      </c>
      <c r="AN261" t="s">
        <v>185</v>
      </c>
      <c r="AO261" t="s">
        <v>182</v>
      </c>
      <c r="AP261" t="s">
        <v>183</v>
      </c>
      <c r="AQ261" t="s">
        <v>184</v>
      </c>
      <c r="AR261" t="s">
        <v>185</v>
      </c>
      <c r="BA261" t="s">
        <v>181</v>
      </c>
      <c r="BB261" t="s">
        <v>182</v>
      </c>
      <c r="BC261" t="s">
        <v>183</v>
      </c>
      <c r="BD261" t="s">
        <v>184</v>
      </c>
      <c r="BE261" t="s">
        <v>185</v>
      </c>
      <c r="BF261" t="s">
        <v>182</v>
      </c>
      <c r="BG261" t="s">
        <v>183</v>
      </c>
      <c r="BH261" t="s">
        <v>184</v>
      </c>
      <c r="BI261" t="s">
        <v>185</v>
      </c>
      <c r="BR261" t="s">
        <v>181</v>
      </c>
      <c r="BS261" t="s">
        <v>182</v>
      </c>
      <c r="BT261" t="s">
        <v>183</v>
      </c>
      <c r="BU261" t="s">
        <v>184</v>
      </c>
      <c r="BV261" t="s">
        <v>185</v>
      </c>
      <c r="BW261" t="s">
        <v>182</v>
      </c>
      <c r="BX261" t="s">
        <v>183</v>
      </c>
      <c r="BY261" t="s">
        <v>184</v>
      </c>
      <c r="BZ261" t="s">
        <v>185</v>
      </c>
      <c r="CI261" t="s">
        <v>181</v>
      </c>
      <c r="CJ261" t="s">
        <v>182</v>
      </c>
      <c r="CK261" t="s">
        <v>183</v>
      </c>
      <c r="CL261" t="s">
        <v>184</v>
      </c>
      <c r="CM261" t="s">
        <v>185</v>
      </c>
      <c r="CN261" t="s">
        <v>182</v>
      </c>
      <c r="CO261" t="s">
        <v>183</v>
      </c>
      <c r="CP261" t="s">
        <v>184</v>
      </c>
      <c r="CQ261" t="s">
        <v>185</v>
      </c>
      <c r="CZ261" t="s">
        <v>181</v>
      </c>
      <c r="DA261" t="s">
        <v>182</v>
      </c>
      <c r="DB261" t="s">
        <v>183</v>
      </c>
      <c r="DC261" t="s">
        <v>184</v>
      </c>
      <c r="DD261" t="s">
        <v>185</v>
      </c>
      <c r="DE261" t="s">
        <v>182</v>
      </c>
      <c r="DF261" t="s">
        <v>183</v>
      </c>
      <c r="DG261" t="s">
        <v>184</v>
      </c>
      <c r="DH261" t="s">
        <v>185</v>
      </c>
      <c r="DQ261" t="s">
        <v>181</v>
      </c>
      <c r="DR261" t="s">
        <v>182</v>
      </c>
      <c r="DS261" t="s">
        <v>183</v>
      </c>
      <c r="DT261" t="s">
        <v>184</v>
      </c>
      <c r="DU261" t="s">
        <v>185</v>
      </c>
      <c r="DV261" t="s">
        <v>182</v>
      </c>
      <c r="DW261" t="s">
        <v>183</v>
      </c>
      <c r="DX261" t="s">
        <v>184</v>
      </c>
      <c r="DY261" t="s">
        <v>185</v>
      </c>
    </row>
    <row r="262" spans="1:134" ht="16" x14ac:dyDescent="0.2">
      <c r="B262" t="s">
        <v>186</v>
      </c>
      <c r="C262">
        <v>-0.8</v>
      </c>
      <c r="D262">
        <v>-0.8</v>
      </c>
      <c r="E262">
        <v>-0.6</v>
      </c>
      <c r="F262">
        <v>-0.3</v>
      </c>
      <c r="G262">
        <f>IF(D238="A",IF(D239=1,C262,""),"")</f>
        <v>-0.8</v>
      </c>
      <c r="H262">
        <f>IF(D238="A",IF(D239=1,D262,""),"")</f>
        <v>-0.8</v>
      </c>
      <c r="I262">
        <f>IF(D238="A",IF(D239=1,E262,""),"")</f>
        <v>-0.6</v>
      </c>
      <c r="J262">
        <f>IF(D238="A",IF(D239=1,F262,""),"")</f>
        <v>-0.3</v>
      </c>
      <c r="S262" t="s">
        <v>186</v>
      </c>
      <c r="T262">
        <v>-0.8</v>
      </c>
      <c r="U262">
        <v>-0.8</v>
      </c>
      <c r="V262">
        <v>-0.6</v>
      </c>
      <c r="W262">
        <v>-0.3</v>
      </c>
      <c r="X262" t="str">
        <f>IF(U238="A",IF(U239=1,T262,""),"")</f>
        <v/>
      </c>
      <c r="Y262" t="str">
        <f>IF(U238="A",IF(U239=1,U262,""),"")</f>
        <v/>
      </c>
      <c r="Z262" t="str">
        <f>IF(U238="A",IF(U239=1,V262,""),"")</f>
        <v/>
      </c>
      <c r="AA262" t="str">
        <f>IF(U238="A",IF(U239=1,W262,""),"")</f>
        <v/>
      </c>
      <c r="AJ262" t="s">
        <v>186</v>
      </c>
      <c r="AK262">
        <v>-0.8</v>
      </c>
      <c r="AL262">
        <v>-0.8</v>
      </c>
      <c r="AM262">
        <v>-0.6</v>
      </c>
      <c r="AN262">
        <v>-0.3</v>
      </c>
      <c r="AO262">
        <f>IF(AL238="A",IF(AL239=1,AK262,""),"")</f>
        <v>-0.8</v>
      </c>
      <c r="AP262">
        <f>IF(AL238="A",IF(AL239=1,AL262,""),"")</f>
        <v>-0.8</v>
      </c>
      <c r="AQ262">
        <f>IF(AL238="A",IF(AL239=1,AM262,""),"")</f>
        <v>-0.6</v>
      </c>
      <c r="AR262">
        <f>IF(AL238="A",IF(AL239=1,AN262,""),"")</f>
        <v>-0.3</v>
      </c>
      <c r="BA262" t="s">
        <v>186</v>
      </c>
      <c r="BB262">
        <v>-0.8</v>
      </c>
      <c r="BC262">
        <v>-0.8</v>
      </c>
      <c r="BD262">
        <v>-0.6</v>
      </c>
      <c r="BE262">
        <v>-0.3</v>
      </c>
      <c r="BF262" t="str">
        <f>IF(BC238="A",IF(BC239=1,BB262,""),"")</f>
        <v/>
      </c>
      <c r="BG262" t="str">
        <f>IF(BC238="A",IF(BC239=1,BC262,""),"")</f>
        <v/>
      </c>
      <c r="BH262" t="str">
        <f>IF(BC238="A",IF(BC239=1,BD262,""),"")</f>
        <v/>
      </c>
      <c r="BI262" t="str">
        <f>IF(BC238="A",IF(BC239=1,BE262,""),"")</f>
        <v/>
      </c>
      <c r="BR262" t="s">
        <v>186</v>
      </c>
      <c r="BS262">
        <v>-0.8</v>
      </c>
      <c r="BT262">
        <v>-0.8</v>
      </c>
      <c r="BU262">
        <v>-0.6</v>
      </c>
      <c r="BV262">
        <v>-0.3</v>
      </c>
      <c r="BW262">
        <f>IF(BT238="A",IF(BT239=1,BS262,""),"")</f>
        <v>-0.8</v>
      </c>
      <c r="BX262">
        <f>IF(BT238="A",IF(BT239=1,BT262,""),"")</f>
        <v>-0.8</v>
      </c>
      <c r="BY262">
        <f>IF(BT238="A",IF(BT239=1,BU262,""),"")</f>
        <v>-0.6</v>
      </c>
      <c r="BZ262">
        <f>IF(BT238="A",IF(BT239=1,BV262,""),"")</f>
        <v>-0.3</v>
      </c>
      <c r="CI262" t="s">
        <v>186</v>
      </c>
      <c r="CJ262">
        <v>-0.8</v>
      </c>
      <c r="CK262">
        <v>-0.8</v>
      </c>
      <c r="CL262">
        <v>-0.6</v>
      </c>
      <c r="CM262">
        <v>-0.3</v>
      </c>
      <c r="CN262" t="str">
        <f>IF(CK238="A",IF(CK239=1,CJ262,""),"")</f>
        <v/>
      </c>
      <c r="CO262" t="str">
        <f>IF(CK238="A",IF(CK239=1,CK262,""),"")</f>
        <v/>
      </c>
      <c r="CP262" t="str">
        <f>IF(CK238="A",IF(CK239=1,CL262,""),"")</f>
        <v/>
      </c>
      <c r="CQ262" t="str">
        <f>IF(CK238="A",IF(CK239=1,CM262,""),"")</f>
        <v/>
      </c>
      <c r="CZ262" t="s">
        <v>186</v>
      </c>
      <c r="DA262">
        <v>-0.8</v>
      </c>
      <c r="DB262">
        <v>-0.8</v>
      </c>
      <c r="DC262">
        <v>-0.6</v>
      </c>
      <c r="DD262">
        <v>-0.3</v>
      </c>
      <c r="DE262">
        <f>IF(DB238="A",IF(DB239=1,DA262,""),"")</f>
        <v>-0.8</v>
      </c>
      <c r="DF262">
        <f>IF(DB238="A",IF(DB239=1,DB262,""),"")</f>
        <v>-0.8</v>
      </c>
      <c r="DG262">
        <f>IF(DB238="A",IF(DB239=1,DC262,""),"")</f>
        <v>-0.6</v>
      </c>
      <c r="DH262">
        <f>IF(DB238="A",IF(DB239=1,DD262,""),"")</f>
        <v>-0.3</v>
      </c>
      <c r="DQ262" t="s">
        <v>186</v>
      </c>
      <c r="DR262">
        <v>-0.8</v>
      </c>
      <c r="DS262">
        <v>-0.8</v>
      </c>
      <c r="DT262">
        <v>-0.6</v>
      </c>
      <c r="DU262">
        <v>-0.3</v>
      </c>
      <c r="DV262" t="str">
        <f>IF(DS238="A",IF(DS239=1,DR262,""),"")</f>
        <v/>
      </c>
      <c r="DW262" t="str">
        <f>IF(DS238="A",IF(DS239=1,DS262,""),"")</f>
        <v/>
      </c>
      <c r="DX262" t="str">
        <f>IF(DS238="A",IF(DS239=1,DT262,""),"")</f>
        <v/>
      </c>
      <c r="DY262" t="str">
        <f>IF(DS238="A",IF(DS239=1,DU262,""),"")</f>
        <v/>
      </c>
    </row>
    <row r="263" spans="1:134" ht="16" x14ac:dyDescent="0.2">
      <c r="B263" t="s">
        <v>187</v>
      </c>
      <c r="C263">
        <v>-1.2</v>
      </c>
      <c r="D263">
        <v>-1.2</v>
      </c>
      <c r="E263">
        <v>-0.9</v>
      </c>
      <c r="F263">
        <v>-0.6</v>
      </c>
      <c r="G263" t="str">
        <f>IF(D238="A",IF(D239=2,C263,""),"")</f>
        <v/>
      </c>
      <c r="H263" t="str">
        <f>IF(D238="A",IF(D239=2,D263,""),"")</f>
        <v/>
      </c>
      <c r="I263" t="str">
        <f>IF(D238="A",IF(D239=2,E263,""),"")</f>
        <v/>
      </c>
      <c r="J263" t="str">
        <f>IF(D238="A",IF(D239=2,F263,""),"")</f>
        <v/>
      </c>
      <c r="S263" t="s">
        <v>187</v>
      </c>
      <c r="T263">
        <v>-1.2</v>
      </c>
      <c r="U263">
        <v>-1.2</v>
      </c>
      <c r="V263">
        <v>-0.9</v>
      </c>
      <c r="W263">
        <v>-0.6</v>
      </c>
      <c r="X263" t="str">
        <f>IF(U238="A",IF(U239=2,T263,""),"")</f>
        <v/>
      </c>
      <c r="Y263" t="str">
        <f>IF(U238="A",IF(U239=2,U263,""),"")</f>
        <v/>
      </c>
      <c r="Z263" t="str">
        <f>IF(U238="A",IF(U239=2,V263,""),"")</f>
        <v/>
      </c>
      <c r="AA263" t="str">
        <f>IF(U238="A",IF(U239=2,W263,""),"")</f>
        <v/>
      </c>
      <c r="AJ263" t="s">
        <v>187</v>
      </c>
      <c r="AK263">
        <v>-1.2</v>
      </c>
      <c r="AL263">
        <v>-1.2</v>
      </c>
      <c r="AM263">
        <v>-0.9</v>
      </c>
      <c r="AN263">
        <v>-0.6</v>
      </c>
      <c r="AO263" t="str">
        <f>IF(AL238="A",IF(AL239=2,AK263,""),"")</f>
        <v/>
      </c>
      <c r="AP263" t="str">
        <f>IF(AL238="A",IF(AL239=2,AL263,""),"")</f>
        <v/>
      </c>
      <c r="AQ263" t="str">
        <f>IF(AL238="A",IF(AL239=2,AM263,""),"")</f>
        <v/>
      </c>
      <c r="AR263" t="str">
        <f>IF(AL238="A",IF(AL239=2,AN263,""),"")</f>
        <v/>
      </c>
      <c r="BA263" t="s">
        <v>187</v>
      </c>
      <c r="BB263">
        <v>-1.2</v>
      </c>
      <c r="BC263">
        <v>-1.2</v>
      </c>
      <c r="BD263">
        <v>-0.9</v>
      </c>
      <c r="BE263">
        <v>-0.6</v>
      </c>
      <c r="BF263" t="str">
        <f>IF(BC238="A",IF(BC239=2,BB263,""),"")</f>
        <v/>
      </c>
      <c r="BG263" t="str">
        <f>IF(BC238="A",IF(BC239=2,BC263,""),"")</f>
        <v/>
      </c>
      <c r="BH263" t="str">
        <f>IF(BC238="A",IF(BC239=2,BD263,""),"")</f>
        <v/>
      </c>
      <c r="BI263" t="str">
        <f>IF(BC238="A",IF(BC239=2,BE263,""),"")</f>
        <v/>
      </c>
      <c r="BR263" t="s">
        <v>187</v>
      </c>
      <c r="BS263">
        <v>-1.2</v>
      </c>
      <c r="BT263">
        <v>-1.2</v>
      </c>
      <c r="BU263">
        <v>-0.9</v>
      </c>
      <c r="BV263">
        <v>-0.6</v>
      </c>
      <c r="BW263" t="str">
        <f>IF(BT238="A",IF(BT239=2,BS263,""),"")</f>
        <v/>
      </c>
      <c r="BX263" t="str">
        <f>IF(BT238="A",IF(BT239=2,BT263,""),"")</f>
        <v/>
      </c>
      <c r="BY263" t="str">
        <f>IF(BT238="A",IF(BT239=2,BU263,""),"")</f>
        <v/>
      </c>
      <c r="BZ263" t="str">
        <f>IF(BT238="A",IF(BT239=2,BV263,""),"")</f>
        <v/>
      </c>
      <c r="CI263" t="s">
        <v>187</v>
      </c>
      <c r="CJ263">
        <v>-1.2</v>
      </c>
      <c r="CK263">
        <v>-1.2</v>
      </c>
      <c r="CL263">
        <v>-0.9</v>
      </c>
      <c r="CM263">
        <v>-0.6</v>
      </c>
      <c r="CN263" t="str">
        <f>IF(CK238="A",IF(CK239=2,CJ263,""),"")</f>
        <v/>
      </c>
      <c r="CO263" t="str">
        <f>IF(CK238="A",IF(CK239=2,CK263,""),"")</f>
        <v/>
      </c>
      <c r="CP263" t="str">
        <f>IF(CK238="A",IF(CK239=2,CL263,""),"")</f>
        <v/>
      </c>
      <c r="CQ263" t="str">
        <f>IF(CK238="A",IF(CK239=2,CM263,""),"")</f>
        <v/>
      </c>
      <c r="CZ263" t="s">
        <v>187</v>
      </c>
      <c r="DA263">
        <v>-1.2</v>
      </c>
      <c r="DB263">
        <v>-1.2</v>
      </c>
      <c r="DC263">
        <v>-0.9</v>
      </c>
      <c r="DD263">
        <v>-0.6</v>
      </c>
      <c r="DE263" t="str">
        <f>IF(DB238="A",IF(DB239=2,DA263,""),"")</f>
        <v/>
      </c>
      <c r="DF263" t="str">
        <f>IF(DB238="A",IF(DB239=2,DB263,""),"")</f>
        <v/>
      </c>
      <c r="DG263" t="str">
        <f>IF(DB238="A",IF(DB239=2,DC263,""),"")</f>
        <v/>
      </c>
      <c r="DH263" t="str">
        <f>IF(DB238="A",IF(DB239=2,DD263,""),"")</f>
        <v/>
      </c>
      <c r="DQ263" t="s">
        <v>187</v>
      </c>
      <c r="DR263">
        <v>-1.2</v>
      </c>
      <c r="DS263">
        <v>-1.2</v>
      </c>
      <c r="DT263">
        <v>-0.9</v>
      </c>
      <c r="DU263">
        <v>-0.6</v>
      </c>
      <c r="DV263" t="str">
        <f>IF(DS238="A",IF(DS239=2,DR263,""),"")</f>
        <v/>
      </c>
      <c r="DW263" t="str">
        <f>IF(DS238="A",IF(DS239=2,DS263,""),"")</f>
        <v/>
      </c>
      <c r="DX263" t="str">
        <f>IF(DS238="A",IF(DS239=2,DT263,""),"")</f>
        <v/>
      </c>
      <c r="DY263" t="str">
        <f>IF(DS238="A",IF(DS239=2,DU263,""),"")</f>
        <v/>
      </c>
    </row>
    <row r="264" spans="1:134" ht="16" x14ac:dyDescent="0.2">
      <c r="B264" t="s">
        <v>188</v>
      </c>
      <c r="C264">
        <v>0.8</v>
      </c>
      <c r="D264">
        <v>0.8</v>
      </c>
      <c r="E264">
        <v>0.5</v>
      </c>
      <c r="F264">
        <v>0.3</v>
      </c>
      <c r="G264" t="str">
        <f>IF(D238="B",IF(D239=1,C264,""),"")</f>
        <v/>
      </c>
      <c r="H264" t="str">
        <f>IF(D238="B",IF(D239=1,D264,""),"")</f>
        <v/>
      </c>
      <c r="I264" t="str">
        <f>IF(D238="B",IF(D239=1,E264,""),"")</f>
        <v/>
      </c>
      <c r="J264" t="str">
        <f>IF(D238="B",IF(D239=1,F264,""),"")</f>
        <v/>
      </c>
      <c r="S264" t="s">
        <v>188</v>
      </c>
      <c r="T264">
        <v>0.8</v>
      </c>
      <c r="U264">
        <v>0.8</v>
      </c>
      <c r="V264">
        <v>0.5</v>
      </c>
      <c r="W264">
        <v>0.3</v>
      </c>
      <c r="X264">
        <f>IF(U238="B",IF(U239=1,T264,""),"")</f>
        <v>0.8</v>
      </c>
      <c r="Y264">
        <f>IF(U238="B",IF(U239=1,U264,""),"")</f>
        <v>0.8</v>
      </c>
      <c r="Z264">
        <f>IF(U238="B",IF(U239=1,V264,""),"")</f>
        <v>0.5</v>
      </c>
      <c r="AA264">
        <f>IF(U238="B",IF(U239=1,W264,""),"")</f>
        <v>0.3</v>
      </c>
      <c r="AJ264" t="s">
        <v>188</v>
      </c>
      <c r="AK264">
        <v>0.8</v>
      </c>
      <c r="AL264">
        <v>0.8</v>
      </c>
      <c r="AM264">
        <v>0.5</v>
      </c>
      <c r="AN264">
        <v>0.3</v>
      </c>
      <c r="AO264" t="str">
        <f>IF(AL238="B",IF(AL239=1,AK264,""),"")</f>
        <v/>
      </c>
      <c r="AP264" t="str">
        <f>IF(AL238="B",IF(AL239=1,AL264,""),"")</f>
        <v/>
      </c>
      <c r="AQ264" t="str">
        <f>IF(AL238="B",IF(AL239=1,AM264,""),"")</f>
        <v/>
      </c>
      <c r="AR264" t="str">
        <f>IF(AL238="B",IF(AL239=1,AN264,""),"")</f>
        <v/>
      </c>
      <c r="BA264" t="s">
        <v>188</v>
      </c>
      <c r="BB264">
        <v>0.8</v>
      </c>
      <c r="BC264">
        <v>0.8</v>
      </c>
      <c r="BD264">
        <v>0.5</v>
      </c>
      <c r="BE264">
        <v>0.3</v>
      </c>
      <c r="BF264">
        <f>IF(BC238="B",IF(BC239=1,BB264,""),"")</f>
        <v>0.8</v>
      </c>
      <c r="BG264">
        <f>IF(BC238="B",IF(BC239=1,BC264,""),"")</f>
        <v>0.8</v>
      </c>
      <c r="BH264">
        <f>IF(BC238="B",IF(BC239=1,BD264,""),"")</f>
        <v>0.5</v>
      </c>
      <c r="BI264">
        <f>IF(BC238="B",IF(BC239=1,BE264,""),"")</f>
        <v>0.3</v>
      </c>
      <c r="BR264" t="s">
        <v>188</v>
      </c>
      <c r="BS264">
        <v>0.8</v>
      </c>
      <c r="BT264">
        <v>0.8</v>
      </c>
      <c r="BU264">
        <v>0.5</v>
      </c>
      <c r="BV264">
        <v>0.3</v>
      </c>
      <c r="BW264" t="str">
        <f>IF(BT238="B",IF(BT239=1,BS264,""),"")</f>
        <v/>
      </c>
      <c r="BX264" t="str">
        <f>IF(BT238="B",IF(BT239=1,BT264,""),"")</f>
        <v/>
      </c>
      <c r="BY264" t="str">
        <f>IF(BT238="B",IF(BT239=1,BU264,""),"")</f>
        <v/>
      </c>
      <c r="BZ264" t="str">
        <f>IF(BT238="B",IF(BT239=1,BV264,""),"")</f>
        <v/>
      </c>
      <c r="CI264" t="s">
        <v>188</v>
      </c>
      <c r="CJ264">
        <v>0.8</v>
      </c>
      <c r="CK264">
        <v>0.8</v>
      </c>
      <c r="CL264">
        <v>0.5</v>
      </c>
      <c r="CM264">
        <v>0.3</v>
      </c>
      <c r="CN264">
        <f>IF(CK238="B",IF(CK239=1,CJ264,""),"")</f>
        <v>0.8</v>
      </c>
      <c r="CO264">
        <f>IF(CK238="B",IF(CK239=1,CK264,""),"")</f>
        <v>0.8</v>
      </c>
      <c r="CP264">
        <f>IF(CK238="B",IF(CK239=1,CL264,""),"")</f>
        <v>0.5</v>
      </c>
      <c r="CQ264">
        <f>IF(CK238="B",IF(CK239=1,CM264,""),"")</f>
        <v>0.3</v>
      </c>
      <c r="CZ264" t="s">
        <v>188</v>
      </c>
      <c r="DA264">
        <v>0.8</v>
      </c>
      <c r="DB264">
        <v>0.8</v>
      </c>
      <c r="DC264">
        <v>0.5</v>
      </c>
      <c r="DD264">
        <v>0.3</v>
      </c>
      <c r="DE264" t="str">
        <f>IF(DB238="B",IF(DB239=1,DA264,""),"")</f>
        <v/>
      </c>
      <c r="DF264" t="str">
        <f>IF(DB238="B",IF(DB239=1,DB264,""),"")</f>
        <v/>
      </c>
      <c r="DG264" t="str">
        <f>IF(DB238="B",IF(DB239=1,DC264,""),"")</f>
        <v/>
      </c>
      <c r="DH264" t="str">
        <f>IF(DB238="B",IF(DB239=1,DD264,""),"")</f>
        <v/>
      </c>
      <c r="DQ264" t="s">
        <v>188</v>
      </c>
      <c r="DR264">
        <v>0.8</v>
      </c>
      <c r="DS264">
        <v>0.8</v>
      </c>
      <c r="DT264">
        <v>0.5</v>
      </c>
      <c r="DU264">
        <v>0.3</v>
      </c>
      <c r="DV264">
        <f>IF(DS238="B",IF(DS239=1,DR264,""),"")</f>
        <v>0.8</v>
      </c>
      <c r="DW264">
        <f>IF(DS238="B",IF(DS239=1,DS264,""),"")</f>
        <v>0.8</v>
      </c>
      <c r="DX264">
        <f>IF(DS238="B",IF(DS239=1,DT264,""),"")</f>
        <v>0.5</v>
      </c>
      <c r="DY264">
        <f>IF(DS238="B",IF(DS239=1,DU264,""),"")</f>
        <v>0.3</v>
      </c>
    </row>
    <row r="265" spans="1:134" ht="16" x14ac:dyDescent="0.2">
      <c r="B265" t="s">
        <v>189</v>
      </c>
      <c r="C265">
        <v>0.5</v>
      </c>
      <c r="D265">
        <v>0.5</v>
      </c>
      <c r="E265">
        <v>0.5</v>
      </c>
      <c r="F265">
        <v>0.3</v>
      </c>
      <c r="G265" t="str">
        <f>IF(D238="B",IF(D239=2,C265,""),"")</f>
        <v/>
      </c>
      <c r="H265" t="str">
        <f>IF(D238="B",IF(D239=2,D265,""),"")</f>
        <v/>
      </c>
      <c r="I265" t="str">
        <f>IF(D238="B",IF(D239=2,E265,""),"")</f>
        <v/>
      </c>
      <c r="J265" t="str">
        <f>IF(D238="B",IF(D239=2,F265,""),"")</f>
        <v/>
      </c>
      <c r="S265" t="s">
        <v>189</v>
      </c>
      <c r="T265">
        <v>0.5</v>
      </c>
      <c r="U265">
        <v>0.5</v>
      </c>
      <c r="V265">
        <v>0.5</v>
      </c>
      <c r="W265">
        <v>0.3</v>
      </c>
      <c r="X265" t="str">
        <f>IF(U238="B",IF(U239=2,T265,""),"")</f>
        <v/>
      </c>
      <c r="Y265" t="str">
        <f>IF(U238="B",IF(U239=2,U265,""),"")</f>
        <v/>
      </c>
      <c r="Z265" t="str">
        <f>IF(U238="B",IF(U239=2,V265,""),"")</f>
        <v/>
      </c>
      <c r="AA265" t="str">
        <f>IF(U238="B",IF(U239=2,W265,""),"")</f>
        <v/>
      </c>
      <c r="AJ265" t="s">
        <v>189</v>
      </c>
      <c r="AK265">
        <v>0.5</v>
      </c>
      <c r="AL265">
        <v>0.5</v>
      </c>
      <c r="AM265">
        <v>0.5</v>
      </c>
      <c r="AN265">
        <v>0.3</v>
      </c>
      <c r="AO265" t="str">
        <f>IF(AL238="B",IF(AL239=2,AK265,""),"")</f>
        <v/>
      </c>
      <c r="AP265" t="str">
        <f>IF(AL238="B",IF(AL239=2,AL265,""),"")</f>
        <v/>
      </c>
      <c r="AQ265" t="str">
        <f>IF(AL238="B",IF(AL239=2,AM265,""),"")</f>
        <v/>
      </c>
      <c r="AR265" t="str">
        <f>IF(AL238="B",IF(AL239=2,AN265,""),"")</f>
        <v/>
      </c>
      <c r="BA265" t="s">
        <v>189</v>
      </c>
      <c r="BB265">
        <v>0.5</v>
      </c>
      <c r="BC265">
        <v>0.5</v>
      </c>
      <c r="BD265">
        <v>0.5</v>
      </c>
      <c r="BE265">
        <v>0.3</v>
      </c>
      <c r="BF265" t="str">
        <f>IF(BC238="B",IF(BC239=2,BB265,""),"")</f>
        <v/>
      </c>
      <c r="BG265" t="str">
        <f>IF(BC238="B",IF(BC239=2,BC265,""),"")</f>
        <v/>
      </c>
      <c r="BH265" t="str">
        <f>IF(BC238="B",IF(BC239=2,BD265,""),"")</f>
        <v/>
      </c>
      <c r="BI265" t="str">
        <f>IF(BC238="B",IF(BC239=2,BE265,""),"")</f>
        <v/>
      </c>
      <c r="BR265" t="s">
        <v>189</v>
      </c>
      <c r="BS265">
        <v>0.5</v>
      </c>
      <c r="BT265">
        <v>0.5</v>
      </c>
      <c r="BU265">
        <v>0.5</v>
      </c>
      <c r="BV265">
        <v>0.3</v>
      </c>
      <c r="BW265" t="str">
        <f>IF(BT238="B",IF(BT239=2,BS265,""),"")</f>
        <v/>
      </c>
      <c r="BX265" t="str">
        <f>IF(BT238="B",IF(BT239=2,BT265,""),"")</f>
        <v/>
      </c>
      <c r="BY265" t="str">
        <f>IF(BT238="B",IF(BT239=2,BU265,""),"")</f>
        <v/>
      </c>
      <c r="BZ265" t="str">
        <f>IF(BT238="B",IF(BT239=2,BV265,""),"")</f>
        <v/>
      </c>
      <c r="CI265" t="s">
        <v>189</v>
      </c>
      <c r="CJ265">
        <v>0.5</v>
      </c>
      <c r="CK265">
        <v>0.5</v>
      </c>
      <c r="CL265">
        <v>0.5</v>
      </c>
      <c r="CM265">
        <v>0.3</v>
      </c>
      <c r="CN265" t="str">
        <f>IF(CK238="B",IF(CK239=2,CJ265,""),"")</f>
        <v/>
      </c>
      <c r="CO265" t="str">
        <f>IF(CK238="B",IF(CK239=2,CK265,""),"")</f>
        <v/>
      </c>
      <c r="CP265" t="str">
        <f>IF(CK238="B",IF(CK239=2,CL265,""),"")</f>
        <v/>
      </c>
      <c r="CQ265" t="str">
        <f>IF(CK238="B",IF(CK239=2,CM265,""),"")</f>
        <v/>
      </c>
      <c r="CZ265" t="s">
        <v>189</v>
      </c>
      <c r="DA265">
        <v>0.5</v>
      </c>
      <c r="DB265">
        <v>0.5</v>
      </c>
      <c r="DC265">
        <v>0.5</v>
      </c>
      <c r="DD265">
        <v>0.3</v>
      </c>
      <c r="DE265" t="str">
        <f>IF(DB238="B",IF(DB239=2,DA265,""),"")</f>
        <v/>
      </c>
      <c r="DF265" t="str">
        <f>IF(DB238="B",IF(DB239=2,DB265,""),"")</f>
        <v/>
      </c>
      <c r="DG265" t="str">
        <f>IF(DB238="B",IF(DB239=2,DC265,""),"")</f>
        <v/>
      </c>
      <c r="DH265" t="str">
        <f>IF(DB238="B",IF(DB239=2,DD265,""),"")</f>
        <v/>
      </c>
      <c r="DQ265" t="s">
        <v>189</v>
      </c>
      <c r="DR265">
        <v>0.5</v>
      </c>
      <c r="DS265">
        <v>0.5</v>
      </c>
      <c r="DT265">
        <v>0.5</v>
      </c>
      <c r="DU265">
        <v>0.3</v>
      </c>
      <c r="DV265" t="str">
        <f>IF(DS238="B",IF(DS239=2,DR265,""),"")</f>
        <v/>
      </c>
      <c r="DW265" t="str">
        <f>IF(DS238="B",IF(DS239=2,DS265,""),"")</f>
        <v/>
      </c>
      <c r="DX265" t="str">
        <f>IF(DS238="B",IF(DS239=2,DT265,""),"")</f>
        <v/>
      </c>
      <c r="DY265" t="str">
        <f>IF(DS238="B",IF(DS239=2,DU265,""),"")</f>
        <v/>
      </c>
    </row>
    <row r="266" spans="1:134" ht="16" x14ac:dyDescent="0.2">
      <c r="F266" t="s">
        <v>178</v>
      </c>
      <c r="G266">
        <f>SUM(G262:G265)</f>
        <v>-0.8</v>
      </c>
      <c r="H266">
        <f>SUM(H262:H265)</f>
        <v>-0.8</v>
      </c>
      <c r="I266">
        <f>SUM(I262:I265)</f>
        <v>-0.6</v>
      </c>
      <c r="J266">
        <f>SUM(J262:J265)</f>
        <v>-0.3</v>
      </c>
      <c r="W266" t="s">
        <v>178</v>
      </c>
      <c r="X266">
        <f>SUM(X262:X265)</f>
        <v>0.8</v>
      </c>
      <c r="Y266">
        <f>SUM(Y262:Y265)</f>
        <v>0.8</v>
      </c>
      <c r="Z266">
        <f>SUM(Z262:Z265)</f>
        <v>0.5</v>
      </c>
      <c r="AA266">
        <f>SUM(AA262:AA265)</f>
        <v>0.3</v>
      </c>
      <c r="AN266" t="s">
        <v>178</v>
      </c>
      <c r="AO266">
        <f>SUM(AO262:AO265)</f>
        <v>-0.8</v>
      </c>
      <c r="AP266">
        <f>SUM(AP262:AP265)</f>
        <v>-0.8</v>
      </c>
      <c r="AQ266">
        <f>SUM(AQ262:AQ265)</f>
        <v>-0.6</v>
      </c>
      <c r="AR266">
        <f>SUM(AR262:AR265)</f>
        <v>-0.3</v>
      </c>
      <c r="BE266" t="s">
        <v>178</v>
      </c>
      <c r="BF266">
        <f>SUM(BF262:BF265)</f>
        <v>0.8</v>
      </c>
      <c r="BG266">
        <f>SUM(BG262:BG265)</f>
        <v>0.8</v>
      </c>
      <c r="BH266">
        <f>SUM(BH262:BH265)</f>
        <v>0.5</v>
      </c>
      <c r="BI266">
        <f>SUM(BI262:BI265)</f>
        <v>0.3</v>
      </c>
      <c r="BV266" t="s">
        <v>178</v>
      </c>
      <c r="BW266">
        <f>SUM(BW262:BW265)</f>
        <v>-0.8</v>
      </c>
      <c r="BX266">
        <f>SUM(BX262:BX265)</f>
        <v>-0.8</v>
      </c>
      <c r="BY266">
        <f>SUM(BY262:BY265)</f>
        <v>-0.6</v>
      </c>
      <c r="BZ266">
        <f>SUM(BZ262:BZ265)</f>
        <v>-0.3</v>
      </c>
      <c r="CM266" t="s">
        <v>178</v>
      </c>
      <c r="CN266">
        <f>SUM(CN262:CN265)</f>
        <v>0.8</v>
      </c>
      <c r="CO266">
        <f>SUM(CO262:CO265)</f>
        <v>0.8</v>
      </c>
      <c r="CP266">
        <f>SUM(CP262:CP265)</f>
        <v>0.5</v>
      </c>
      <c r="CQ266">
        <f>SUM(CQ262:CQ265)</f>
        <v>0.3</v>
      </c>
      <c r="DD266" t="s">
        <v>178</v>
      </c>
      <c r="DE266">
        <f>SUM(DE262:DE265)</f>
        <v>-0.8</v>
      </c>
      <c r="DF266">
        <f>SUM(DF262:DF265)</f>
        <v>-0.8</v>
      </c>
      <c r="DG266">
        <f>SUM(DG262:DG265)</f>
        <v>-0.6</v>
      </c>
      <c r="DH266">
        <f>SUM(DH262:DH265)</f>
        <v>-0.3</v>
      </c>
      <c r="DU266" t="s">
        <v>178</v>
      </c>
      <c r="DV266">
        <f>SUM(DV262:DV265)</f>
        <v>0.8</v>
      </c>
      <c r="DW266">
        <f>SUM(DW262:DW265)</f>
        <v>0.8</v>
      </c>
      <c r="DX266">
        <f>SUM(DX262:DX265)</f>
        <v>0.5</v>
      </c>
      <c r="DY266">
        <f>SUM(DY262:DY265)</f>
        <v>0.3</v>
      </c>
    </row>
    <row r="268" spans="1:134" ht="16" x14ac:dyDescent="0.2">
      <c r="A268" t="s">
        <v>190</v>
      </c>
      <c r="R268" t="s">
        <v>190</v>
      </c>
      <c r="AI268" t="s">
        <v>190</v>
      </c>
      <c r="AZ268" t="s">
        <v>190</v>
      </c>
      <c r="BQ268" t="s">
        <v>190</v>
      </c>
      <c r="CH268" t="s">
        <v>190</v>
      </c>
      <c r="CY268" t="s">
        <v>190</v>
      </c>
      <c r="DP268" t="s">
        <v>190</v>
      </c>
    </row>
    <row r="269" spans="1:134" ht="16" x14ac:dyDescent="0.2">
      <c r="A269" t="s">
        <v>191</v>
      </c>
      <c r="R269" t="s">
        <v>191</v>
      </c>
      <c r="AI269" t="s">
        <v>191</v>
      </c>
      <c r="AZ269" t="s">
        <v>191</v>
      </c>
      <c r="BQ269" t="s">
        <v>191</v>
      </c>
      <c r="CH269" t="s">
        <v>191</v>
      </c>
      <c r="CY269" t="s">
        <v>191</v>
      </c>
      <c r="DP269" t="s">
        <v>191</v>
      </c>
    </row>
    <row r="270" spans="1:134" ht="16" x14ac:dyDescent="0.2">
      <c r="B270" t="s">
        <v>192</v>
      </c>
      <c r="S270" t="s">
        <v>192</v>
      </c>
      <c r="AJ270" t="s">
        <v>192</v>
      </c>
      <c r="BA270" t="s">
        <v>192</v>
      </c>
      <c r="BR270" t="s">
        <v>192</v>
      </c>
      <c r="CI270" t="s">
        <v>192</v>
      </c>
      <c r="CZ270" t="s">
        <v>192</v>
      </c>
      <c r="DQ270" t="s">
        <v>192</v>
      </c>
    </row>
    <row r="273" spans="2:123" ht="16" x14ac:dyDescent="0.2">
      <c r="B273" t="s">
        <v>152</v>
      </c>
      <c r="C273" t="str">
        <f>C228</f>
        <v>X</v>
      </c>
      <c r="S273" t="s">
        <v>152</v>
      </c>
      <c r="T273" t="str">
        <f>T228</f>
        <v>X</v>
      </c>
      <c r="AJ273" t="s">
        <v>152</v>
      </c>
      <c r="AK273" t="str">
        <f>AK228</f>
        <v>X</v>
      </c>
      <c r="BA273" t="s">
        <v>152</v>
      </c>
      <c r="BB273" t="str">
        <f>BB228</f>
        <v>X</v>
      </c>
      <c r="BR273" t="s">
        <v>152</v>
      </c>
      <c r="BS273" t="str">
        <f>BS228</f>
        <v>Y</v>
      </c>
      <c r="CI273" t="s">
        <v>152</v>
      </c>
      <c r="CJ273" t="str">
        <f>CJ228</f>
        <v>Y</v>
      </c>
      <c r="CZ273" t="s">
        <v>152</v>
      </c>
      <c r="DA273" t="str">
        <f>DA228</f>
        <v>Y</v>
      </c>
      <c r="DQ273" t="s">
        <v>152</v>
      </c>
      <c r="DR273" t="str">
        <f>DR228</f>
        <v>Y</v>
      </c>
    </row>
    <row r="274" spans="2:123" ht="16" x14ac:dyDescent="0.2">
      <c r="B274" t="s">
        <v>153</v>
      </c>
      <c r="C274" t="str">
        <f>IF(C273="X","parallel","normal")</f>
        <v>parallel</v>
      </c>
      <c r="D274" t="s">
        <v>193</v>
      </c>
      <c r="S274" t="s">
        <v>153</v>
      </c>
      <c r="T274" t="str">
        <f>IF(T273="X","parallel","normal")</f>
        <v>parallel</v>
      </c>
      <c r="U274" t="s">
        <v>193</v>
      </c>
      <c r="AJ274" t="s">
        <v>153</v>
      </c>
      <c r="AK274" t="str">
        <f>IF(AK273="X","parallel","normal")</f>
        <v>parallel</v>
      </c>
      <c r="AL274" t="s">
        <v>193</v>
      </c>
      <c r="BA274" t="s">
        <v>153</v>
      </c>
      <c r="BB274" t="str">
        <f>IF(BB273="X","parallel","normal")</f>
        <v>parallel</v>
      </c>
      <c r="BC274" t="s">
        <v>193</v>
      </c>
      <c r="BR274" t="s">
        <v>153</v>
      </c>
      <c r="BS274" t="str">
        <f>IF(BS273="X","parallel","normal")</f>
        <v>normal</v>
      </c>
      <c r="BT274" t="s">
        <v>193</v>
      </c>
      <c r="CI274" t="s">
        <v>153</v>
      </c>
      <c r="CJ274" t="str">
        <f>IF(CJ273="X","parallel","normal")</f>
        <v>normal</v>
      </c>
      <c r="CK274" t="s">
        <v>193</v>
      </c>
      <c r="CZ274" t="s">
        <v>153</v>
      </c>
      <c r="DA274" t="str">
        <f>IF(DA273="X","parallel","normal")</f>
        <v>normal</v>
      </c>
      <c r="DB274" t="s">
        <v>193</v>
      </c>
      <c r="DQ274" t="s">
        <v>153</v>
      </c>
      <c r="DR274" t="str">
        <f>IF(DR273="X","parallel","normal")</f>
        <v>normal</v>
      </c>
      <c r="DS274" t="s">
        <v>193</v>
      </c>
    </row>
    <row r="275" spans="2:123" ht="16" x14ac:dyDescent="0.2">
      <c r="B275" t="s">
        <v>155</v>
      </c>
      <c r="C275" t="str">
        <f>IF(C273="X","+X &amp; -X","+Y &amp; -Y")</f>
        <v>+X &amp; -X</v>
      </c>
      <c r="S275" t="s">
        <v>155</v>
      </c>
      <c r="T275" t="str">
        <f>IF(T273="X","+X &amp; -X","+Y &amp; -Y")</f>
        <v>+X &amp; -X</v>
      </c>
      <c r="AJ275" t="s">
        <v>155</v>
      </c>
      <c r="AK275" t="str">
        <f>IF(AK273="X","+X &amp; -X","+Y &amp; -Y")</f>
        <v>+X &amp; -X</v>
      </c>
      <c r="BA275" t="s">
        <v>155</v>
      </c>
      <c r="BB275" t="str">
        <f>IF(BB273="X","+X &amp; -X","+Y &amp; -Y")</f>
        <v>+X &amp; -X</v>
      </c>
      <c r="BR275" t="s">
        <v>155</v>
      </c>
      <c r="BS275" t="str">
        <f>IF(BS273="X","+X &amp; -X","+Y &amp; -Y")</f>
        <v>+Y &amp; -Y</v>
      </c>
      <c r="CI275" t="s">
        <v>155</v>
      </c>
      <c r="CJ275" t="str">
        <f>IF(CJ273="X","+X &amp; -X","+Y &amp; -Y")</f>
        <v>+Y &amp; -Y</v>
      </c>
      <c r="CZ275" t="s">
        <v>155</v>
      </c>
      <c r="DA275" t="str">
        <f>IF(DA273="X","+X &amp; -X","+Y &amp; -Y")</f>
        <v>+Y &amp; -Y</v>
      </c>
      <c r="DQ275" t="s">
        <v>155</v>
      </c>
      <c r="DR275" t="str">
        <f>IF(DR273="X","+X &amp; -X","+Y &amp; -Y")</f>
        <v>+Y &amp; -Y</v>
      </c>
    </row>
    <row r="276" spans="2:123" ht="16" x14ac:dyDescent="0.2">
      <c r="B276" t="s">
        <v>156</v>
      </c>
      <c r="C276">
        <f>C231</f>
        <v>26.565073615635743</v>
      </c>
      <c r="S276" t="s">
        <v>156</v>
      </c>
      <c r="T276">
        <f>T231</f>
        <v>26.565073615635743</v>
      </c>
      <c r="AJ276" t="s">
        <v>156</v>
      </c>
      <c r="AK276">
        <f>AK231</f>
        <v>26.565073615635743</v>
      </c>
      <c r="BA276" t="s">
        <v>156</v>
      </c>
      <c r="BB276">
        <f>BB231</f>
        <v>26.565073615635743</v>
      </c>
      <c r="BR276" t="s">
        <v>156</v>
      </c>
      <c r="BS276">
        <f>BS231</f>
        <v>26.565073615635743</v>
      </c>
      <c r="CI276" t="s">
        <v>156</v>
      </c>
      <c r="CJ276">
        <f>CJ231</f>
        <v>26.565073615635743</v>
      </c>
      <c r="CZ276" t="s">
        <v>156</v>
      </c>
      <c r="DA276">
        <f>DA231</f>
        <v>26.565073615635743</v>
      </c>
      <c r="DQ276" t="s">
        <v>156</v>
      </c>
      <c r="DR276">
        <f>DR231</f>
        <v>26.565073615635743</v>
      </c>
    </row>
    <row r="277" spans="2:123" ht="16" x14ac:dyDescent="0.2">
      <c r="B277" t="s">
        <v>157</v>
      </c>
      <c r="C277" t="str">
        <f>IF(C273="X","+Y &amp; -Y","+X &amp; -X")</f>
        <v>+Y &amp; -Y</v>
      </c>
      <c r="S277" t="s">
        <v>157</v>
      </c>
      <c r="T277" t="str">
        <f>IF(T273="X","+Y &amp; -Y","+X &amp; -X")</f>
        <v>+Y &amp; -Y</v>
      </c>
      <c r="AJ277" t="s">
        <v>157</v>
      </c>
      <c r="AK277" t="str">
        <f>IF(AK273="X","+Y &amp; -Y","+X &amp; -X")</f>
        <v>+Y &amp; -Y</v>
      </c>
      <c r="BA277" t="s">
        <v>157</v>
      </c>
      <c r="BB277" t="str">
        <f>IF(BB273="X","+Y &amp; -Y","+X &amp; -X")</f>
        <v>+Y &amp; -Y</v>
      </c>
      <c r="BR277" t="s">
        <v>157</v>
      </c>
      <c r="BS277" t="str">
        <f>IF(BS273="X","+Y &amp; -Y","+X &amp; -X")</f>
        <v>+X &amp; -X</v>
      </c>
      <c r="CI277" t="s">
        <v>157</v>
      </c>
      <c r="CJ277" t="str">
        <f>IF(CJ273="X","+Y &amp; -Y","+X &amp; -X")</f>
        <v>+X &amp; -X</v>
      </c>
      <c r="CZ277" t="s">
        <v>157</v>
      </c>
      <c r="DA277" t="str">
        <f>IF(DA273="X","+Y &amp; -Y","+X &amp; -X")</f>
        <v>+X &amp; -X</v>
      </c>
      <c r="DQ277" t="s">
        <v>157</v>
      </c>
      <c r="DR277" t="str">
        <f>IF(DR273="X","+Y &amp; -Y","+X &amp; -X")</f>
        <v>+X &amp; -X</v>
      </c>
    </row>
    <row r="278" spans="2:123" ht="16" x14ac:dyDescent="0.2">
      <c r="B278" t="s">
        <v>156</v>
      </c>
      <c r="C278">
        <f>C233</f>
        <v>26.565073615635743</v>
      </c>
      <c r="S278" t="s">
        <v>156</v>
      </c>
      <c r="T278">
        <f>T233</f>
        <v>26.565073615635743</v>
      </c>
      <c r="AJ278" t="s">
        <v>156</v>
      </c>
      <c r="AK278">
        <f>AK233</f>
        <v>26.565073615635743</v>
      </c>
      <c r="BA278" t="s">
        <v>156</v>
      </c>
      <c r="BB278">
        <f>BB233</f>
        <v>26.565073615635743</v>
      </c>
      <c r="BR278" t="s">
        <v>156</v>
      </c>
      <c r="BS278">
        <f>BS233</f>
        <v>26.565073615635743</v>
      </c>
      <c r="CI278" t="s">
        <v>156</v>
      </c>
      <c r="CJ278">
        <f>CJ233</f>
        <v>26.565073615635743</v>
      </c>
      <c r="CZ278" t="s">
        <v>156</v>
      </c>
      <c r="DA278">
        <f>DA233</f>
        <v>26.565073615635743</v>
      </c>
      <c r="DQ278" t="s">
        <v>156</v>
      </c>
      <c r="DR278">
        <f>DR233</f>
        <v>26.565073615635743</v>
      </c>
    </row>
    <row r="279" spans="2:123" ht="16" x14ac:dyDescent="0.2">
      <c r="B279" t="s">
        <v>194</v>
      </c>
      <c r="C279">
        <f>C234</f>
        <v>20</v>
      </c>
      <c r="S279" t="s">
        <v>194</v>
      </c>
      <c r="T279">
        <f>T234</f>
        <v>20</v>
      </c>
      <c r="AJ279" t="s">
        <v>194</v>
      </c>
      <c r="AK279">
        <f>AK234</f>
        <v>20</v>
      </c>
      <c r="BA279" t="s">
        <v>194</v>
      </c>
      <c r="BB279">
        <f>BB234</f>
        <v>20</v>
      </c>
      <c r="BR279" t="s">
        <v>194</v>
      </c>
      <c r="BS279">
        <f>BS234</f>
        <v>40</v>
      </c>
      <c r="CI279" t="s">
        <v>194</v>
      </c>
      <c r="CJ279">
        <f>CJ234</f>
        <v>40</v>
      </c>
      <c r="CZ279" t="s">
        <v>194</v>
      </c>
      <c r="DA279">
        <f>DA234</f>
        <v>40</v>
      </c>
      <c r="DQ279" t="s">
        <v>194</v>
      </c>
      <c r="DR279">
        <f>DR234</f>
        <v>40</v>
      </c>
    </row>
    <row r="280" spans="2:123" ht="16" x14ac:dyDescent="0.2">
      <c r="B280" t="s">
        <v>195</v>
      </c>
      <c r="C280">
        <f>C235</f>
        <v>40</v>
      </c>
      <c r="S280" t="s">
        <v>195</v>
      </c>
      <c r="T280">
        <f>T235</f>
        <v>40</v>
      </c>
      <c r="AJ280" t="s">
        <v>195</v>
      </c>
      <c r="AK280">
        <f>AK235</f>
        <v>40</v>
      </c>
      <c r="BA280" t="s">
        <v>195</v>
      </c>
      <c r="BB280">
        <f>BB235</f>
        <v>40</v>
      </c>
      <c r="BR280" t="s">
        <v>195</v>
      </c>
      <c r="BS280">
        <f>BS235</f>
        <v>20</v>
      </c>
      <c r="CI280" t="s">
        <v>195</v>
      </c>
      <c r="CJ280">
        <f>CJ235</f>
        <v>20</v>
      </c>
      <c r="CZ280" t="s">
        <v>195</v>
      </c>
      <c r="DA280">
        <f>DA235</f>
        <v>20</v>
      </c>
      <c r="DQ280" t="s">
        <v>195</v>
      </c>
      <c r="DR280">
        <f>DR235</f>
        <v>20</v>
      </c>
    </row>
    <row r="281" spans="2:123" ht="16" x14ac:dyDescent="0.2">
      <c r="B281" t="s">
        <v>45</v>
      </c>
      <c r="C281">
        <f>C236</f>
        <v>10.5</v>
      </c>
      <c r="S281" t="s">
        <v>45</v>
      </c>
      <c r="T281">
        <f>T236</f>
        <v>10.5</v>
      </c>
      <c r="AJ281" t="s">
        <v>45</v>
      </c>
      <c r="AK281">
        <f>AK236</f>
        <v>10.5</v>
      </c>
      <c r="BA281" t="s">
        <v>45</v>
      </c>
      <c r="BB281">
        <f>BB236</f>
        <v>10.5</v>
      </c>
      <c r="BR281" t="s">
        <v>45</v>
      </c>
      <c r="BS281">
        <f>BS236</f>
        <v>10.5</v>
      </c>
      <c r="CI281" t="s">
        <v>45</v>
      </c>
      <c r="CJ281">
        <f>CJ236</f>
        <v>10.5</v>
      </c>
      <c r="CZ281" t="s">
        <v>45</v>
      </c>
      <c r="DA281">
        <f>DA236</f>
        <v>10.5</v>
      </c>
      <c r="DQ281" t="s">
        <v>45</v>
      </c>
      <c r="DR281">
        <f>DR236</f>
        <v>10.5</v>
      </c>
    </row>
    <row r="283" spans="2:123" ht="16" x14ac:dyDescent="0.2">
      <c r="B283" t="s">
        <v>196</v>
      </c>
      <c r="C283" t="str">
        <f>D238</f>
        <v>A</v>
      </c>
      <c r="S283" t="s">
        <v>196</v>
      </c>
      <c r="T283" t="str">
        <f>U238</f>
        <v>B</v>
      </c>
      <c r="AJ283" t="s">
        <v>196</v>
      </c>
      <c r="AK283" t="str">
        <f>AL238</f>
        <v>A</v>
      </c>
      <c r="BA283" t="s">
        <v>196</v>
      </c>
      <c r="BB283" t="str">
        <f>BC238</f>
        <v>B</v>
      </c>
      <c r="BR283" t="s">
        <v>196</v>
      </c>
      <c r="BS283" t="str">
        <f>BT238</f>
        <v>A</v>
      </c>
      <c r="CI283" t="s">
        <v>196</v>
      </c>
      <c r="CJ283" t="str">
        <f>CK238</f>
        <v>B</v>
      </c>
      <c r="CZ283" t="s">
        <v>196</v>
      </c>
      <c r="DA283" t="str">
        <f>DB238</f>
        <v>A</v>
      </c>
      <c r="DQ283" t="s">
        <v>196</v>
      </c>
      <c r="DR283" t="str">
        <f>DS238</f>
        <v>B</v>
      </c>
    </row>
    <row r="285" spans="2:123" ht="16" x14ac:dyDescent="0.2">
      <c r="B285" t="s">
        <v>165</v>
      </c>
      <c r="S285" t="s">
        <v>165</v>
      </c>
      <c r="AJ285" t="s">
        <v>165</v>
      </c>
      <c r="BA285" t="s">
        <v>165</v>
      </c>
      <c r="BR285" t="s">
        <v>165</v>
      </c>
      <c r="CI285" t="s">
        <v>165</v>
      </c>
      <c r="CZ285" t="s">
        <v>165</v>
      </c>
      <c r="DQ285" t="s">
        <v>165</v>
      </c>
    </row>
    <row r="286" spans="2:123" ht="16" x14ac:dyDescent="0.2">
      <c r="B286" t="s">
        <v>166</v>
      </c>
      <c r="S286" t="s">
        <v>166</v>
      </c>
      <c r="AJ286" t="s">
        <v>166</v>
      </c>
      <c r="BA286" t="s">
        <v>166</v>
      </c>
      <c r="BR286" t="s">
        <v>166</v>
      </c>
      <c r="CI286" t="s">
        <v>166</v>
      </c>
      <c r="CZ286" t="s">
        <v>166</v>
      </c>
      <c r="DQ286" t="s">
        <v>166</v>
      </c>
    </row>
    <row r="288" spans="2:123" ht="16" x14ac:dyDescent="0.2">
      <c r="B288" t="s">
        <v>167</v>
      </c>
      <c r="S288" t="s">
        <v>167</v>
      </c>
      <c r="AJ288" t="s">
        <v>167</v>
      </c>
      <c r="BA288" t="s">
        <v>167</v>
      </c>
      <c r="BR288" t="s">
        <v>167</v>
      </c>
      <c r="CI288" t="s">
        <v>167</v>
      </c>
      <c r="CZ288" t="s">
        <v>167</v>
      </c>
      <c r="DQ288" t="s">
        <v>167</v>
      </c>
    </row>
    <row r="289" spans="2:130" ht="16" x14ac:dyDescent="0.2">
      <c r="B289" t="s">
        <v>168</v>
      </c>
      <c r="S289" t="s">
        <v>168</v>
      </c>
      <c r="AJ289" t="s">
        <v>168</v>
      </c>
      <c r="BA289" t="s">
        <v>168</v>
      </c>
      <c r="BR289" t="s">
        <v>168</v>
      </c>
      <c r="CI289" t="s">
        <v>168</v>
      </c>
      <c r="CZ289" t="s">
        <v>168</v>
      </c>
      <c r="DQ289" t="s">
        <v>168</v>
      </c>
    </row>
    <row r="290" spans="2:130" ht="16" x14ac:dyDescent="0.2">
      <c r="B290" t="s">
        <v>169</v>
      </c>
      <c r="S290" t="s">
        <v>169</v>
      </c>
      <c r="AJ290" t="s">
        <v>169</v>
      </c>
      <c r="BA290" t="s">
        <v>169</v>
      </c>
      <c r="BR290" t="s">
        <v>169</v>
      </c>
      <c r="CI290" t="s">
        <v>169</v>
      </c>
      <c r="CZ290" t="s">
        <v>169</v>
      </c>
      <c r="DQ290" t="s">
        <v>169</v>
      </c>
    </row>
    <row r="292" spans="2:130" ht="16" x14ac:dyDescent="0.2">
      <c r="B292" t="s">
        <v>197</v>
      </c>
      <c r="S292" t="s">
        <v>197</v>
      </c>
      <c r="AJ292" t="s">
        <v>197</v>
      </c>
      <c r="BA292" t="s">
        <v>197</v>
      </c>
      <c r="BR292" t="s">
        <v>197</v>
      </c>
      <c r="CI292" t="s">
        <v>197</v>
      </c>
      <c r="CZ292" t="s">
        <v>197</v>
      </c>
      <c r="DQ292" t="s">
        <v>197</v>
      </c>
    </row>
    <row r="293" spans="2:130" ht="16" x14ac:dyDescent="0.2">
      <c r="B293" t="s">
        <v>198</v>
      </c>
      <c r="S293" t="s">
        <v>198</v>
      </c>
      <c r="AJ293" t="s">
        <v>198</v>
      </c>
      <c r="BA293" t="s">
        <v>198</v>
      </c>
      <c r="BR293" t="s">
        <v>198</v>
      </c>
      <c r="CI293" t="s">
        <v>198</v>
      </c>
      <c r="CZ293" t="s">
        <v>198</v>
      </c>
      <c r="DQ293" t="s">
        <v>198</v>
      </c>
    </row>
    <row r="294" spans="2:130" ht="16" x14ac:dyDescent="0.2">
      <c r="B294" t="s">
        <v>199</v>
      </c>
      <c r="C294">
        <f>C281/C280</f>
        <v>0.26250000000000001</v>
      </c>
      <c r="S294" t="s">
        <v>199</v>
      </c>
      <c r="T294">
        <f>T281/T280</f>
        <v>0.26250000000000001</v>
      </c>
      <c r="AJ294" t="s">
        <v>199</v>
      </c>
      <c r="AK294">
        <f>AK281/AK280</f>
        <v>0.26250000000000001</v>
      </c>
      <c r="BA294" t="s">
        <v>199</v>
      </c>
      <c r="BB294">
        <f>BB281/BB280</f>
        <v>0.26250000000000001</v>
      </c>
      <c r="BR294" t="s">
        <v>199</v>
      </c>
      <c r="BS294">
        <f>BS281/BS280</f>
        <v>0.52500000000000002</v>
      </c>
      <c r="CI294" t="s">
        <v>199</v>
      </c>
      <c r="CJ294">
        <f>CJ281/CJ280</f>
        <v>0.52500000000000002</v>
      </c>
      <c r="CZ294" t="s">
        <v>199</v>
      </c>
      <c r="DA294">
        <f>DA281/DA280</f>
        <v>0.52500000000000002</v>
      </c>
      <c r="DQ294" t="s">
        <v>199</v>
      </c>
      <c r="DR294">
        <f>DR281/DR280</f>
        <v>0.52500000000000002</v>
      </c>
    </row>
    <row r="295" spans="2:130" ht="16" x14ac:dyDescent="0.2">
      <c r="B295" t="s">
        <v>200</v>
      </c>
      <c r="C295">
        <v>10</v>
      </c>
      <c r="D295">
        <v>15</v>
      </c>
      <c r="E295">
        <v>20</v>
      </c>
      <c r="F295">
        <v>25</v>
      </c>
      <c r="G295">
        <v>30</v>
      </c>
      <c r="H295">
        <v>35</v>
      </c>
      <c r="I295">
        <v>45</v>
      </c>
      <c r="J295">
        <v>60</v>
      </c>
      <c r="K295">
        <f>C276</f>
        <v>26.565073615635743</v>
      </c>
      <c r="S295" t="s">
        <v>200</v>
      </c>
      <c r="T295">
        <v>10</v>
      </c>
      <c r="U295">
        <v>15</v>
      </c>
      <c r="V295">
        <v>20</v>
      </c>
      <c r="W295">
        <v>25</v>
      </c>
      <c r="X295">
        <v>30</v>
      </c>
      <c r="Y295">
        <v>35</v>
      </c>
      <c r="Z295">
        <v>45</v>
      </c>
      <c r="AA295">
        <v>60</v>
      </c>
      <c r="AB295">
        <f>T276</f>
        <v>26.565073615635743</v>
      </c>
      <c r="AJ295" t="s">
        <v>200</v>
      </c>
      <c r="AK295">
        <v>10</v>
      </c>
      <c r="AL295">
        <v>15</v>
      </c>
      <c r="AM295">
        <v>20</v>
      </c>
      <c r="AN295">
        <v>25</v>
      </c>
      <c r="AO295">
        <v>30</v>
      </c>
      <c r="AP295">
        <v>35</v>
      </c>
      <c r="AQ295">
        <v>45</v>
      </c>
      <c r="AR295">
        <v>60</v>
      </c>
      <c r="AS295">
        <f>AK276</f>
        <v>26.565073615635743</v>
      </c>
      <c r="BA295" t="s">
        <v>200</v>
      </c>
      <c r="BB295">
        <v>10</v>
      </c>
      <c r="BC295">
        <v>15</v>
      </c>
      <c r="BD295">
        <v>20</v>
      </c>
      <c r="BE295">
        <v>25</v>
      </c>
      <c r="BF295">
        <v>30</v>
      </c>
      <c r="BG295">
        <v>35</v>
      </c>
      <c r="BH295">
        <v>45</v>
      </c>
      <c r="BI295">
        <v>60</v>
      </c>
      <c r="BJ295">
        <f>BB276</f>
        <v>26.565073615635743</v>
      </c>
      <c r="BR295" t="s">
        <v>200</v>
      </c>
      <c r="BS295">
        <v>10</v>
      </c>
      <c r="BT295">
        <v>15</v>
      </c>
      <c r="BU295">
        <v>20</v>
      </c>
      <c r="BV295">
        <v>25</v>
      </c>
      <c r="BW295">
        <v>30</v>
      </c>
      <c r="BX295">
        <v>35</v>
      </c>
      <c r="BY295">
        <v>45</v>
      </c>
      <c r="BZ295">
        <v>60</v>
      </c>
      <c r="CA295">
        <f>BS276</f>
        <v>26.565073615635743</v>
      </c>
      <c r="CI295" t="s">
        <v>200</v>
      </c>
      <c r="CJ295">
        <v>10</v>
      </c>
      <c r="CK295">
        <v>15</v>
      </c>
      <c r="CL295">
        <v>20</v>
      </c>
      <c r="CM295">
        <v>25</v>
      </c>
      <c r="CN295">
        <v>30</v>
      </c>
      <c r="CO295">
        <v>35</v>
      </c>
      <c r="CP295">
        <v>45</v>
      </c>
      <c r="CQ295">
        <v>60</v>
      </c>
      <c r="CR295">
        <f>CJ276</f>
        <v>26.565073615635743</v>
      </c>
      <c r="CZ295" t="s">
        <v>200</v>
      </c>
      <c r="DA295">
        <v>10</v>
      </c>
      <c r="DB295">
        <v>15</v>
      </c>
      <c r="DC295">
        <v>20</v>
      </c>
      <c r="DD295">
        <v>25</v>
      </c>
      <c r="DE295">
        <v>30</v>
      </c>
      <c r="DF295">
        <v>35</v>
      </c>
      <c r="DG295">
        <v>45</v>
      </c>
      <c r="DH295">
        <v>60</v>
      </c>
      <c r="DI295">
        <f>DA276</f>
        <v>26.565073615635743</v>
      </c>
      <c r="DQ295" t="s">
        <v>200</v>
      </c>
      <c r="DR295">
        <v>10</v>
      </c>
      <c r="DS295">
        <v>15</v>
      </c>
      <c r="DT295">
        <v>20</v>
      </c>
      <c r="DU295">
        <v>25</v>
      </c>
      <c r="DV295">
        <v>30</v>
      </c>
      <c r="DW295">
        <v>35</v>
      </c>
      <c r="DX295">
        <v>45</v>
      </c>
      <c r="DY295">
        <v>60</v>
      </c>
      <c r="DZ295">
        <f>DR276</f>
        <v>26.565073615635743</v>
      </c>
    </row>
    <row r="296" spans="2:130" ht="16" x14ac:dyDescent="0.2">
      <c r="B296" t="s">
        <v>201</v>
      </c>
      <c r="C296" t="str">
        <f>IF(C294&lt;=0.25,C297,"")</f>
        <v/>
      </c>
      <c r="D296" t="str">
        <f>IF(C294&lt;=0.25,D297,"")</f>
        <v/>
      </c>
      <c r="E296" t="str">
        <f>IF(C294&lt;=0.25,E297,"")</f>
        <v/>
      </c>
      <c r="F296" t="str">
        <f>IF(C294&lt;=0.25,F297,"")</f>
        <v/>
      </c>
      <c r="G296" t="str">
        <f>IF(C294&lt;=0.25,G297,"")</f>
        <v/>
      </c>
      <c r="H296" t="str">
        <f>IF(C294&lt;=0.25,H297,"")</f>
        <v/>
      </c>
      <c r="I296" t="str">
        <f>IF(C294&lt;=0.25,I297,"")</f>
        <v/>
      </c>
      <c r="J296" t="str">
        <f>IF(C294&lt;=0.25,J297,"")</f>
        <v/>
      </c>
      <c r="K296" t="str">
        <f>IF(C294&lt;=0.25,IF(K295&lt;D295,C296+(K295-C295)*(D296-C296)/(D295-C295),IF(K295&lt;E295,D296+(K295-D295)*(E296-D296)/(E295-D295),IF(K295&lt;F295,E296+(K295-E295)*(F296-E296)/(F295-E295),IF(K295&lt;G295,F296+(K295-F295)*(G296-F296)/(G295-F295),IF(K295&lt;H295,G296+(K295-G295)*(H296-G296)/(H295-G295),IF(K295&lt;I295,H296+(K295-H295)*(I296-H296)/(I295-H295),IF(K295&lt;J295,I296+(K295-I295)*(J296-I296)/(J295-I295),J296))))))),"")</f>
        <v/>
      </c>
      <c r="S296" t="s">
        <v>201</v>
      </c>
      <c r="T296" t="str">
        <f>IF(T294&lt;=0.25,T297,"")</f>
        <v/>
      </c>
      <c r="U296" t="str">
        <f>IF(T294&lt;=0.25,U297,"")</f>
        <v/>
      </c>
      <c r="V296" t="str">
        <f>IF(T294&lt;=0.25,V297,"")</f>
        <v/>
      </c>
      <c r="W296" t="str">
        <f>IF(T294&lt;=0.25,W297,"")</f>
        <v/>
      </c>
      <c r="X296" t="str">
        <f>IF(T294&lt;=0.25,X297,"")</f>
        <v/>
      </c>
      <c r="Y296" t="str">
        <f>IF(T294&lt;=0.25,Y297,"")</f>
        <v/>
      </c>
      <c r="Z296" t="str">
        <f>IF(T294&lt;=0.25,Z297,"")</f>
        <v/>
      </c>
      <c r="AA296" t="str">
        <f>IF(T294&lt;=0.25,AA297,"")</f>
        <v/>
      </c>
      <c r="AB296" t="str">
        <f>IF(T294&lt;=0.25,IF(AB295&lt;U295,T296+(AB295-T295)*(U296-T296)/(U295-T295),IF(AB295&lt;V295,U296+(AB295-U295)*(V296-U296)/(V295-U295),IF(AB295&lt;W295,V296+(AB295-V295)*(W296-V296)/(W295-V295),IF(AB295&lt;X295,W296+(AB295-W295)*(X296-W296)/(X295-W295),IF(AB295&lt;Y295,X296+(AB295-X295)*(Y296-X296)/(Y295-X295),IF(AB295&lt;Z295,Y296+(AB295-Y295)*(Z296-Y296)/(Z295-Y295),IF(AB295&lt;AA295,Z296+(AB295-Z295)*(AA296-Z296)/(AA295-Z295),AA296))))))),"")</f>
        <v/>
      </c>
      <c r="AJ296" t="s">
        <v>201</v>
      </c>
      <c r="AK296" t="str">
        <f>IF(AK294&lt;=0.25,AK297,"")</f>
        <v/>
      </c>
      <c r="AL296" t="str">
        <f>IF(AK294&lt;=0.25,AL297,"")</f>
        <v/>
      </c>
      <c r="AM296" t="str">
        <f>IF(AK294&lt;=0.25,AM297,"")</f>
        <v/>
      </c>
      <c r="AN296" t="str">
        <f>IF(AK294&lt;=0.25,AN297,"")</f>
        <v/>
      </c>
      <c r="AO296" t="str">
        <f>IF(AK294&lt;=0.25,AO297,"")</f>
        <v/>
      </c>
      <c r="AP296" t="str">
        <f>IF(AK294&lt;=0.25,AP297,"")</f>
        <v/>
      </c>
      <c r="AQ296" t="str">
        <f>IF(AK294&lt;=0.25,AQ297,"")</f>
        <v/>
      </c>
      <c r="AR296" t="str">
        <f>IF(AK294&lt;=0.25,AR297,"")</f>
        <v/>
      </c>
      <c r="AS296" t="str">
        <f>IF(AK294&lt;=0.25,IF(AS295&lt;AL295,AK296+(AS295-AK295)*(AL296-AK296)/(AL295-AK295),IF(AS295&lt;AM295,AL296+(AS295-AL295)*(AM296-AL296)/(AM295-AL295),IF(AS295&lt;AN295,AM296+(AS295-AM295)*(AN296-AM296)/(AN295-AM295),IF(AS295&lt;AO295,AN296+(AS295-AN295)*(AO296-AN296)/(AO295-AN295),IF(AS295&lt;AP295,AO296+(AS295-AO295)*(AP296-AO296)/(AP295-AO295),IF(AS295&lt;AQ295,AP296+(AS295-AP295)*(AQ296-AP296)/(AQ295-AP295),IF(AS295&lt;AR295,AQ296+(AS295-AQ295)*(AR296-AQ296)/(AR295-AQ295),AR296))))))),"")</f>
        <v/>
      </c>
      <c r="BA296" t="s">
        <v>201</v>
      </c>
      <c r="BB296" t="str">
        <f>IF(BB294&lt;=0.25,BB297,"")</f>
        <v/>
      </c>
      <c r="BC296" t="str">
        <f>IF(BB294&lt;=0.25,BC297,"")</f>
        <v/>
      </c>
      <c r="BD296" t="str">
        <f>IF(BB294&lt;=0.25,BD297,"")</f>
        <v/>
      </c>
      <c r="BE296" t="str">
        <f>IF(BB294&lt;=0.25,BE297,"")</f>
        <v/>
      </c>
      <c r="BF296" t="str">
        <f>IF(BB294&lt;=0.25,BF297,"")</f>
        <v/>
      </c>
      <c r="BG296" t="str">
        <f>IF(BB294&lt;=0.25,BG297,"")</f>
        <v/>
      </c>
      <c r="BH296" t="str">
        <f>IF(BB294&lt;=0.25,BH297,"")</f>
        <v/>
      </c>
      <c r="BI296" t="str">
        <f>IF(BB294&lt;=0.25,BI297,"")</f>
        <v/>
      </c>
      <c r="BJ296" t="str">
        <f>IF(BB294&lt;=0.25,IF(BJ295&lt;BC295,BB296+(BJ295-BB295)*(BC296-BB296)/(BC295-BB295),IF(BJ295&lt;BD295,BC296+(BJ295-BC295)*(BD296-BC296)/(BD295-BC295),IF(BJ295&lt;BE295,BD296+(BJ295-BD295)*(BE296-BD296)/(BE295-BD295),IF(BJ295&lt;BF295,BE296+(BJ295-BE295)*(BF296-BE296)/(BF295-BE295),IF(BJ295&lt;BG295,BF296+(BJ295-BF295)*(BG296-BF296)/(BG295-BF295),IF(BJ295&lt;BH295,BG296+(BJ295-BG295)*(BH296-BG296)/(BH295-BG295),IF(BJ295&lt;BI295,BH296+(BJ295-BH295)*(BI296-BH296)/(BI295-BH295),BI296))))))),"")</f>
        <v/>
      </c>
      <c r="BR296" t="s">
        <v>201</v>
      </c>
      <c r="BS296" t="str">
        <f>IF(BS294&lt;=0.25,BS297,"")</f>
        <v/>
      </c>
      <c r="BT296" t="str">
        <f>IF(BS294&lt;=0.25,BT297,"")</f>
        <v/>
      </c>
      <c r="BU296" t="str">
        <f>IF(BS294&lt;=0.25,BU297,"")</f>
        <v/>
      </c>
      <c r="BV296" t="str">
        <f>IF(BS294&lt;=0.25,BV297,"")</f>
        <v/>
      </c>
      <c r="BW296" t="str">
        <f>IF(BS294&lt;=0.25,BW297,"")</f>
        <v/>
      </c>
      <c r="BX296" t="str">
        <f>IF(BS294&lt;=0.25,BX297,"")</f>
        <v/>
      </c>
      <c r="BY296" t="str">
        <f>IF(BS294&lt;=0.25,BY297,"")</f>
        <v/>
      </c>
      <c r="BZ296" t="str">
        <f>IF(BS294&lt;=0.25,BZ297,"")</f>
        <v/>
      </c>
      <c r="CA296" t="str">
        <f>IF(BS294&lt;=0.25,IF(CA295&lt;BT295,BS296+(CA295-BS295)*(BT296-BS296)/(BT295-BS295),IF(CA295&lt;BU295,BT296+(CA295-BT295)*(BU296-BT296)/(BU295-BT295),IF(CA295&lt;BV295,BU296+(CA295-BU295)*(BV296-BU296)/(BV295-BU295),IF(CA295&lt;BW295,BV296+(CA295-BV295)*(BW296-BV296)/(BW295-BV295),IF(CA295&lt;BX295,BW296+(CA295-BW295)*(BX296-BW296)/(BX295-BW295),IF(CA295&lt;BY295,BX296+(CA295-BX295)*(BY296-BX296)/(BY295-BX295),IF(CA295&lt;BZ295,BY296+(CA295-BY295)*(BZ296-BY296)/(BZ295-BY295),BZ296))))))),"")</f>
        <v/>
      </c>
      <c r="CI296" t="s">
        <v>201</v>
      </c>
      <c r="CJ296" t="str">
        <f>IF(CJ294&lt;=0.25,CJ297,"")</f>
        <v/>
      </c>
      <c r="CK296" t="str">
        <f>IF(CJ294&lt;=0.25,CK297,"")</f>
        <v/>
      </c>
      <c r="CL296" t="str">
        <f>IF(CJ294&lt;=0.25,CL297,"")</f>
        <v/>
      </c>
      <c r="CM296" t="str">
        <f>IF(CJ294&lt;=0.25,CM297,"")</f>
        <v/>
      </c>
      <c r="CN296" t="str">
        <f>IF(CJ294&lt;=0.25,CN297,"")</f>
        <v/>
      </c>
      <c r="CO296" t="str">
        <f>IF(CJ294&lt;=0.25,CO297,"")</f>
        <v/>
      </c>
      <c r="CP296" t="str">
        <f>IF(CJ294&lt;=0.25,CP297,"")</f>
        <v/>
      </c>
      <c r="CQ296" t="str">
        <f>IF(CJ294&lt;=0.25,CQ297,"")</f>
        <v/>
      </c>
      <c r="CR296" t="str">
        <f>IF(CJ294&lt;=0.25,IF(CR295&lt;CK295,CJ296+(CR295-CJ295)*(CK296-CJ296)/(CK295-CJ295),IF(CR295&lt;CL295,CK296+(CR295-CK295)*(CL296-CK296)/(CL295-CK295),IF(CR295&lt;CM295,CL296+(CR295-CL295)*(CM296-CL296)/(CM295-CL295),IF(CR295&lt;CN295,CM296+(CR295-CM295)*(CN296-CM296)/(CN295-CM295),IF(CR295&lt;CO295,CN296+(CR295-CN295)*(CO296-CN296)/(CO295-CN295),IF(CR295&lt;CP295,CO296+(CR295-CO295)*(CP296-CO296)/(CP295-CO295),IF(CR295&lt;CQ295,CP296+(CR295-CP295)*(CQ296-CP296)/(CQ295-CP295),CQ296))))))),"")</f>
        <v/>
      </c>
      <c r="CZ296" t="s">
        <v>201</v>
      </c>
      <c r="DA296" t="str">
        <f>IF(DA294&lt;=0.25,DA297,"")</f>
        <v/>
      </c>
      <c r="DB296" t="str">
        <f>IF(DA294&lt;=0.25,DB297,"")</f>
        <v/>
      </c>
      <c r="DC296" t="str">
        <f>IF(DA294&lt;=0.25,DC297,"")</f>
        <v/>
      </c>
      <c r="DD296" t="str">
        <f>IF(DA294&lt;=0.25,DD297,"")</f>
        <v/>
      </c>
      <c r="DE296" t="str">
        <f>IF(DA294&lt;=0.25,DE297,"")</f>
        <v/>
      </c>
      <c r="DF296" t="str">
        <f>IF(DA294&lt;=0.25,DF297,"")</f>
        <v/>
      </c>
      <c r="DG296" t="str">
        <f>IF(DA294&lt;=0.25,DG297,"")</f>
        <v/>
      </c>
      <c r="DH296" t="str">
        <f>IF(DA294&lt;=0.25,DH297,"")</f>
        <v/>
      </c>
      <c r="DI296" t="str">
        <f>IF(DA294&lt;=0.25,IF(DI295&lt;DB295,DA296+(DI295-DA295)*(DB296-DA296)/(DB295-DA295),IF(DI295&lt;DC295,DB296+(DI295-DB295)*(DC296-DB296)/(DC295-DB295),IF(DI295&lt;DD295,DC296+(DI295-DC295)*(DD296-DC296)/(DD295-DC295),IF(DI295&lt;DE295,DD296+(DI295-DD295)*(DE296-DD296)/(DE295-DD295),IF(DI295&lt;DF295,DE296+(DI295-DE295)*(DF296-DE296)/(DF295-DE295),IF(DI295&lt;DG295,DF296+(DI295-DF295)*(DG296-DF296)/(DG295-DF295),IF(DI295&lt;DH295,DG296+(DI295-DG295)*(DH296-DG296)/(DH295-DG295),DH296))))))),"")</f>
        <v/>
      </c>
      <c r="DQ296" t="s">
        <v>201</v>
      </c>
      <c r="DR296" t="str">
        <f>IF(DR294&lt;=0.25,DR297,"")</f>
        <v/>
      </c>
      <c r="DS296" t="str">
        <f>IF(DR294&lt;=0.25,DS297,"")</f>
        <v/>
      </c>
      <c r="DT296" t="str">
        <f>IF(DR294&lt;=0.25,DT297,"")</f>
        <v/>
      </c>
      <c r="DU296" t="str">
        <f>IF(DR294&lt;=0.25,DU297,"")</f>
        <v/>
      </c>
      <c r="DV296" t="str">
        <f>IF(DR294&lt;=0.25,DV297,"")</f>
        <v/>
      </c>
      <c r="DW296" t="str">
        <f>IF(DR294&lt;=0.25,DW297,"")</f>
        <v/>
      </c>
      <c r="DX296" t="str">
        <f>IF(DR294&lt;=0.25,DX297,"")</f>
        <v/>
      </c>
      <c r="DY296" t="str">
        <f>IF(DR294&lt;=0.25,DY297,"")</f>
        <v/>
      </c>
      <c r="DZ296" t="str">
        <f>IF(DR294&lt;=0.25,IF(DZ295&lt;DS295,DR296+(DZ295-DR295)*(DS296-DR296)/(DS295-DR295),IF(DZ295&lt;DT295,DS296+(DZ295-DS295)*(DT296-DS296)/(DT295-DS295),IF(DZ295&lt;DU295,DT296+(DZ295-DT295)*(DU296-DT296)/(DU295-DT295),IF(DZ295&lt;DV295,DU296+(DZ295-DU295)*(DV296-DU296)/(DV295-DU295),IF(DZ295&lt;DW295,DV296+(DZ295-DV295)*(DW296-DV296)/(DW295-DV295),IF(DZ295&lt;DX295,DW296+(DZ295-DW295)*(DX296-DW296)/(DX295-DW295),IF(DZ295&lt;DY295,DX296+(DZ295-DX295)*(DY296-DX296)/(DY295-DX295),DY296))))))),"")</f>
        <v/>
      </c>
    </row>
    <row r="297" spans="2:130" ht="16" x14ac:dyDescent="0.2">
      <c r="B297">
        <v>0.25</v>
      </c>
      <c r="C297">
        <f>IF(C283="A",-0.7,-0.18)</f>
        <v>-0.7</v>
      </c>
      <c r="D297">
        <f>IF(C283="A",-0.5,0)</f>
        <v>-0.5</v>
      </c>
      <c r="E297">
        <f>IF(C283="A",-0.3,0.2)</f>
        <v>-0.3</v>
      </c>
      <c r="F297">
        <f>IF(C283="A",-0.2,0.3)</f>
        <v>-0.2</v>
      </c>
      <c r="G297">
        <f>IF(C283="A",-0.2,0.3)</f>
        <v>-0.2</v>
      </c>
      <c r="H297">
        <f>IF(C283="A",0,0.4)</f>
        <v>0</v>
      </c>
      <c r="I297">
        <v>0.4</v>
      </c>
      <c r="J297">
        <v>0.6</v>
      </c>
      <c r="S297">
        <v>0.25</v>
      </c>
      <c r="T297">
        <f>IF(T283="A",-0.7,-0.18)</f>
        <v>-0.18</v>
      </c>
      <c r="U297">
        <f>IF(T283="A",-0.5,0)</f>
        <v>0</v>
      </c>
      <c r="V297">
        <f>IF(T283="A",-0.3,0.2)</f>
        <v>0.2</v>
      </c>
      <c r="W297">
        <f>IF(T283="A",-0.2,0.3)</f>
        <v>0.3</v>
      </c>
      <c r="X297">
        <f>IF(T283="A",-0.2,0.3)</f>
        <v>0.3</v>
      </c>
      <c r="Y297">
        <f>IF(T283="A",0,0.4)</f>
        <v>0.4</v>
      </c>
      <c r="Z297">
        <v>0.4</v>
      </c>
      <c r="AA297">
        <v>0.6</v>
      </c>
      <c r="AJ297">
        <v>0.25</v>
      </c>
      <c r="AK297">
        <f>IF(AK283="A",-0.7,-0.18)</f>
        <v>-0.7</v>
      </c>
      <c r="AL297">
        <f>IF(AK283="A",-0.5,0)</f>
        <v>-0.5</v>
      </c>
      <c r="AM297">
        <f>IF(AK283="A",-0.3,0.2)</f>
        <v>-0.3</v>
      </c>
      <c r="AN297">
        <f>IF(AK283="A",-0.2,0.3)</f>
        <v>-0.2</v>
      </c>
      <c r="AO297">
        <f>IF(AK283="A",-0.2,0.3)</f>
        <v>-0.2</v>
      </c>
      <c r="AP297">
        <f>IF(AK283="A",0,0.4)</f>
        <v>0</v>
      </c>
      <c r="AQ297">
        <v>0.4</v>
      </c>
      <c r="AR297">
        <v>0.6</v>
      </c>
      <c r="BA297">
        <v>0.25</v>
      </c>
      <c r="BB297">
        <f>IF(BB283="A",-0.7,-0.18)</f>
        <v>-0.18</v>
      </c>
      <c r="BC297">
        <f>IF(BB283="A",-0.5,0)</f>
        <v>0</v>
      </c>
      <c r="BD297">
        <f>IF(BB283="A",-0.3,0.2)</f>
        <v>0.2</v>
      </c>
      <c r="BE297">
        <f>IF(BB283="A",-0.2,0.3)</f>
        <v>0.3</v>
      </c>
      <c r="BF297">
        <f>IF(BB283="A",-0.2,0.3)</f>
        <v>0.3</v>
      </c>
      <c r="BG297">
        <f>IF(BB283="A",0,0.4)</f>
        <v>0.4</v>
      </c>
      <c r="BH297">
        <v>0.4</v>
      </c>
      <c r="BI297">
        <v>0.6</v>
      </c>
      <c r="BR297">
        <v>0.25</v>
      </c>
      <c r="BS297">
        <f>IF(BS283="A",-0.7,-0.18)</f>
        <v>-0.7</v>
      </c>
      <c r="BT297">
        <f>IF(BS283="A",-0.5,0)</f>
        <v>-0.5</v>
      </c>
      <c r="BU297">
        <f>IF(BS283="A",-0.3,0.2)</f>
        <v>-0.3</v>
      </c>
      <c r="BV297">
        <f>IF(BS283="A",-0.2,0.3)</f>
        <v>-0.2</v>
      </c>
      <c r="BW297">
        <f>IF(BS283="A",-0.2,0.3)</f>
        <v>-0.2</v>
      </c>
      <c r="BX297">
        <f>IF(BS283="A",0,0.4)</f>
        <v>0</v>
      </c>
      <c r="BY297">
        <v>0.4</v>
      </c>
      <c r="BZ297">
        <v>0.6</v>
      </c>
      <c r="CI297">
        <v>0.25</v>
      </c>
      <c r="CJ297">
        <f>IF(CJ283="A",-0.7,-0.18)</f>
        <v>-0.18</v>
      </c>
      <c r="CK297">
        <f>IF(CJ283="A",-0.5,0)</f>
        <v>0</v>
      </c>
      <c r="CL297">
        <f>IF(CJ283="A",-0.3,0.2)</f>
        <v>0.2</v>
      </c>
      <c r="CM297">
        <f>IF(CJ283="A",-0.2,0.3)</f>
        <v>0.3</v>
      </c>
      <c r="CN297">
        <f>IF(CJ283="A",-0.2,0.3)</f>
        <v>0.3</v>
      </c>
      <c r="CO297">
        <f>IF(CJ283="A",0,0.4)</f>
        <v>0.4</v>
      </c>
      <c r="CP297">
        <v>0.4</v>
      </c>
      <c r="CQ297">
        <v>0.6</v>
      </c>
      <c r="CZ297">
        <v>0.25</v>
      </c>
      <c r="DA297">
        <f>IF(DA283="A",-0.7,-0.18)</f>
        <v>-0.7</v>
      </c>
      <c r="DB297">
        <f>IF(DA283="A",-0.5,0)</f>
        <v>-0.5</v>
      </c>
      <c r="DC297">
        <f>IF(DA283="A",-0.3,0.2)</f>
        <v>-0.3</v>
      </c>
      <c r="DD297">
        <f>IF(DA283="A",-0.2,0.3)</f>
        <v>-0.2</v>
      </c>
      <c r="DE297">
        <f>IF(DA283="A",-0.2,0.3)</f>
        <v>-0.2</v>
      </c>
      <c r="DF297">
        <f>IF(DA283="A",0,0.4)</f>
        <v>0</v>
      </c>
      <c r="DG297">
        <v>0.4</v>
      </c>
      <c r="DH297">
        <v>0.6</v>
      </c>
      <c r="DQ297">
        <v>0.25</v>
      </c>
      <c r="DR297">
        <f>IF(DR283="A",-0.7,-0.18)</f>
        <v>-0.18</v>
      </c>
      <c r="DS297">
        <f>IF(DR283="A",-0.5,0)</f>
        <v>0</v>
      </c>
      <c r="DT297">
        <f>IF(DR283="A",-0.3,0.2)</f>
        <v>0.2</v>
      </c>
      <c r="DU297">
        <f>IF(DR283="A",-0.2,0.3)</f>
        <v>0.3</v>
      </c>
      <c r="DV297">
        <f>IF(DR283="A",-0.2,0.3)</f>
        <v>0.3</v>
      </c>
      <c r="DW297">
        <f>IF(DR283="A",0,0.4)</f>
        <v>0.4</v>
      </c>
      <c r="DX297">
        <v>0.4</v>
      </c>
      <c r="DY297">
        <v>0.6</v>
      </c>
    </row>
    <row r="298" spans="2:130" ht="16" x14ac:dyDescent="0.2">
      <c r="B298" t="s">
        <v>202</v>
      </c>
      <c r="C298">
        <f>IF(AND(C294&gt;0.25,C294&lt;=0.5),C297+(C294-B297)*(C299-C297)/(B299-B297),"")</f>
        <v>-0.71</v>
      </c>
      <c r="D298">
        <f>IF(AND(C294&gt;0.25,C294&lt;=0.5),D297+(C294-B297)*(D299-D297)/(B299-B297),"")</f>
        <v>-0.51</v>
      </c>
      <c r="E298">
        <f>IF(AND(C294&gt;0.25,C294&lt;=0.5),E297+(C294-B297)*(E299-E297)/(B299-B297),"")</f>
        <v>-0.30499999999999999</v>
      </c>
      <c r="F298">
        <f>IF(AND(C294&gt;0.25,C294&lt;=0.5),F297+(C294-B297)*(F299-F297)/(B299-B297),"")</f>
        <v>-0.20500000000000002</v>
      </c>
      <c r="G298">
        <f>IF(AND(C294&gt;0.25,C294&lt;=0.5),G297+(C294-B297)*(G299-G297)/(B299-B297),"")</f>
        <v>-0.2</v>
      </c>
      <c r="H298">
        <f>IF(AND(C294&gt;0.25,C294&lt;=0.5),H297+(C294-B297)*(H299-H297)/(B299-B297),"")</f>
        <v>-1.0000000000000009E-2</v>
      </c>
      <c r="I298">
        <f>IF(AND(C294&gt;0.25,C294&lt;=0.5),I297+(C294-B297)*(I299-I297)/(B299-B297),"")</f>
        <v>0.38</v>
      </c>
      <c r="J298">
        <f>IF(AND(C294&gt;0.25,C294&lt;=0.5),J297+(C294-B297)*(J299-J297)/(B299-B297),"")</f>
        <v>0.6</v>
      </c>
      <c r="K298">
        <f>IF(AND(C294&gt;0.25,C294&lt;=0.5),IF(K295&lt;D295,C298+(K295-C295)*(D298-C298)/(D295-C295),IF(K295&lt;E295,D298+(K295-D295)*(E298-D298)/(E295-D295),IF(K295&lt;F295,E298+(K295-E295)*(F298-E298)/(F295-E295),IF(K295&lt;G295,F298+(K295-F295)*(G298-F298)/(G295-F295),IF(K295&lt;H295,G298+(K295-G295)*(H298-G298)/(H295-G295),IF(K295&lt;I295,H298+(K295-H295)*(I298-H298)/(I295-H295),IF(K295&lt;J295,I298+(K295-I295)*(J298-I298)/(J295-I295),J298))))))),"")</f>
        <v>-0.20343492638436428</v>
      </c>
      <c r="S298" t="s">
        <v>202</v>
      </c>
      <c r="T298">
        <f>IF(AND(T294&gt;0.25,T294&lt;=0.5),T297+(T294-S297)*(T299-T297)/(S299-S297),"")</f>
        <v>-0.18</v>
      </c>
      <c r="U298">
        <f>IF(AND(T294&gt;0.25,T294&lt;=0.5),U297+(T294-S297)*(U299-U297)/(S299-S297),"")</f>
        <v>-9.000000000000008E-3</v>
      </c>
      <c r="V298">
        <f>IF(AND(T294&gt;0.25,T294&lt;=0.5),V297+(T294-S297)*(V299-V297)/(S299-S297),"")</f>
        <v>0.19</v>
      </c>
      <c r="W298">
        <f>IF(AND(T294&gt;0.25,T294&lt;=0.5),W297+(T294-S297)*(W299-W297)/(S299-S297),"")</f>
        <v>0.29499999999999998</v>
      </c>
      <c r="X298">
        <f>IF(AND(T294&gt;0.25,T294&lt;=0.5),X297+(T294-S297)*(X299-X297)/(S299-S297),"")</f>
        <v>0.29499999999999998</v>
      </c>
      <c r="Y298">
        <f>IF(AND(T294&gt;0.25,T294&lt;=0.5),Y297+(T294-S297)*(Y299-Y297)/(S299-S297),"")</f>
        <v>0.39500000000000002</v>
      </c>
      <c r="Z298">
        <f>IF(AND(T294&gt;0.25,T294&lt;=0.5),Z297+(T294-S297)*(Z299-Z297)/(S299-S297),"")</f>
        <v>0.4</v>
      </c>
      <c r="AA298">
        <f>IF(AND(T294&gt;0.25,T294&lt;=0.5),AA297+(T294-S297)*(AA299-AA297)/(S299-S297),"")</f>
        <v>0.6</v>
      </c>
      <c r="AB298">
        <f>IF(AND(T294&gt;0.25,T294&lt;=0.5),IF(AB295&lt;U295,T298+(AB295-T295)*(U298-T298)/(U295-T295),IF(AB295&lt;V295,U298+(AB295-U295)*(V298-U298)/(V295-U295),IF(AB295&lt;W295,V298+(AB295-V295)*(W298-V298)/(W295-V295),IF(AB295&lt;X295,W298+(AB295-W295)*(X298-W298)/(X295-W295),IF(AB295&lt;Y295,X298+(AB295-X295)*(Y298-X298)/(Y295-X295),IF(AB295&lt;Z295,Y298+(AB295-Y295)*(Z298-Y298)/(Z295-Y295),IF(AB295&lt;AA295,Z298+(AB295-Z295)*(AA298-Z298)/(AA295-Z295),AA298))))))),"")</f>
        <v>0.29499999999999998</v>
      </c>
      <c r="AJ298" t="s">
        <v>202</v>
      </c>
      <c r="AK298">
        <f>IF(AND(AK294&gt;0.25,AK294&lt;=0.5),AK297+(AK294-AJ297)*(AK299-AK297)/(AJ299-AJ297),"")</f>
        <v>-0.71</v>
      </c>
      <c r="AL298">
        <f>IF(AND(AK294&gt;0.25,AK294&lt;=0.5),AL297+(AK294-AJ297)*(AL299-AL297)/(AJ299-AJ297),"")</f>
        <v>-0.51</v>
      </c>
      <c r="AM298">
        <f>IF(AND(AK294&gt;0.25,AK294&lt;=0.5),AM297+(AK294-AJ297)*(AM299-AM297)/(AJ299-AJ297),"")</f>
        <v>-0.30499999999999999</v>
      </c>
      <c r="AN298">
        <f>IF(AND(AK294&gt;0.25,AK294&lt;=0.5),AN297+(AK294-AJ297)*(AN299-AN297)/(AJ299-AJ297),"")</f>
        <v>-0.20500000000000002</v>
      </c>
      <c r="AO298">
        <f>IF(AND(AK294&gt;0.25,AK294&lt;=0.5),AO297+(AK294-AJ297)*(AO299-AO297)/(AJ299-AJ297),"")</f>
        <v>-0.2</v>
      </c>
      <c r="AP298">
        <f>IF(AND(AK294&gt;0.25,AK294&lt;=0.5),AP297+(AK294-AJ297)*(AP299-AP297)/(AJ299-AJ297),"")</f>
        <v>-1.0000000000000009E-2</v>
      </c>
      <c r="AQ298">
        <f>IF(AND(AK294&gt;0.25,AK294&lt;=0.5),AQ297+(AK294-AJ297)*(AQ299-AQ297)/(AJ299-AJ297),"")</f>
        <v>0.38</v>
      </c>
      <c r="AR298">
        <f>IF(AND(AK294&gt;0.25,AK294&lt;=0.5),AR297+(AK294-AJ297)*(AR299-AR297)/(AJ299-AJ297),"")</f>
        <v>0.6</v>
      </c>
      <c r="AS298">
        <f>IF(AND(AK294&gt;0.25,AK294&lt;=0.5),IF(AS295&lt;AL295,AK298+(AS295-AK295)*(AL298-AK298)/(AL295-AK295),IF(AS295&lt;AM295,AL298+(AS295-AL295)*(AM298-AL298)/(AM295-AL295),IF(AS295&lt;AN295,AM298+(AS295-AM295)*(AN298-AM298)/(AN295-AM295),IF(AS295&lt;AO295,AN298+(AS295-AN295)*(AO298-AN298)/(AO295-AN295),IF(AS295&lt;AP295,AO298+(AS295-AO295)*(AP298-AO298)/(AP295-AO295),IF(AS295&lt;AQ295,AP298+(AS295-AP295)*(AQ298-AP298)/(AQ295-AP295),IF(AS295&lt;AR295,AQ298+(AS295-AQ295)*(AR298-AQ298)/(AR295-AQ295),AR298))))))),"")</f>
        <v>-0.20343492638436428</v>
      </c>
      <c r="BA298" t="s">
        <v>202</v>
      </c>
      <c r="BB298">
        <f>IF(AND(BB294&gt;0.25,BB294&lt;=0.5),BB297+(BB294-BA297)*(BB299-BB297)/(BA299-BA297),"")</f>
        <v>-0.18</v>
      </c>
      <c r="BC298">
        <f>IF(AND(BB294&gt;0.25,BB294&lt;=0.5),BC297+(BB294-BA297)*(BC299-BC297)/(BA299-BA297),"")</f>
        <v>-9.000000000000008E-3</v>
      </c>
      <c r="BD298">
        <f>IF(AND(BB294&gt;0.25,BB294&lt;=0.5),BD297+(BB294-BA297)*(BD299-BD297)/(BA299-BA297),"")</f>
        <v>0.19</v>
      </c>
      <c r="BE298">
        <f>IF(AND(BB294&gt;0.25,BB294&lt;=0.5),BE297+(BB294-BA297)*(BE299-BE297)/(BA299-BA297),"")</f>
        <v>0.29499999999999998</v>
      </c>
      <c r="BF298">
        <f>IF(AND(BB294&gt;0.25,BB294&lt;=0.5),BF297+(BB294-BA297)*(BF299-BF297)/(BA299-BA297),"")</f>
        <v>0.29499999999999998</v>
      </c>
      <c r="BG298">
        <f>IF(AND(BB294&gt;0.25,BB294&lt;=0.5),BG297+(BB294-BA297)*(BG299-BG297)/(BA299-BA297),"")</f>
        <v>0.39500000000000002</v>
      </c>
      <c r="BH298">
        <f>IF(AND(BB294&gt;0.25,BB294&lt;=0.5),BH297+(BB294-BA297)*(BH299-BH297)/(BA299-BA297),"")</f>
        <v>0.4</v>
      </c>
      <c r="BI298">
        <f>IF(AND(BB294&gt;0.25,BB294&lt;=0.5),BI297+(BB294-BA297)*(BI299-BI297)/(BA299-BA297),"")</f>
        <v>0.6</v>
      </c>
      <c r="BJ298">
        <f>IF(AND(BB294&gt;0.25,BB294&lt;=0.5),IF(BJ295&lt;BC295,BB298+(BJ295-BB295)*(BC298-BB298)/(BC295-BB295),IF(BJ295&lt;BD295,BC298+(BJ295-BC295)*(BD298-BC298)/(BD295-BC295),IF(BJ295&lt;BE295,BD298+(BJ295-BD295)*(BE298-BD298)/(BE295-BD295),IF(BJ295&lt;BF295,BE298+(BJ295-BE295)*(BF298-BE298)/(BF295-BE295),IF(BJ295&lt;BG295,BF298+(BJ295-BF295)*(BG298-BF298)/(BG295-BF295),IF(BJ295&lt;BH295,BG298+(BJ295-BG295)*(BH298-BG298)/(BH295-BG295),IF(BJ295&lt;BI295,BH298+(BJ295-BH295)*(BI298-BH298)/(BI295-BH295),BI298))))))),"")</f>
        <v>0.29499999999999998</v>
      </c>
      <c r="BR298" t="s">
        <v>202</v>
      </c>
      <c r="BS298" t="str">
        <f>IF(AND(BS294&gt;0.25,BS294&lt;=0.5),BS297+(BS294-BR297)*(BS299-BS297)/(BR299-BR297),"")</f>
        <v/>
      </c>
      <c r="BT298" t="str">
        <f>IF(AND(BS294&gt;0.25,BS294&lt;=0.5),BT297+(BS294-BR297)*(BT299-BT297)/(BR299-BR297),"")</f>
        <v/>
      </c>
      <c r="BU298" t="str">
        <f>IF(AND(BS294&gt;0.25,BS294&lt;=0.5),BU297+(BS294-BR297)*(BU299-BU297)/(BR299-BR297),"")</f>
        <v/>
      </c>
      <c r="BV298" t="str">
        <f>IF(AND(BS294&gt;0.25,BS294&lt;=0.5),BV297+(BS294-BR297)*(BV299-BV297)/(BR299-BR297),"")</f>
        <v/>
      </c>
      <c r="BW298" t="str">
        <f>IF(AND(BS294&gt;0.25,BS294&lt;=0.5),BW297+(BS294-BR297)*(BW299-BW297)/(BR299-BR297),"")</f>
        <v/>
      </c>
      <c r="BX298" t="str">
        <f>IF(AND(BS294&gt;0.25,BS294&lt;=0.5),BX297+(BS294-BR297)*(BX299-BX297)/(BR299-BR297),"")</f>
        <v/>
      </c>
      <c r="BY298" t="str">
        <f>IF(AND(BS294&gt;0.25,BS294&lt;=0.5),BY297+(BS294-BR297)*(BY299-BY297)/(BR299-BR297),"")</f>
        <v/>
      </c>
      <c r="BZ298" t="str">
        <f>IF(AND(BS294&gt;0.25,BS294&lt;=0.5),BZ297+(BS294-BR297)*(BZ299-BZ297)/(BR299-BR297),"")</f>
        <v/>
      </c>
      <c r="CA298" t="str">
        <f>IF(AND(BS294&gt;0.25,BS294&lt;=0.5),IF(CA295&lt;BT295,BS298+(CA295-BS295)*(BT298-BS298)/(BT295-BS295),IF(CA295&lt;BU295,BT298+(CA295-BT295)*(BU298-BT298)/(BU295-BT295),IF(CA295&lt;BV295,BU298+(CA295-BU295)*(BV298-BU298)/(BV295-BU295),IF(CA295&lt;BW295,BV298+(CA295-BV295)*(BW298-BV298)/(BW295-BV295),IF(CA295&lt;BX295,BW298+(CA295-BW295)*(BX298-BW298)/(BX295-BW295),IF(CA295&lt;BY295,BX298+(CA295-BX295)*(BY298-BX298)/(BY295-BX295),IF(CA295&lt;BZ295,BY298+(CA295-BY295)*(BZ298-BY298)/(BZ295-BY295),BZ298))))))),"")</f>
        <v/>
      </c>
      <c r="CI298" t="s">
        <v>202</v>
      </c>
      <c r="CJ298" t="str">
        <f>IF(AND(CJ294&gt;0.25,CJ294&lt;=0.5),CJ297+(CJ294-CI297)*(CJ299-CJ297)/(CI299-CI297),"")</f>
        <v/>
      </c>
      <c r="CK298" t="str">
        <f>IF(AND(CJ294&gt;0.25,CJ294&lt;=0.5),CK297+(CJ294-CI297)*(CK299-CK297)/(CI299-CI297),"")</f>
        <v/>
      </c>
      <c r="CL298" t="str">
        <f>IF(AND(CJ294&gt;0.25,CJ294&lt;=0.5),CL297+(CJ294-CI297)*(CL299-CL297)/(CI299-CI297),"")</f>
        <v/>
      </c>
      <c r="CM298" t="str">
        <f>IF(AND(CJ294&gt;0.25,CJ294&lt;=0.5),CM297+(CJ294-CI297)*(CM299-CM297)/(CI299-CI297),"")</f>
        <v/>
      </c>
      <c r="CN298" t="str">
        <f>IF(AND(CJ294&gt;0.25,CJ294&lt;=0.5),CN297+(CJ294-CI297)*(CN299-CN297)/(CI299-CI297),"")</f>
        <v/>
      </c>
      <c r="CO298" t="str">
        <f>IF(AND(CJ294&gt;0.25,CJ294&lt;=0.5),CO297+(CJ294-CI297)*(CO299-CO297)/(CI299-CI297),"")</f>
        <v/>
      </c>
      <c r="CP298" t="str">
        <f>IF(AND(CJ294&gt;0.25,CJ294&lt;=0.5),CP297+(CJ294-CI297)*(CP299-CP297)/(CI299-CI297),"")</f>
        <v/>
      </c>
      <c r="CQ298" t="str">
        <f>IF(AND(CJ294&gt;0.25,CJ294&lt;=0.5),CQ297+(CJ294-CI297)*(CQ299-CQ297)/(CI299-CI297),"")</f>
        <v/>
      </c>
      <c r="CR298" t="str">
        <f>IF(AND(CJ294&gt;0.25,CJ294&lt;=0.5),IF(CR295&lt;CK295,CJ298+(CR295-CJ295)*(CK298-CJ298)/(CK295-CJ295),IF(CR295&lt;CL295,CK298+(CR295-CK295)*(CL298-CK298)/(CL295-CK295),IF(CR295&lt;CM295,CL298+(CR295-CL295)*(CM298-CL298)/(CM295-CL295),IF(CR295&lt;CN295,CM298+(CR295-CM295)*(CN298-CM298)/(CN295-CM295),IF(CR295&lt;CO295,CN298+(CR295-CN295)*(CO298-CN298)/(CO295-CN295),IF(CR295&lt;CP295,CO298+(CR295-CO295)*(CP298-CO298)/(CP295-CO295),IF(CR295&lt;CQ295,CP298+(CR295-CP295)*(CQ298-CP298)/(CQ295-CP295),CQ298))))))),"")</f>
        <v/>
      </c>
      <c r="CZ298" t="s">
        <v>202</v>
      </c>
      <c r="DA298" t="str">
        <f>IF(AND(DA294&gt;0.25,DA294&lt;=0.5),DA297+(DA294-CZ297)*(DA299-DA297)/(CZ299-CZ297),"")</f>
        <v/>
      </c>
      <c r="DB298" t="str">
        <f>IF(AND(DA294&gt;0.25,DA294&lt;=0.5),DB297+(DA294-CZ297)*(DB299-DB297)/(CZ299-CZ297),"")</f>
        <v/>
      </c>
      <c r="DC298" t="str">
        <f>IF(AND(DA294&gt;0.25,DA294&lt;=0.5),DC297+(DA294-CZ297)*(DC299-DC297)/(CZ299-CZ297),"")</f>
        <v/>
      </c>
      <c r="DD298" t="str">
        <f>IF(AND(DA294&gt;0.25,DA294&lt;=0.5),DD297+(DA294-CZ297)*(DD299-DD297)/(CZ299-CZ297),"")</f>
        <v/>
      </c>
      <c r="DE298" t="str">
        <f>IF(AND(DA294&gt;0.25,DA294&lt;=0.5),DE297+(DA294-CZ297)*(DE299-DE297)/(CZ299-CZ297),"")</f>
        <v/>
      </c>
      <c r="DF298" t="str">
        <f>IF(AND(DA294&gt;0.25,DA294&lt;=0.5),DF297+(DA294-CZ297)*(DF299-DF297)/(CZ299-CZ297),"")</f>
        <v/>
      </c>
      <c r="DG298" t="str">
        <f>IF(AND(DA294&gt;0.25,DA294&lt;=0.5),DG297+(DA294-CZ297)*(DG299-DG297)/(CZ299-CZ297),"")</f>
        <v/>
      </c>
      <c r="DH298" t="str">
        <f>IF(AND(DA294&gt;0.25,DA294&lt;=0.5),DH297+(DA294-CZ297)*(DH299-DH297)/(CZ299-CZ297),"")</f>
        <v/>
      </c>
      <c r="DI298" t="str">
        <f>IF(AND(DA294&gt;0.25,DA294&lt;=0.5),IF(DI295&lt;DB295,DA298+(DI295-DA295)*(DB298-DA298)/(DB295-DA295),IF(DI295&lt;DC295,DB298+(DI295-DB295)*(DC298-DB298)/(DC295-DB295),IF(DI295&lt;DD295,DC298+(DI295-DC295)*(DD298-DC298)/(DD295-DC295),IF(DI295&lt;DE295,DD298+(DI295-DD295)*(DE298-DD298)/(DE295-DD295),IF(DI295&lt;DF295,DE298+(DI295-DE295)*(DF298-DE298)/(DF295-DE295),IF(DI295&lt;DG295,DF298+(DI295-DF295)*(DG298-DF298)/(DG295-DF295),IF(DI295&lt;DH295,DG298+(DI295-DG295)*(DH298-DG298)/(DH295-DG295),DH298))))))),"")</f>
        <v/>
      </c>
      <c r="DQ298" t="s">
        <v>202</v>
      </c>
      <c r="DR298" t="str">
        <f>IF(AND(DR294&gt;0.25,DR294&lt;=0.5),DR297+(DR294-DQ297)*(DR299-DR297)/(DQ299-DQ297),"")</f>
        <v/>
      </c>
      <c r="DS298" t="str">
        <f>IF(AND(DR294&gt;0.25,DR294&lt;=0.5),DS297+(DR294-DQ297)*(DS299-DS297)/(DQ299-DQ297),"")</f>
        <v/>
      </c>
      <c r="DT298" t="str">
        <f>IF(AND(DR294&gt;0.25,DR294&lt;=0.5),DT297+(DR294-DQ297)*(DT299-DT297)/(DQ299-DQ297),"")</f>
        <v/>
      </c>
      <c r="DU298" t="str">
        <f>IF(AND(DR294&gt;0.25,DR294&lt;=0.5),DU297+(DR294-DQ297)*(DU299-DU297)/(DQ299-DQ297),"")</f>
        <v/>
      </c>
      <c r="DV298" t="str">
        <f>IF(AND(DR294&gt;0.25,DR294&lt;=0.5),DV297+(DR294-DQ297)*(DV299-DV297)/(DQ299-DQ297),"")</f>
        <v/>
      </c>
      <c r="DW298" t="str">
        <f>IF(AND(DR294&gt;0.25,DR294&lt;=0.5),DW297+(DR294-DQ297)*(DW299-DW297)/(DQ299-DQ297),"")</f>
        <v/>
      </c>
      <c r="DX298" t="str">
        <f>IF(AND(DR294&gt;0.25,DR294&lt;=0.5),DX297+(DR294-DQ297)*(DX299-DX297)/(DQ299-DQ297),"")</f>
        <v/>
      </c>
      <c r="DY298" t="str">
        <f>IF(AND(DR294&gt;0.25,DR294&lt;=0.5),DY297+(DR294-DQ297)*(DY299-DY297)/(DQ299-DQ297),"")</f>
        <v/>
      </c>
      <c r="DZ298" t="str">
        <f>IF(AND(DR294&gt;0.25,DR294&lt;=0.5),IF(DZ295&lt;DS295,DR298+(DZ295-DR295)*(DS298-DR298)/(DS295-DR295),IF(DZ295&lt;DT295,DS298+(DZ295-DS295)*(DT298-DS298)/(DT295-DS295),IF(DZ295&lt;DU295,DT298+(DZ295-DT295)*(DU298-DT298)/(DU295-DT295),IF(DZ295&lt;DV295,DU298+(DZ295-DU295)*(DV298-DU298)/(DV295-DU295),IF(DZ295&lt;DW295,DV298+(DZ295-DV295)*(DW298-DV298)/(DW295-DV295),IF(DZ295&lt;DX295,DW298+(DZ295-DW295)*(DX298-DW298)/(DX295-DW295),IF(DZ295&lt;DY295,DX298+(DZ295-DX295)*(DY298-DX298)/(DY295-DX295),DY298))))))),"")</f>
        <v/>
      </c>
    </row>
    <row r="299" spans="2:130" ht="16" x14ac:dyDescent="0.2">
      <c r="B299">
        <v>0.5</v>
      </c>
      <c r="C299">
        <f>IF(C283="A",-0.9,-0.18)</f>
        <v>-0.9</v>
      </c>
      <c r="D299">
        <f>IF(C283="A",-0.7,-0.18)</f>
        <v>-0.7</v>
      </c>
      <c r="E299">
        <f>IF(C283="A",-0.4,0)</f>
        <v>-0.4</v>
      </c>
      <c r="F299">
        <f>IF(C283="A",-0.3,0.2)</f>
        <v>-0.3</v>
      </c>
      <c r="G299">
        <f>IF(C283="A",-0.2,0.2)</f>
        <v>-0.2</v>
      </c>
      <c r="H299">
        <f>IF(C283="A",-0.2,0.3)</f>
        <v>-0.2</v>
      </c>
      <c r="I299">
        <f>IF(C283="A",0,0.4)</f>
        <v>0</v>
      </c>
      <c r="J299">
        <v>0.6</v>
      </c>
      <c r="S299">
        <v>0.5</v>
      </c>
      <c r="T299">
        <f>IF(T283="A",-0.9,-0.18)</f>
        <v>-0.18</v>
      </c>
      <c r="U299">
        <f>IF(T283="A",-0.7,-0.18)</f>
        <v>-0.18</v>
      </c>
      <c r="V299">
        <f>IF(T283="A",-0.4,0)</f>
        <v>0</v>
      </c>
      <c r="W299">
        <f>IF(T283="A",-0.3,0.2)</f>
        <v>0.2</v>
      </c>
      <c r="X299">
        <f>IF(T283="A",-0.2,0.2)</f>
        <v>0.2</v>
      </c>
      <c r="Y299">
        <f>IF(T283="A",-0.2,0.3)</f>
        <v>0.3</v>
      </c>
      <c r="Z299">
        <f>IF(T283="A",0,0.4)</f>
        <v>0.4</v>
      </c>
      <c r="AA299">
        <v>0.6</v>
      </c>
      <c r="AJ299">
        <v>0.5</v>
      </c>
      <c r="AK299">
        <f>IF(AK283="A",-0.9,-0.18)</f>
        <v>-0.9</v>
      </c>
      <c r="AL299">
        <f>IF(AK283="A",-0.7,-0.18)</f>
        <v>-0.7</v>
      </c>
      <c r="AM299">
        <f>IF(AK283="A",-0.4,0)</f>
        <v>-0.4</v>
      </c>
      <c r="AN299">
        <f>IF(AK283="A",-0.3,0.2)</f>
        <v>-0.3</v>
      </c>
      <c r="AO299">
        <f>IF(AK283="A",-0.2,0.2)</f>
        <v>-0.2</v>
      </c>
      <c r="AP299">
        <f>IF(AK283="A",-0.2,0.3)</f>
        <v>-0.2</v>
      </c>
      <c r="AQ299">
        <f>IF(AK283="A",0,0.4)</f>
        <v>0</v>
      </c>
      <c r="AR299">
        <v>0.6</v>
      </c>
      <c r="BA299">
        <v>0.5</v>
      </c>
      <c r="BB299">
        <f>IF(BB283="A",-0.9,-0.18)</f>
        <v>-0.18</v>
      </c>
      <c r="BC299">
        <f>IF(BB283="A",-0.7,-0.18)</f>
        <v>-0.18</v>
      </c>
      <c r="BD299">
        <f>IF(BB283="A",-0.4,0)</f>
        <v>0</v>
      </c>
      <c r="BE299">
        <f>IF(BB283="A",-0.3,0.2)</f>
        <v>0.2</v>
      </c>
      <c r="BF299">
        <f>IF(BB283="A",-0.2,0.2)</f>
        <v>0.2</v>
      </c>
      <c r="BG299">
        <f>IF(BB283="A",-0.2,0.3)</f>
        <v>0.3</v>
      </c>
      <c r="BH299">
        <f>IF(BB283="A",0,0.4)</f>
        <v>0.4</v>
      </c>
      <c r="BI299">
        <v>0.6</v>
      </c>
      <c r="BR299">
        <v>0.5</v>
      </c>
      <c r="BS299">
        <f>IF(BS283="A",-0.9,-0.18)</f>
        <v>-0.9</v>
      </c>
      <c r="BT299">
        <f>IF(BS283="A",-0.7,-0.18)</f>
        <v>-0.7</v>
      </c>
      <c r="BU299">
        <f>IF(BS283="A",-0.4,0)</f>
        <v>-0.4</v>
      </c>
      <c r="BV299">
        <f>IF(BS283="A",-0.3,0.2)</f>
        <v>-0.3</v>
      </c>
      <c r="BW299">
        <f>IF(BS283="A",-0.2,0.2)</f>
        <v>-0.2</v>
      </c>
      <c r="BX299">
        <f>IF(BS283="A",-0.2,0.3)</f>
        <v>-0.2</v>
      </c>
      <c r="BY299">
        <f>IF(BS283="A",0,0.4)</f>
        <v>0</v>
      </c>
      <c r="BZ299">
        <v>0.6</v>
      </c>
      <c r="CI299">
        <v>0.5</v>
      </c>
      <c r="CJ299">
        <f>IF(CJ283="A",-0.9,-0.18)</f>
        <v>-0.18</v>
      </c>
      <c r="CK299">
        <f>IF(CJ283="A",-0.7,-0.18)</f>
        <v>-0.18</v>
      </c>
      <c r="CL299">
        <f>IF(CJ283="A",-0.4,0)</f>
        <v>0</v>
      </c>
      <c r="CM299">
        <f>IF(CJ283="A",-0.3,0.2)</f>
        <v>0.2</v>
      </c>
      <c r="CN299">
        <f>IF(CJ283="A",-0.2,0.2)</f>
        <v>0.2</v>
      </c>
      <c r="CO299">
        <f>IF(CJ283="A",-0.2,0.3)</f>
        <v>0.3</v>
      </c>
      <c r="CP299">
        <f>IF(CJ283="A",0,0.4)</f>
        <v>0.4</v>
      </c>
      <c r="CQ299">
        <v>0.6</v>
      </c>
      <c r="CZ299">
        <v>0.5</v>
      </c>
      <c r="DA299">
        <f>IF(DA283="A",-0.9,-0.18)</f>
        <v>-0.9</v>
      </c>
      <c r="DB299">
        <f>IF(DA283="A",-0.7,-0.18)</f>
        <v>-0.7</v>
      </c>
      <c r="DC299">
        <f>IF(DA283="A",-0.4,0)</f>
        <v>-0.4</v>
      </c>
      <c r="DD299">
        <f>IF(DA283="A",-0.3,0.2)</f>
        <v>-0.3</v>
      </c>
      <c r="DE299">
        <f>IF(DA283="A",-0.2,0.2)</f>
        <v>-0.2</v>
      </c>
      <c r="DF299">
        <f>IF(DA283="A",-0.2,0.3)</f>
        <v>-0.2</v>
      </c>
      <c r="DG299">
        <f>IF(DA283="A",0,0.4)</f>
        <v>0</v>
      </c>
      <c r="DH299">
        <v>0.6</v>
      </c>
      <c r="DQ299">
        <v>0.5</v>
      </c>
      <c r="DR299">
        <f>IF(DR283="A",-0.9,-0.18)</f>
        <v>-0.18</v>
      </c>
      <c r="DS299">
        <f>IF(DR283="A",-0.7,-0.18)</f>
        <v>-0.18</v>
      </c>
      <c r="DT299">
        <f>IF(DR283="A",-0.4,0)</f>
        <v>0</v>
      </c>
      <c r="DU299">
        <f>IF(DR283="A",-0.3,0.2)</f>
        <v>0.2</v>
      </c>
      <c r="DV299">
        <f>IF(DR283="A",-0.2,0.2)</f>
        <v>0.2</v>
      </c>
      <c r="DW299">
        <f>IF(DR283="A",-0.2,0.3)</f>
        <v>0.3</v>
      </c>
      <c r="DX299">
        <f>IF(DR283="A",0,0.4)</f>
        <v>0.4</v>
      </c>
      <c r="DY299">
        <v>0.6</v>
      </c>
    </row>
    <row r="300" spans="2:130" ht="16" x14ac:dyDescent="0.2">
      <c r="B300" t="s">
        <v>203</v>
      </c>
      <c r="C300" t="str">
        <f>IF(AND(C294&gt;0.5,C294&lt;=1),C299+(C294-B299)*(C301-C299)/(B301-B299),"")</f>
        <v/>
      </c>
      <c r="D300" t="str">
        <f>IF(AND(C294&gt;0.5,C294&lt;=1),D299+(C294-B299)*(D301-D299)/(B301-B299),"")</f>
        <v/>
      </c>
      <c r="E300" t="str">
        <f>IF(AND(C294&gt;0.5,C294&lt;=1),E299+(C294-B299)*(E301-E299)/(B301-B299),"")</f>
        <v/>
      </c>
      <c r="F300" t="str">
        <f>IF(AND(C294&gt;0.5,C294&lt;=1),F299+(C294-B299)*(F301-F299)/(B301-B299),"")</f>
        <v/>
      </c>
      <c r="G300" t="str">
        <f>IF(AND(C294&gt;0.5,C294&lt;=1),G299+(C294-B299)*(G301-G299)/(B301-B299),"")</f>
        <v/>
      </c>
      <c r="H300" t="str">
        <f>IF(AND(C294&gt;0.5,C294&lt;=1),H299+(C294-B299)*(H301-H299)/(B301-B299),"")</f>
        <v/>
      </c>
      <c r="I300" t="str">
        <f>IF(AND(C294&gt;0.5,C294&lt;=1),I299+(C294-B299)*(I301-I299)/(B301-B299),"")</f>
        <v/>
      </c>
      <c r="J300" t="str">
        <f>IF(AND(C294&gt;0.5,C294&lt;=1),J299+(C294-B299)*(J301-J299)/(B301-B299),"")</f>
        <v/>
      </c>
      <c r="K300" t="str">
        <f>IF(AND(C294&gt;0.5,C294&lt;=1),IF(K295&lt;D295,C300+(K295-C295)*(D300-C300)/(D295-C295),IF(K295&lt;E295,D300+(K295-D295)*(E300-D300)/(E295-D295),IF(K295&lt;F295,E300+(K295-E295)*(F300-E300)/(F295-E295),IF(K295&lt;G295,F300+(K295-F295)*(G300-F300)/(G295-F295),IF(K295&lt;H295,G300+(K295-G295)*(H300-G300)/(H295-G295),IF(K295&lt;I295,H300+(K295-H295)*(I300-H300)/(I295-H295),IF(K295&lt;J295,I300+(K295-I295)*(J300-I300)/(J295-I295),J300))))))),"")</f>
        <v/>
      </c>
      <c r="S300" t="s">
        <v>203</v>
      </c>
      <c r="T300" t="str">
        <f>IF(AND(T294&gt;0.5,T294&lt;=1),T299+(T294-S299)*(T301-T299)/(S301-S299),"")</f>
        <v/>
      </c>
      <c r="U300" t="str">
        <f>IF(AND(T294&gt;0.5,T294&lt;=1),U299+(T294-S299)*(U301-U299)/(S301-S299),"")</f>
        <v/>
      </c>
      <c r="V300" t="str">
        <f>IF(AND(T294&gt;0.5,T294&lt;=1),V299+(T294-S299)*(V301-V299)/(S301-S299),"")</f>
        <v/>
      </c>
      <c r="W300" t="str">
        <f>IF(AND(T294&gt;0.5,T294&lt;=1),W299+(T294-S299)*(W301-W299)/(S301-S299),"")</f>
        <v/>
      </c>
      <c r="X300" t="str">
        <f>IF(AND(T294&gt;0.5,T294&lt;=1),X299+(T294-S299)*(X301-X299)/(S301-S299),"")</f>
        <v/>
      </c>
      <c r="Y300" t="str">
        <f>IF(AND(T294&gt;0.5,T294&lt;=1),Y299+(T294-S299)*(Y301-Y299)/(S301-S299),"")</f>
        <v/>
      </c>
      <c r="Z300" t="str">
        <f>IF(AND(T294&gt;0.5,T294&lt;=1),Z299+(T294-S299)*(Z301-Z299)/(S301-S299),"")</f>
        <v/>
      </c>
      <c r="AA300" t="str">
        <f>IF(AND(T294&gt;0.5,T294&lt;=1),AA299+(T294-S299)*(AA301-AA299)/(S301-S299),"")</f>
        <v/>
      </c>
      <c r="AB300" t="str">
        <f>IF(AND(T294&gt;0.5,T294&lt;=1),IF(AB295&lt;U295,T300+(AB295-T295)*(U300-T300)/(U295-T295),IF(AB295&lt;V295,U300+(AB295-U295)*(V300-U300)/(V295-U295),IF(AB295&lt;W295,V300+(AB295-V295)*(W300-V300)/(W295-V295),IF(AB295&lt;X295,W300+(AB295-W295)*(X300-W300)/(X295-W295),IF(AB295&lt;Y295,X300+(AB295-X295)*(Y300-X300)/(Y295-X295),IF(AB295&lt;Z295,Y300+(AB295-Y295)*(Z300-Y300)/(Z295-Y295),IF(AB295&lt;AA295,Z300+(AB295-Z295)*(AA300-Z300)/(AA295-Z295),AA300))))))),"")</f>
        <v/>
      </c>
      <c r="AJ300" t="s">
        <v>203</v>
      </c>
      <c r="AK300" t="str">
        <f>IF(AND(AK294&gt;0.5,AK294&lt;=1),AK299+(AK294-AJ299)*(AK301-AK299)/(AJ301-AJ299),"")</f>
        <v/>
      </c>
      <c r="AL300" t="str">
        <f>IF(AND(AK294&gt;0.5,AK294&lt;=1),AL299+(AK294-AJ299)*(AL301-AL299)/(AJ301-AJ299),"")</f>
        <v/>
      </c>
      <c r="AM300" t="str">
        <f>IF(AND(AK294&gt;0.5,AK294&lt;=1),AM299+(AK294-AJ299)*(AM301-AM299)/(AJ301-AJ299),"")</f>
        <v/>
      </c>
      <c r="AN300" t="str">
        <f>IF(AND(AK294&gt;0.5,AK294&lt;=1),AN299+(AK294-AJ299)*(AN301-AN299)/(AJ301-AJ299),"")</f>
        <v/>
      </c>
      <c r="AO300" t="str">
        <f>IF(AND(AK294&gt;0.5,AK294&lt;=1),AO299+(AK294-AJ299)*(AO301-AO299)/(AJ301-AJ299),"")</f>
        <v/>
      </c>
      <c r="AP300" t="str">
        <f>IF(AND(AK294&gt;0.5,AK294&lt;=1),AP299+(AK294-AJ299)*(AP301-AP299)/(AJ301-AJ299),"")</f>
        <v/>
      </c>
      <c r="AQ300" t="str">
        <f>IF(AND(AK294&gt;0.5,AK294&lt;=1),AQ299+(AK294-AJ299)*(AQ301-AQ299)/(AJ301-AJ299),"")</f>
        <v/>
      </c>
      <c r="AR300" t="str">
        <f>IF(AND(AK294&gt;0.5,AK294&lt;=1),AR299+(AK294-AJ299)*(AR301-AR299)/(AJ301-AJ299),"")</f>
        <v/>
      </c>
      <c r="AS300" t="str">
        <f>IF(AND(AK294&gt;0.5,AK294&lt;=1),IF(AS295&lt;AL295,AK300+(AS295-AK295)*(AL300-AK300)/(AL295-AK295),IF(AS295&lt;AM295,AL300+(AS295-AL295)*(AM300-AL300)/(AM295-AL295),IF(AS295&lt;AN295,AM300+(AS295-AM295)*(AN300-AM300)/(AN295-AM295),IF(AS295&lt;AO295,AN300+(AS295-AN295)*(AO300-AN300)/(AO295-AN295),IF(AS295&lt;AP295,AO300+(AS295-AO295)*(AP300-AO300)/(AP295-AO295),IF(AS295&lt;AQ295,AP300+(AS295-AP295)*(AQ300-AP300)/(AQ295-AP295),IF(AS295&lt;AR295,AQ300+(AS295-AQ295)*(AR300-AQ300)/(AR295-AQ295),AR300))))))),"")</f>
        <v/>
      </c>
      <c r="BA300" t="s">
        <v>203</v>
      </c>
      <c r="BB300" t="str">
        <f>IF(AND(BB294&gt;0.5,BB294&lt;=1),BB299+(BB294-BA299)*(BB301-BB299)/(BA301-BA299),"")</f>
        <v/>
      </c>
      <c r="BC300" t="str">
        <f>IF(AND(BB294&gt;0.5,BB294&lt;=1),BC299+(BB294-BA299)*(BC301-BC299)/(BA301-BA299),"")</f>
        <v/>
      </c>
      <c r="BD300" t="str">
        <f>IF(AND(BB294&gt;0.5,BB294&lt;=1),BD299+(BB294-BA299)*(BD301-BD299)/(BA301-BA299),"")</f>
        <v/>
      </c>
      <c r="BE300" t="str">
        <f>IF(AND(BB294&gt;0.5,BB294&lt;=1),BE299+(BB294-BA299)*(BE301-BE299)/(BA301-BA299),"")</f>
        <v/>
      </c>
      <c r="BF300" t="str">
        <f>IF(AND(BB294&gt;0.5,BB294&lt;=1),BF299+(BB294-BA299)*(BF301-BF299)/(BA301-BA299),"")</f>
        <v/>
      </c>
      <c r="BG300" t="str">
        <f>IF(AND(BB294&gt;0.5,BB294&lt;=1),BG299+(BB294-BA299)*(BG301-BG299)/(BA301-BA299),"")</f>
        <v/>
      </c>
      <c r="BH300" t="str">
        <f>IF(AND(BB294&gt;0.5,BB294&lt;=1),BH299+(BB294-BA299)*(BH301-BH299)/(BA301-BA299),"")</f>
        <v/>
      </c>
      <c r="BI300" t="str">
        <f>IF(AND(BB294&gt;0.5,BB294&lt;=1),BI299+(BB294-BA299)*(BI301-BI299)/(BA301-BA299),"")</f>
        <v/>
      </c>
      <c r="BJ300" t="str">
        <f>IF(AND(BB294&gt;0.5,BB294&lt;=1),IF(BJ295&lt;BC295,BB300+(BJ295-BB295)*(BC300-BB300)/(BC295-BB295),IF(BJ295&lt;BD295,BC300+(BJ295-BC295)*(BD300-BC300)/(BD295-BC295),IF(BJ295&lt;BE295,BD300+(BJ295-BD295)*(BE300-BD300)/(BE295-BD295),IF(BJ295&lt;BF295,BE300+(BJ295-BE295)*(BF300-BE300)/(BF295-BE295),IF(BJ295&lt;BG295,BF300+(BJ295-BF295)*(BG300-BF300)/(BG295-BF295),IF(BJ295&lt;BH295,BG300+(BJ295-BG295)*(BH300-BG300)/(BH295-BG295),IF(BJ295&lt;BI295,BH300+(BJ295-BH295)*(BI300-BH300)/(BI295-BH295),BI300))))))),"")</f>
        <v/>
      </c>
      <c r="BR300" t="s">
        <v>203</v>
      </c>
      <c r="BS300">
        <f>IF(AND(BS294&gt;0.5,BS294&lt;=1),BS299+(BS294-BR299)*(BS301-BS299)/(BR301-BR299),"")</f>
        <v>-0.92</v>
      </c>
      <c r="BT300">
        <f>IF(AND(BS294&gt;0.5,BS294&lt;=1),BT299+(BS294-BR299)*(BT301-BT299)/(BR301-BR299),"")</f>
        <v>-0.71499999999999997</v>
      </c>
      <c r="BU300">
        <f>IF(AND(BS294&gt;0.5,BS294&lt;=1),BU299+(BS294-BR299)*(BU301-BU299)/(BR301-BR299),"")</f>
        <v>-0.41500000000000004</v>
      </c>
      <c r="BV300">
        <f>IF(AND(BS294&gt;0.5,BS294&lt;=1),BV299+(BS294-BR299)*(BV301-BV299)/(BR301-BR299),"")</f>
        <v>-0.31</v>
      </c>
      <c r="BW300">
        <f>IF(AND(BS294&gt;0.5,BS294&lt;=1),BW299+(BS294-BR299)*(BW301-BW299)/(BR301-BR299),"")</f>
        <v>-0.20500000000000002</v>
      </c>
      <c r="BX300">
        <f>IF(AND(BS294&gt;0.5,BS294&lt;=1),BX299+(BS294-BR299)*(BX301-BX299)/(BR301-BR299),"")</f>
        <v>-0.2</v>
      </c>
      <c r="BY300">
        <f>IF(AND(BS294&gt;0.5,BS294&lt;=1),BY299+(BS294-BR299)*(BY301-BY299)/(BR301-BR299),"")</f>
        <v>0</v>
      </c>
      <c r="BZ300">
        <f>IF(AND(BS294&gt;0.5,BS294&lt;=1),BZ299+(BS294-BR299)*(BZ301-BZ299)/(BR301-BR299),"")</f>
        <v>0.6</v>
      </c>
      <c r="CA300">
        <f>IF(AND(BS294&gt;0.5,BS294&lt;=1),IF(CA295&lt;BT295,BS300+(CA295-BS295)*(BT300-BS300)/(BT295-BS295),IF(CA295&lt;BU295,BT300+(CA295-BT295)*(BU300-BT300)/(BU295-BT295),IF(CA295&lt;BV295,BU300+(CA295-BU295)*(BV300-BU300)/(BV295-BU295),IF(CA295&lt;BW295,BV300+(CA295-BV295)*(BW300-BV300)/(BW295-BV295),IF(CA295&lt;BX295,BW300+(CA295-BW295)*(BX300-BW300)/(BX295-BW295),IF(CA295&lt;BY295,BX300+(CA295-BX295)*(BY300-BX300)/(BY295-BX295),IF(CA295&lt;BZ295,BY300+(CA295-BY295)*(BZ300-BY300)/(BZ295-BY295),BZ300))))))),"")</f>
        <v>-0.27713345407164941</v>
      </c>
      <c r="CI300" t="s">
        <v>203</v>
      </c>
      <c r="CJ300">
        <f>IF(AND(CJ294&gt;0.5,CJ294&lt;=1),CJ299+(CJ294-CI299)*(CJ301-CJ299)/(CI301-CI299),"")</f>
        <v>-0.18</v>
      </c>
      <c r="CK300">
        <f>IF(AND(CJ294&gt;0.5,CJ294&lt;=1),CK299+(CJ294-CI299)*(CK301-CK299)/(CI301-CI299),"")</f>
        <v>-0.18</v>
      </c>
      <c r="CL300">
        <f>IF(AND(CJ294&gt;0.5,CJ294&lt;=1),CL299+(CJ294-CI299)*(CL301-CL299)/(CI301-CI299),"")</f>
        <v>-9.000000000000008E-3</v>
      </c>
      <c r="CM300">
        <f>IF(AND(CJ294&gt;0.5,CJ294&lt;=1),CM299+(CJ294-CI299)*(CM301-CM299)/(CI301-CI299),"")</f>
        <v>0.19</v>
      </c>
      <c r="CN300">
        <f>IF(AND(CJ294&gt;0.5,CJ294&lt;=1),CN299+(CJ294-CI299)*(CN301-CN299)/(CI301-CI299),"")</f>
        <v>0.2</v>
      </c>
      <c r="CO300">
        <f>IF(AND(CJ294&gt;0.5,CJ294&lt;=1),CO299+(CJ294-CI299)*(CO301-CO299)/(CI301-CI299),"")</f>
        <v>0.29499999999999998</v>
      </c>
      <c r="CP300">
        <f>IF(AND(CJ294&gt;0.5,CJ294&lt;=1),CP299+(CJ294-CI299)*(CP301-CP299)/(CI301-CI299),"")</f>
        <v>0.39500000000000002</v>
      </c>
      <c r="CQ300">
        <f>IF(AND(CJ294&gt;0.5,CJ294&lt;=1),CQ299+(CJ294-CI299)*(CQ301-CQ299)/(CI301-CI299),"")</f>
        <v>0.6</v>
      </c>
      <c r="CR300">
        <f>IF(AND(CJ294&gt;0.5,CJ294&lt;=1),IF(CR295&lt;CK295,CJ300+(CR295-CJ295)*(CK300-CJ300)/(CK295-CJ295),IF(CR295&lt;CL295,CK300+(CR295-CK295)*(CL300-CK300)/(CL295-CK295),IF(CR295&lt;CM295,CL300+(CR295-CL295)*(CM300-CL300)/(CM295-CL295),IF(CR295&lt;CN295,CM300+(CR295-CM295)*(CN300-CM300)/(CN295-CM295),IF(CR295&lt;CO295,CN300+(CR295-CN295)*(CO300-CN300)/(CO295-CN295),IF(CR295&lt;CP295,CO300+(CR295-CO295)*(CP300-CO300)/(CP295-CO295),IF(CR295&lt;CQ295,CP300+(CR295-CP295)*(CQ300-CP300)/(CQ295-CP295),CQ300))))))),"")</f>
        <v>0.1931301472312715</v>
      </c>
      <c r="CZ300" t="s">
        <v>203</v>
      </c>
      <c r="DA300">
        <f>IF(AND(DA294&gt;0.5,DA294&lt;=1),DA299+(DA294-CZ299)*(DA301-DA299)/(CZ301-CZ299),"")</f>
        <v>-0.92</v>
      </c>
      <c r="DB300">
        <f>IF(AND(DA294&gt;0.5,DA294&lt;=1),DB299+(DA294-CZ299)*(DB301-DB299)/(CZ301-CZ299),"")</f>
        <v>-0.71499999999999997</v>
      </c>
      <c r="DC300">
        <f>IF(AND(DA294&gt;0.5,DA294&lt;=1),DC299+(DA294-CZ299)*(DC301-DC299)/(CZ301-CZ299),"")</f>
        <v>-0.41500000000000004</v>
      </c>
      <c r="DD300">
        <f>IF(AND(DA294&gt;0.5,DA294&lt;=1),DD299+(DA294-CZ299)*(DD301-DD299)/(CZ301-CZ299),"")</f>
        <v>-0.31</v>
      </c>
      <c r="DE300">
        <f>IF(AND(DA294&gt;0.5,DA294&lt;=1),DE299+(DA294-CZ299)*(DE301-DE299)/(CZ301-CZ299),"")</f>
        <v>-0.20500000000000002</v>
      </c>
      <c r="DF300">
        <f>IF(AND(DA294&gt;0.5,DA294&lt;=1),DF299+(DA294-CZ299)*(DF301-DF299)/(CZ301-CZ299),"")</f>
        <v>-0.2</v>
      </c>
      <c r="DG300">
        <f>IF(AND(DA294&gt;0.5,DA294&lt;=1),DG299+(DA294-CZ299)*(DG301-DG299)/(CZ301-CZ299),"")</f>
        <v>0</v>
      </c>
      <c r="DH300">
        <f>IF(AND(DA294&gt;0.5,DA294&lt;=1),DH299+(DA294-CZ299)*(DH301-DH299)/(CZ301-CZ299),"")</f>
        <v>0.6</v>
      </c>
      <c r="DI300">
        <f>IF(AND(DA294&gt;0.5,DA294&lt;=1),IF(DI295&lt;DB295,DA300+(DI295-DA295)*(DB300-DA300)/(DB295-DA295),IF(DI295&lt;DC295,DB300+(DI295-DB295)*(DC300-DB300)/(DC295-DB295),IF(DI295&lt;DD295,DC300+(DI295-DC295)*(DD300-DC300)/(DD295-DC295),IF(DI295&lt;DE295,DD300+(DI295-DD295)*(DE300-DD300)/(DE295-DD295),IF(DI295&lt;DF295,DE300+(DI295-DE295)*(DF300-DE300)/(DF295-DE295),IF(DI295&lt;DG295,DF300+(DI295-DF295)*(DG300-DF300)/(DG295-DF295),IF(DI295&lt;DH295,DG300+(DI295-DG295)*(DH300-DG300)/(DH295-DG295),DH300))))))),"")</f>
        <v>-0.27713345407164941</v>
      </c>
      <c r="DQ300" t="s">
        <v>203</v>
      </c>
      <c r="DR300">
        <f>IF(AND(DR294&gt;0.5,DR294&lt;=1),DR299+(DR294-DQ299)*(DR301-DR299)/(DQ301-DQ299),"")</f>
        <v>-0.18</v>
      </c>
      <c r="DS300">
        <f>IF(AND(DR294&gt;0.5,DR294&lt;=1),DS299+(DR294-DQ299)*(DS301-DS299)/(DQ301-DQ299),"")</f>
        <v>-0.18</v>
      </c>
      <c r="DT300">
        <f>IF(AND(DR294&gt;0.5,DR294&lt;=1),DT299+(DR294-DQ299)*(DT301-DT299)/(DQ301-DQ299),"")</f>
        <v>-9.000000000000008E-3</v>
      </c>
      <c r="DU300">
        <f>IF(AND(DR294&gt;0.5,DR294&lt;=1),DU299+(DR294-DQ299)*(DU301-DU299)/(DQ301-DQ299),"")</f>
        <v>0.19</v>
      </c>
      <c r="DV300">
        <f>IF(AND(DR294&gt;0.5,DR294&lt;=1),DV299+(DR294-DQ299)*(DV301-DV299)/(DQ301-DQ299),"")</f>
        <v>0.2</v>
      </c>
      <c r="DW300">
        <f>IF(AND(DR294&gt;0.5,DR294&lt;=1),DW299+(DR294-DQ299)*(DW301-DW299)/(DQ301-DQ299),"")</f>
        <v>0.29499999999999998</v>
      </c>
      <c r="DX300">
        <f>IF(AND(DR294&gt;0.5,DR294&lt;=1),DX299+(DR294-DQ299)*(DX301-DX299)/(DQ301-DQ299),"")</f>
        <v>0.39500000000000002</v>
      </c>
      <c r="DY300">
        <f>IF(AND(DR294&gt;0.5,DR294&lt;=1),DY299+(DR294-DQ299)*(DY301-DY299)/(DQ301-DQ299),"")</f>
        <v>0.6</v>
      </c>
      <c r="DZ300">
        <f>IF(AND(DR294&gt;0.5,DR294&lt;=1),IF(DZ295&lt;DS295,DR300+(DZ295-DR295)*(DS300-DR300)/(DS295-DR295),IF(DZ295&lt;DT295,DS300+(DZ295-DS295)*(DT300-DS300)/(DT295-DS295),IF(DZ295&lt;DU295,DT300+(DZ295-DT295)*(DU300-DT300)/(DU295-DT295),IF(DZ295&lt;DV295,DU300+(DZ295-DU295)*(DV300-DU300)/(DV295-DU295),IF(DZ295&lt;DW295,DV300+(DZ295-DV295)*(DW300-DV300)/(DW295-DV295),IF(DZ295&lt;DX295,DW300+(DZ295-DW295)*(DX300-DW300)/(DX295-DW295),IF(DZ295&lt;DY295,DX300+(DZ295-DX295)*(DY300-DX300)/(DY295-DX295),DY300))))))),"")</f>
        <v>0.1931301472312715</v>
      </c>
    </row>
    <row r="301" spans="2:130" ht="16" x14ac:dyDescent="0.2">
      <c r="B301">
        <v>1</v>
      </c>
      <c r="C301">
        <f>IF(C283="A",-1.3,-0.18)</f>
        <v>-1.3</v>
      </c>
      <c r="D301">
        <f>IF(C283="A",-1,-0.18)</f>
        <v>-1</v>
      </c>
      <c r="E301">
        <f>IF(C283="A",-0.7,-0.18)</f>
        <v>-0.7</v>
      </c>
      <c r="F301">
        <f>IF(C283="A",-0.5,0)</f>
        <v>-0.5</v>
      </c>
      <c r="G301">
        <f>IF(C283="A",-0.3,0.2)</f>
        <v>-0.3</v>
      </c>
      <c r="H301">
        <f>IF(C283="A",-0.2,0.2)</f>
        <v>-0.2</v>
      </c>
      <c r="I301">
        <f>IF(C283="A",0,0.3)</f>
        <v>0</v>
      </c>
      <c r="J301">
        <v>0.6</v>
      </c>
      <c r="S301">
        <v>1</v>
      </c>
      <c r="T301">
        <f>IF(T283="A",-1.3,-0.18)</f>
        <v>-0.18</v>
      </c>
      <c r="U301">
        <f>IF(T283="A",-1,-0.18)</f>
        <v>-0.18</v>
      </c>
      <c r="V301">
        <f>IF(T283="A",-0.7,-0.18)</f>
        <v>-0.18</v>
      </c>
      <c r="W301">
        <f>IF(T283="A",-0.5,0)</f>
        <v>0</v>
      </c>
      <c r="X301">
        <f>IF(T283="A",-0.3,0.2)</f>
        <v>0.2</v>
      </c>
      <c r="Y301">
        <f>IF(T283="A",-0.2,0.2)</f>
        <v>0.2</v>
      </c>
      <c r="Z301">
        <f>IF(T283="A",0,0.3)</f>
        <v>0.3</v>
      </c>
      <c r="AA301">
        <v>0.6</v>
      </c>
      <c r="AJ301">
        <v>1</v>
      </c>
      <c r="AK301">
        <f>IF(AK283="A",-1.3,-0.18)</f>
        <v>-1.3</v>
      </c>
      <c r="AL301">
        <f>IF(AK283="A",-1,-0.18)</f>
        <v>-1</v>
      </c>
      <c r="AM301">
        <f>IF(AK283="A",-0.7,-0.18)</f>
        <v>-0.7</v>
      </c>
      <c r="AN301">
        <f>IF(AK283="A",-0.5,0)</f>
        <v>-0.5</v>
      </c>
      <c r="AO301">
        <f>IF(AK283="A",-0.3,0.2)</f>
        <v>-0.3</v>
      </c>
      <c r="AP301">
        <f>IF(AK283="A",-0.2,0.2)</f>
        <v>-0.2</v>
      </c>
      <c r="AQ301">
        <f>IF(AK283="A",0,0.3)</f>
        <v>0</v>
      </c>
      <c r="AR301">
        <v>0.6</v>
      </c>
      <c r="BA301">
        <v>1</v>
      </c>
      <c r="BB301">
        <f>IF(BB283="A",-1.3,-0.18)</f>
        <v>-0.18</v>
      </c>
      <c r="BC301">
        <f>IF(BB283="A",-1,-0.18)</f>
        <v>-0.18</v>
      </c>
      <c r="BD301">
        <f>IF(BB283="A",-0.7,-0.18)</f>
        <v>-0.18</v>
      </c>
      <c r="BE301">
        <f>IF(BB283="A",-0.5,0)</f>
        <v>0</v>
      </c>
      <c r="BF301">
        <f>IF(BB283="A",-0.3,0.2)</f>
        <v>0.2</v>
      </c>
      <c r="BG301">
        <f>IF(BB283="A",-0.2,0.2)</f>
        <v>0.2</v>
      </c>
      <c r="BH301">
        <f>IF(BB283="A",0,0.3)</f>
        <v>0.3</v>
      </c>
      <c r="BI301">
        <v>0.6</v>
      </c>
      <c r="BR301">
        <v>1</v>
      </c>
      <c r="BS301">
        <f>IF(BS283="A",-1.3,-0.18)</f>
        <v>-1.3</v>
      </c>
      <c r="BT301">
        <f>IF(BS283="A",-1,-0.18)</f>
        <v>-1</v>
      </c>
      <c r="BU301">
        <f>IF(BS283="A",-0.7,-0.18)</f>
        <v>-0.7</v>
      </c>
      <c r="BV301">
        <f>IF(BS283="A",-0.5,0)</f>
        <v>-0.5</v>
      </c>
      <c r="BW301">
        <f>IF(BS283="A",-0.3,0.2)</f>
        <v>-0.3</v>
      </c>
      <c r="BX301">
        <f>IF(BS283="A",-0.2,0.2)</f>
        <v>-0.2</v>
      </c>
      <c r="BY301">
        <f>IF(BS283="A",0,0.3)</f>
        <v>0</v>
      </c>
      <c r="BZ301">
        <v>0.6</v>
      </c>
      <c r="CI301">
        <v>1</v>
      </c>
      <c r="CJ301">
        <f>IF(CJ283="A",-1.3,-0.18)</f>
        <v>-0.18</v>
      </c>
      <c r="CK301">
        <f>IF(CJ283="A",-1,-0.18)</f>
        <v>-0.18</v>
      </c>
      <c r="CL301">
        <f>IF(CJ283="A",-0.7,-0.18)</f>
        <v>-0.18</v>
      </c>
      <c r="CM301">
        <f>IF(CJ283="A",-0.5,0)</f>
        <v>0</v>
      </c>
      <c r="CN301">
        <f>IF(CJ283="A",-0.3,0.2)</f>
        <v>0.2</v>
      </c>
      <c r="CO301">
        <f>IF(CJ283="A",-0.2,0.2)</f>
        <v>0.2</v>
      </c>
      <c r="CP301">
        <f>IF(CJ283="A",0,0.3)</f>
        <v>0.3</v>
      </c>
      <c r="CQ301">
        <v>0.6</v>
      </c>
      <c r="CZ301">
        <v>1</v>
      </c>
      <c r="DA301">
        <f>IF(DA283="A",-1.3,-0.18)</f>
        <v>-1.3</v>
      </c>
      <c r="DB301">
        <f>IF(DA283="A",-1,-0.18)</f>
        <v>-1</v>
      </c>
      <c r="DC301">
        <f>IF(DA283="A",-0.7,-0.18)</f>
        <v>-0.7</v>
      </c>
      <c r="DD301">
        <f>IF(DA283="A",-0.5,0)</f>
        <v>-0.5</v>
      </c>
      <c r="DE301">
        <f>IF(DA283="A",-0.3,0.2)</f>
        <v>-0.3</v>
      </c>
      <c r="DF301">
        <f>IF(DA283="A",-0.2,0.2)</f>
        <v>-0.2</v>
      </c>
      <c r="DG301">
        <f>IF(DA283="A",0,0.3)</f>
        <v>0</v>
      </c>
      <c r="DH301">
        <v>0.6</v>
      </c>
      <c r="DQ301">
        <v>1</v>
      </c>
      <c r="DR301">
        <f>IF(DR283="A",-1.3,-0.18)</f>
        <v>-0.18</v>
      </c>
      <c r="DS301">
        <f>IF(DR283="A",-1,-0.18)</f>
        <v>-0.18</v>
      </c>
      <c r="DT301">
        <f>IF(DR283="A",-0.7,-0.18)</f>
        <v>-0.18</v>
      </c>
      <c r="DU301">
        <f>IF(DR283="A",-0.5,0)</f>
        <v>0</v>
      </c>
      <c r="DV301">
        <f>IF(DR283="A",-0.3,0.2)</f>
        <v>0.2</v>
      </c>
      <c r="DW301">
        <f>IF(DR283="A",-0.2,0.2)</f>
        <v>0.2</v>
      </c>
      <c r="DX301">
        <f>IF(DR283="A",0,0.3)</f>
        <v>0.3</v>
      </c>
      <c r="DY301">
        <v>0.6</v>
      </c>
    </row>
    <row r="302" spans="2:130" ht="16" x14ac:dyDescent="0.2">
      <c r="B302" t="s">
        <v>204</v>
      </c>
      <c r="C302" t="str">
        <f>IF(C294&gt;1,C301,"")</f>
        <v/>
      </c>
      <c r="D302" t="str">
        <f>IF(C294&gt;1,D301,"")</f>
        <v/>
      </c>
      <c r="E302" t="str">
        <f>IF(C294&gt;1,E301,"")</f>
        <v/>
      </c>
      <c r="F302" t="str">
        <f>IF(C294&gt;1,F301,"")</f>
        <v/>
      </c>
      <c r="G302" t="str">
        <f>IF(C294&gt;1,G301,"")</f>
        <v/>
      </c>
      <c r="H302" t="str">
        <f>IF(C294&gt;1,H301,"")</f>
        <v/>
      </c>
      <c r="I302" t="str">
        <f>IF(C294&gt;1,I301,"")</f>
        <v/>
      </c>
      <c r="J302" t="str">
        <f>IF(C294&gt;1,J301,"")</f>
        <v/>
      </c>
      <c r="K302" t="str">
        <f>IF(C294&gt;1,IF(K295&lt;D295,C302+(K295-C295)*(D302-C302)/(D295-C295),IF(K295&lt;E295,D302+(K295-D295)*(E302-D302)/(E295-D295),IF(K295&lt;F295,E302+(K295-E295)*(F302-E302)/(F295-E295),IF(K295&lt;G295,F302+(K295-F295)*(G302-F302)/(G295-F295),IF(K295&lt;H295,G302+(K295-G295)*(H302-G302)/(H295-G295),IF(K295&lt;I295,H302+(K295-H295)*(I302-H302)/(I295-H295),IF(K295&lt;J295,I302+(K295-I295)*(J302-I302)/(J295-I295),J302))))))),"")</f>
        <v/>
      </c>
      <c r="S302" t="s">
        <v>204</v>
      </c>
      <c r="T302" t="str">
        <f>IF(T294&gt;1,T301,"")</f>
        <v/>
      </c>
      <c r="U302" t="str">
        <f>IF(T294&gt;1,U301,"")</f>
        <v/>
      </c>
      <c r="V302" t="str">
        <f>IF(T294&gt;1,V301,"")</f>
        <v/>
      </c>
      <c r="W302" t="str">
        <f>IF(T294&gt;1,W301,"")</f>
        <v/>
      </c>
      <c r="X302" t="str">
        <f>IF(T294&gt;1,X301,"")</f>
        <v/>
      </c>
      <c r="Y302" t="str">
        <f>IF(T294&gt;1,Y301,"")</f>
        <v/>
      </c>
      <c r="Z302" t="str">
        <f>IF(T294&gt;1,Z301,"")</f>
        <v/>
      </c>
      <c r="AA302" t="str">
        <f>IF(T294&gt;1,AA301,"")</f>
        <v/>
      </c>
      <c r="AB302" t="str">
        <f>IF(T294&gt;1,IF(AB295&lt;U295,T302+(AB295-T295)*(U302-T302)/(U295-T295),IF(AB295&lt;V295,U302+(AB295-U295)*(V302-U302)/(V295-U295),IF(AB295&lt;W295,V302+(AB295-V295)*(W302-V302)/(W295-V295),IF(AB295&lt;X295,W302+(AB295-W295)*(X302-W302)/(X295-W295),IF(AB295&lt;Y295,X302+(AB295-X295)*(Y302-X302)/(Y295-X295),IF(AB295&lt;Z295,Y302+(AB295-Y295)*(Z302-Y302)/(Z295-Y295),IF(AB295&lt;AA295,Z302+(AB295-Z295)*(AA302-Z302)/(AA295-Z295),AA302))))))),"")</f>
        <v/>
      </c>
      <c r="AJ302" t="s">
        <v>204</v>
      </c>
      <c r="AK302" t="str">
        <f>IF(AK294&gt;1,AK301,"")</f>
        <v/>
      </c>
      <c r="AL302" t="str">
        <f>IF(AK294&gt;1,AL301,"")</f>
        <v/>
      </c>
      <c r="AM302" t="str">
        <f>IF(AK294&gt;1,AM301,"")</f>
        <v/>
      </c>
      <c r="AN302" t="str">
        <f>IF(AK294&gt;1,AN301,"")</f>
        <v/>
      </c>
      <c r="AO302" t="str">
        <f>IF(AK294&gt;1,AO301,"")</f>
        <v/>
      </c>
      <c r="AP302" t="str">
        <f>IF(AK294&gt;1,AP301,"")</f>
        <v/>
      </c>
      <c r="AQ302" t="str">
        <f>IF(AK294&gt;1,AQ301,"")</f>
        <v/>
      </c>
      <c r="AR302" t="str">
        <f>IF(AK294&gt;1,AR301,"")</f>
        <v/>
      </c>
      <c r="AS302" t="str">
        <f>IF(AK294&gt;1,IF(AS295&lt;AL295,AK302+(AS295-AK295)*(AL302-AK302)/(AL295-AK295),IF(AS295&lt;AM295,AL302+(AS295-AL295)*(AM302-AL302)/(AM295-AL295),IF(AS295&lt;AN295,AM302+(AS295-AM295)*(AN302-AM302)/(AN295-AM295),IF(AS295&lt;AO295,AN302+(AS295-AN295)*(AO302-AN302)/(AO295-AN295),IF(AS295&lt;AP295,AO302+(AS295-AO295)*(AP302-AO302)/(AP295-AO295),IF(AS295&lt;AQ295,AP302+(AS295-AP295)*(AQ302-AP302)/(AQ295-AP295),IF(AS295&lt;AR295,AQ302+(AS295-AQ295)*(AR302-AQ302)/(AR295-AQ295),AR302))))))),"")</f>
        <v/>
      </c>
      <c r="BA302" t="s">
        <v>204</v>
      </c>
      <c r="BB302" t="str">
        <f>IF(BB294&gt;1,BB301,"")</f>
        <v/>
      </c>
      <c r="BC302" t="str">
        <f>IF(BB294&gt;1,BC301,"")</f>
        <v/>
      </c>
      <c r="BD302" t="str">
        <f>IF(BB294&gt;1,BD301,"")</f>
        <v/>
      </c>
      <c r="BE302" t="str">
        <f>IF(BB294&gt;1,BE301,"")</f>
        <v/>
      </c>
      <c r="BF302" t="str">
        <f>IF(BB294&gt;1,BF301,"")</f>
        <v/>
      </c>
      <c r="BG302" t="str">
        <f>IF(BB294&gt;1,BG301,"")</f>
        <v/>
      </c>
      <c r="BH302" t="str">
        <f>IF(BB294&gt;1,BH301,"")</f>
        <v/>
      </c>
      <c r="BI302" t="str">
        <f>IF(BB294&gt;1,BI301,"")</f>
        <v/>
      </c>
      <c r="BJ302" t="str">
        <f>IF(BB294&gt;1,IF(BJ295&lt;BC295,BB302+(BJ295-BB295)*(BC302-BB302)/(BC295-BB295),IF(BJ295&lt;BD295,BC302+(BJ295-BC295)*(BD302-BC302)/(BD295-BC295),IF(BJ295&lt;BE295,BD302+(BJ295-BD295)*(BE302-BD302)/(BE295-BD295),IF(BJ295&lt;BF295,BE302+(BJ295-BE295)*(BF302-BE302)/(BF295-BE295),IF(BJ295&lt;BG295,BF302+(BJ295-BF295)*(BG302-BF302)/(BG295-BF295),IF(BJ295&lt;BH295,BG302+(BJ295-BG295)*(BH302-BG302)/(BH295-BG295),IF(BJ295&lt;BI295,BH302+(BJ295-BH295)*(BI302-BH302)/(BI295-BH295),BI302))))))),"")</f>
        <v/>
      </c>
      <c r="BR302" t="s">
        <v>204</v>
      </c>
      <c r="BS302" t="str">
        <f>IF(BS294&gt;1,BS301,"")</f>
        <v/>
      </c>
      <c r="BT302" t="str">
        <f>IF(BS294&gt;1,BT301,"")</f>
        <v/>
      </c>
      <c r="BU302" t="str">
        <f>IF(BS294&gt;1,BU301,"")</f>
        <v/>
      </c>
      <c r="BV302" t="str">
        <f>IF(BS294&gt;1,BV301,"")</f>
        <v/>
      </c>
      <c r="BW302" t="str">
        <f>IF(BS294&gt;1,BW301,"")</f>
        <v/>
      </c>
      <c r="BX302" t="str">
        <f>IF(BS294&gt;1,BX301,"")</f>
        <v/>
      </c>
      <c r="BY302" t="str">
        <f>IF(BS294&gt;1,BY301,"")</f>
        <v/>
      </c>
      <c r="BZ302" t="str">
        <f>IF(BS294&gt;1,BZ301,"")</f>
        <v/>
      </c>
      <c r="CA302" t="str">
        <f>IF(BS294&gt;1,IF(CA295&lt;BT295,BS302+(CA295-BS295)*(BT302-BS302)/(BT295-BS295),IF(CA295&lt;BU295,BT302+(CA295-BT295)*(BU302-BT302)/(BU295-BT295),IF(CA295&lt;BV295,BU302+(CA295-BU295)*(BV302-BU302)/(BV295-BU295),IF(CA295&lt;BW295,BV302+(CA295-BV295)*(BW302-BV302)/(BW295-BV295),IF(CA295&lt;BX295,BW302+(CA295-BW295)*(BX302-BW302)/(BX295-BW295),IF(CA295&lt;BY295,BX302+(CA295-BX295)*(BY302-BX302)/(BY295-BX295),IF(CA295&lt;BZ295,BY302+(CA295-BY295)*(BZ302-BY302)/(BZ295-BY295),BZ302))))))),"")</f>
        <v/>
      </c>
      <c r="CI302" t="s">
        <v>204</v>
      </c>
      <c r="CJ302" t="str">
        <f>IF(CJ294&gt;1,CJ301,"")</f>
        <v/>
      </c>
      <c r="CK302" t="str">
        <f>IF(CJ294&gt;1,CK301,"")</f>
        <v/>
      </c>
      <c r="CL302" t="str">
        <f>IF(CJ294&gt;1,CL301,"")</f>
        <v/>
      </c>
      <c r="CM302" t="str">
        <f>IF(CJ294&gt;1,CM301,"")</f>
        <v/>
      </c>
      <c r="CN302" t="str">
        <f>IF(CJ294&gt;1,CN301,"")</f>
        <v/>
      </c>
      <c r="CO302" t="str">
        <f>IF(CJ294&gt;1,CO301,"")</f>
        <v/>
      </c>
      <c r="CP302" t="str">
        <f>IF(CJ294&gt;1,CP301,"")</f>
        <v/>
      </c>
      <c r="CQ302" t="str">
        <f>IF(CJ294&gt;1,CQ301,"")</f>
        <v/>
      </c>
      <c r="CR302" t="str">
        <f>IF(CJ294&gt;1,IF(CR295&lt;CK295,CJ302+(CR295-CJ295)*(CK302-CJ302)/(CK295-CJ295),IF(CR295&lt;CL295,CK302+(CR295-CK295)*(CL302-CK302)/(CL295-CK295),IF(CR295&lt;CM295,CL302+(CR295-CL295)*(CM302-CL302)/(CM295-CL295),IF(CR295&lt;CN295,CM302+(CR295-CM295)*(CN302-CM302)/(CN295-CM295),IF(CR295&lt;CO295,CN302+(CR295-CN295)*(CO302-CN302)/(CO295-CN295),IF(CR295&lt;CP295,CO302+(CR295-CO295)*(CP302-CO302)/(CP295-CO295),IF(CR295&lt;CQ295,CP302+(CR295-CP295)*(CQ302-CP302)/(CQ295-CP295),CQ302))))))),"")</f>
        <v/>
      </c>
      <c r="CZ302" t="s">
        <v>204</v>
      </c>
      <c r="DA302" t="str">
        <f>IF(DA294&gt;1,DA301,"")</f>
        <v/>
      </c>
      <c r="DB302" t="str">
        <f>IF(DA294&gt;1,DB301,"")</f>
        <v/>
      </c>
      <c r="DC302" t="str">
        <f>IF(DA294&gt;1,DC301,"")</f>
        <v/>
      </c>
      <c r="DD302" t="str">
        <f>IF(DA294&gt;1,DD301,"")</f>
        <v/>
      </c>
      <c r="DE302" t="str">
        <f>IF(DA294&gt;1,DE301,"")</f>
        <v/>
      </c>
      <c r="DF302" t="str">
        <f>IF(DA294&gt;1,DF301,"")</f>
        <v/>
      </c>
      <c r="DG302" t="str">
        <f>IF(DA294&gt;1,DG301,"")</f>
        <v/>
      </c>
      <c r="DH302" t="str">
        <f>IF(DA294&gt;1,DH301,"")</f>
        <v/>
      </c>
      <c r="DI302" t="str">
        <f>IF(DA294&gt;1,IF(DI295&lt;DB295,DA302+(DI295-DA295)*(DB302-DA302)/(DB295-DA295),IF(DI295&lt;DC295,DB302+(DI295-DB295)*(DC302-DB302)/(DC295-DB295),IF(DI295&lt;DD295,DC302+(DI295-DC295)*(DD302-DC302)/(DD295-DC295),IF(DI295&lt;DE295,DD302+(DI295-DD295)*(DE302-DD302)/(DE295-DD295),IF(DI295&lt;DF295,DE302+(DI295-DE295)*(DF302-DE302)/(DF295-DE295),IF(DI295&lt;DG295,DF302+(DI295-DF295)*(DG302-DF302)/(DG295-DF295),IF(DI295&lt;DH295,DG302+(DI295-DG295)*(DH302-DG302)/(DH295-DG295),DH302))))))),"")</f>
        <v/>
      </c>
      <c r="DQ302" t="s">
        <v>204</v>
      </c>
      <c r="DR302" t="str">
        <f>IF(DR294&gt;1,DR301,"")</f>
        <v/>
      </c>
      <c r="DS302" t="str">
        <f>IF(DR294&gt;1,DS301,"")</f>
        <v/>
      </c>
      <c r="DT302" t="str">
        <f>IF(DR294&gt;1,DT301,"")</f>
        <v/>
      </c>
      <c r="DU302" t="str">
        <f>IF(DR294&gt;1,DU301,"")</f>
        <v/>
      </c>
      <c r="DV302" t="str">
        <f>IF(DR294&gt;1,DV301,"")</f>
        <v/>
      </c>
      <c r="DW302" t="str">
        <f>IF(DR294&gt;1,DW301,"")</f>
        <v/>
      </c>
      <c r="DX302" t="str">
        <f>IF(DR294&gt;1,DX301,"")</f>
        <v/>
      </c>
      <c r="DY302" t="str">
        <f>IF(DR294&gt;1,DY301,"")</f>
        <v/>
      </c>
      <c r="DZ302" t="str">
        <f>IF(DR294&gt;1,IF(DZ295&lt;DS295,DR302+(DZ295-DR295)*(DS302-DR302)/(DS295-DR295),IF(DZ295&lt;DT295,DS302+(DZ295-DS295)*(DT302-DS302)/(DT295-DS295),IF(DZ295&lt;DU295,DT302+(DZ295-DT295)*(DU302-DT302)/(DU295-DT295),IF(DZ295&lt;DV295,DU302+(DZ295-DU295)*(DV302-DU302)/(DV295-DU295),IF(DZ295&lt;DW295,DV302+(DZ295-DV295)*(DW302-DV302)/(DW295-DV295),IF(DZ295&lt;DX295,DW302+(DZ295-DW295)*(DX302-DW302)/(DX295-DW295),IF(DZ295&lt;DY295,DX302+(DZ295-DX295)*(DY302-DX302)/(DY295-DX295),DY302))))))),"")</f>
        <v/>
      </c>
    </row>
    <row r="303" spans="2:130" ht="16" x14ac:dyDescent="0.2">
      <c r="J303" t="s">
        <v>205</v>
      </c>
      <c r="K303">
        <f>SUM(K296:K302)</f>
        <v>-0.20343492638436428</v>
      </c>
      <c r="AA303" t="s">
        <v>205</v>
      </c>
      <c r="AB303">
        <f>SUM(AB296:AB302)</f>
        <v>0.29499999999999998</v>
      </c>
      <c r="AR303" t="s">
        <v>205</v>
      </c>
      <c r="AS303">
        <f>SUM(AS296:AS302)</f>
        <v>-0.20343492638436428</v>
      </c>
      <c r="BI303" t="s">
        <v>205</v>
      </c>
      <c r="BJ303">
        <f>SUM(BJ296:BJ302)</f>
        <v>0.29499999999999998</v>
      </c>
      <c r="BZ303" t="s">
        <v>205</v>
      </c>
      <c r="CA303">
        <f>SUM(CA296:CA302)</f>
        <v>-0.27713345407164941</v>
      </c>
      <c r="CQ303" t="s">
        <v>205</v>
      </c>
      <c r="CR303">
        <f>SUM(CR296:CR302)</f>
        <v>0.1931301472312715</v>
      </c>
      <c r="DH303" t="s">
        <v>205</v>
      </c>
      <c r="DI303">
        <f>SUM(DI296:DI302)</f>
        <v>-0.27713345407164941</v>
      </c>
      <c r="DY303" t="s">
        <v>205</v>
      </c>
      <c r="DZ303">
        <f>SUM(DZ296:DZ302)</f>
        <v>0.1931301472312715</v>
      </c>
    </row>
    <row r="304" spans="2:130" ht="16" x14ac:dyDescent="0.2">
      <c r="B304" t="s">
        <v>206</v>
      </c>
      <c r="S304" t="s">
        <v>206</v>
      </c>
      <c r="AJ304" t="s">
        <v>206</v>
      </c>
      <c r="BA304" t="s">
        <v>206</v>
      </c>
      <c r="BR304" t="s">
        <v>206</v>
      </c>
      <c r="CI304" t="s">
        <v>206</v>
      </c>
      <c r="CZ304" t="s">
        <v>206</v>
      </c>
      <c r="DQ304" t="s">
        <v>206</v>
      </c>
    </row>
    <row r="305" spans="2:130" ht="16" x14ac:dyDescent="0.2">
      <c r="B305" t="s">
        <v>207</v>
      </c>
      <c r="S305" t="s">
        <v>207</v>
      </c>
      <c r="AJ305" t="s">
        <v>207</v>
      </c>
      <c r="BA305" t="s">
        <v>207</v>
      </c>
      <c r="BR305" t="s">
        <v>207</v>
      </c>
      <c r="CI305" t="s">
        <v>207</v>
      </c>
      <c r="CZ305" t="s">
        <v>207</v>
      </c>
      <c r="DQ305" t="s">
        <v>207</v>
      </c>
    </row>
    <row r="306" spans="2:130" ht="16" x14ac:dyDescent="0.2">
      <c r="B306" t="s">
        <v>199</v>
      </c>
      <c r="C306">
        <f>C294</f>
        <v>0.26250000000000001</v>
      </c>
      <c r="S306" t="s">
        <v>199</v>
      </c>
      <c r="T306">
        <f>T294</f>
        <v>0.26250000000000001</v>
      </c>
      <c r="AJ306" t="s">
        <v>199</v>
      </c>
      <c r="AK306">
        <f>AK294</f>
        <v>0.26250000000000001</v>
      </c>
      <c r="BA306" t="s">
        <v>199</v>
      </c>
      <c r="BB306">
        <f>BB294</f>
        <v>0.26250000000000001</v>
      </c>
      <c r="BR306" t="s">
        <v>199</v>
      </c>
      <c r="BS306">
        <f>BS294</f>
        <v>0.52500000000000002</v>
      </c>
      <c r="CI306" t="s">
        <v>199</v>
      </c>
      <c r="CJ306">
        <f>CJ294</f>
        <v>0.52500000000000002</v>
      </c>
      <c r="CZ306" t="s">
        <v>199</v>
      </c>
      <c r="DA306">
        <f>DA294</f>
        <v>0.52500000000000002</v>
      </c>
      <c r="DQ306" t="s">
        <v>199</v>
      </c>
      <c r="DR306">
        <f>DR294</f>
        <v>0.52500000000000002</v>
      </c>
    </row>
    <row r="307" spans="2:130" ht="16" x14ac:dyDescent="0.2">
      <c r="B307" t="s">
        <v>200</v>
      </c>
      <c r="C307">
        <v>10</v>
      </c>
      <c r="D307">
        <v>15</v>
      </c>
      <c r="E307">
        <v>20</v>
      </c>
      <c r="F307">
        <v>25</v>
      </c>
      <c r="G307">
        <v>30</v>
      </c>
      <c r="H307">
        <v>35</v>
      </c>
      <c r="I307">
        <v>45</v>
      </c>
      <c r="J307">
        <v>60</v>
      </c>
      <c r="K307">
        <f>K295</f>
        <v>26.565073615635743</v>
      </c>
      <c r="S307" t="s">
        <v>200</v>
      </c>
      <c r="T307">
        <v>10</v>
      </c>
      <c r="U307">
        <v>15</v>
      </c>
      <c r="V307">
        <v>20</v>
      </c>
      <c r="W307">
        <v>25</v>
      </c>
      <c r="X307">
        <v>30</v>
      </c>
      <c r="Y307">
        <v>35</v>
      </c>
      <c r="Z307">
        <v>45</v>
      </c>
      <c r="AA307">
        <v>60</v>
      </c>
      <c r="AB307">
        <f>AB295</f>
        <v>26.565073615635743</v>
      </c>
      <c r="AJ307" t="s">
        <v>200</v>
      </c>
      <c r="AK307">
        <v>10</v>
      </c>
      <c r="AL307">
        <v>15</v>
      </c>
      <c r="AM307">
        <v>20</v>
      </c>
      <c r="AN307">
        <v>25</v>
      </c>
      <c r="AO307">
        <v>30</v>
      </c>
      <c r="AP307">
        <v>35</v>
      </c>
      <c r="AQ307">
        <v>45</v>
      </c>
      <c r="AR307">
        <v>60</v>
      </c>
      <c r="AS307">
        <f>AS295</f>
        <v>26.565073615635743</v>
      </c>
      <c r="BA307" t="s">
        <v>200</v>
      </c>
      <c r="BB307">
        <v>10</v>
      </c>
      <c r="BC307">
        <v>15</v>
      </c>
      <c r="BD307">
        <v>20</v>
      </c>
      <c r="BE307">
        <v>25</v>
      </c>
      <c r="BF307">
        <v>30</v>
      </c>
      <c r="BG307">
        <v>35</v>
      </c>
      <c r="BH307">
        <v>45</v>
      </c>
      <c r="BI307">
        <v>60</v>
      </c>
      <c r="BJ307">
        <f>BJ295</f>
        <v>26.565073615635743</v>
      </c>
      <c r="BR307" t="s">
        <v>200</v>
      </c>
      <c r="BS307">
        <v>10</v>
      </c>
      <c r="BT307">
        <v>15</v>
      </c>
      <c r="BU307">
        <v>20</v>
      </c>
      <c r="BV307">
        <v>25</v>
      </c>
      <c r="BW307">
        <v>30</v>
      </c>
      <c r="BX307">
        <v>35</v>
      </c>
      <c r="BY307">
        <v>45</v>
      </c>
      <c r="BZ307">
        <v>60</v>
      </c>
      <c r="CA307">
        <f>CA295</f>
        <v>26.565073615635743</v>
      </c>
      <c r="CI307" t="s">
        <v>200</v>
      </c>
      <c r="CJ307">
        <v>10</v>
      </c>
      <c r="CK307">
        <v>15</v>
      </c>
      <c r="CL307">
        <v>20</v>
      </c>
      <c r="CM307">
        <v>25</v>
      </c>
      <c r="CN307">
        <v>30</v>
      </c>
      <c r="CO307">
        <v>35</v>
      </c>
      <c r="CP307">
        <v>45</v>
      </c>
      <c r="CQ307">
        <v>60</v>
      </c>
      <c r="CR307">
        <f>CR295</f>
        <v>26.565073615635743</v>
      </c>
      <c r="CZ307" t="s">
        <v>200</v>
      </c>
      <c r="DA307">
        <v>10</v>
      </c>
      <c r="DB307">
        <v>15</v>
      </c>
      <c r="DC307">
        <v>20</v>
      </c>
      <c r="DD307">
        <v>25</v>
      </c>
      <c r="DE307">
        <v>30</v>
      </c>
      <c r="DF307">
        <v>35</v>
      </c>
      <c r="DG307">
        <v>45</v>
      </c>
      <c r="DH307">
        <v>60</v>
      </c>
      <c r="DI307">
        <f>DI295</f>
        <v>26.565073615635743</v>
      </c>
      <c r="DQ307" t="s">
        <v>200</v>
      </c>
      <c r="DR307">
        <v>10</v>
      </c>
      <c r="DS307">
        <v>15</v>
      </c>
      <c r="DT307">
        <v>20</v>
      </c>
      <c r="DU307">
        <v>25</v>
      </c>
      <c r="DV307">
        <v>30</v>
      </c>
      <c r="DW307">
        <v>35</v>
      </c>
      <c r="DX307">
        <v>45</v>
      </c>
      <c r="DY307">
        <v>60</v>
      </c>
      <c r="DZ307">
        <f>DZ295</f>
        <v>26.565073615635743</v>
      </c>
    </row>
    <row r="308" spans="2:130" ht="16" x14ac:dyDescent="0.2">
      <c r="B308" t="s">
        <v>201</v>
      </c>
      <c r="C308" t="str">
        <f>IF(C306&lt;=0.25,C309,"")</f>
        <v/>
      </c>
      <c r="D308" t="str">
        <f>IF(C306&lt;=0.25,D309,"")</f>
        <v/>
      </c>
      <c r="E308" t="str">
        <f>IF(C306&lt;=0.25,E309,"")</f>
        <v/>
      </c>
      <c r="F308" t="str">
        <f>IF(C306&lt;=0.25,F309,"")</f>
        <v/>
      </c>
      <c r="G308" t="str">
        <f>IF(C306&lt;=0.25,G309,"")</f>
        <v/>
      </c>
      <c r="H308" t="str">
        <f>IF(C306&lt;=0.25,H309,"")</f>
        <v/>
      </c>
      <c r="I308" t="str">
        <f>IF(C306&lt;=0.25,I309,"")</f>
        <v/>
      </c>
      <c r="J308" t="str">
        <f>IF(C306&lt;=0.25,J309,"")</f>
        <v/>
      </c>
      <c r="K308" t="str">
        <f>IF(C306&lt;=0.25,IF(K307&lt;D307,C308+(K307-C307)*(D308-C308)/(D307-C307),IF(K307&lt;E307,D308+(K307-D307)*(E308-D308)/(E307-D307),IF(K307&lt;F307,E308+(K307-E307)*(F308-E308)/(F307-E307),IF(K307&lt;G307,F308+(K307-F307)*(G308-F308)/(G307-F307),IF(K307&lt;H307,G308+(K307-G307)*(H308-G308)/(H307-G307),IF(K307&lt;I307,H308+(K307-H307)*(I308-H308)/(I307-H307),IF(K307&lt;J307,I308+(K307-I307)*(J308-I308)/(J307-I307),J308))))))),"")</f>
        <v/>
      </c>
      <c r="S308" t="s">
        <v>201</v>
      </c>
      <c r="T308" t="str">
        <f>IF(T306&lt;=0.25,T309,"")</f>
        <v/>
      </c>
      <c r="U308" t="str">
        <f>IF(T306&lt;=0.25,U309,"")</f>
        <v/>
      </c>
      <c r="V308" t="str">
        <f>IF(T306&lt;=0.25,V309,"")</f>
        <v/>
      </c>
      <c r="W308" t="str">
        <f>IF(T306&lt;=0.25,W309,"")</f>
        <v/>
      </c>
      <c r="X308" t="str">
        <f>IF(T306&lt;=0.25,X309,"")</f>
        <v/>
      </c>
      <c r="Y308" t="str">
        <f>IF(T306&lt;=0.25,Y309,"")</f>
        <v/>
      </c>
      <c r="Z308" t="str">
        <f>IF(T306&lt;=0.25,Z309,"")</f>
        <v/>
      </c>
      <c r="AA308" t="str">
        <f>IF(T306&lt;=0.25,AA309,"")</f>
        <v/>
      </c>
      <c r="AB308" t="str">
        <f>IF(T306&lt;=0.25,IF(AB307&lt;U307,T308+(AB307-T307)*(U308-T308)/(U307-T307),IF(AB307&lt;V307,U308+(AB307-U307)*(V308-U308)/(V307-U307),IF(AB307&lt;W307,V308+(AB307-V307)*(W308-V308)/(W307-V307),IF(AB307&lt;X307,W308+(AB307-W307)*(X308-W308)/(X307-W307),IF(AB307&lt;Y307,X308+(AB307-X307)*(Y308-X308)/(Y307-X307),IF(AB307&lt;Z307,Y308+(AB307-Y307)*(Z308-Y308)/(Z307-Y307),IF(AB307&lt;AA307,Z308+(AB307-Z307)*(AA308-Z308)/(AA307-Z307),AA308))))))),"")</f>
        <v/>
      </c>
      <c r="AJ308" t="s">
        <v>201</v>
      </c>
      <c r="AK308" t="str">
        <f>IF(AK306&lt;=0.25,AK309,"")</f>
        <v/>
      </c>
      <c r="AL308" t="str">
        <f>IF(AK306&lt;=0.25,AL309,"")</f>
        <v/>
      </c>
      <c r="AM308" t="str">
        <f>IF(AK306&lt;=0.25,AM309,"")</f>
        <v/>
      </c>
      <c r="AN308" t="str">
        <f>IF(AK306&lt;=0.25,AN309,"")</f>
        <v/>
      </c>
      <c r="AO308" t="str">
        <f>IF(AK306&lt;=0.25,AO309,"")</f>
        <v/>
      </c>
      <c r="AP308" t="str">
        <f>IF(AK306&lt;=0.25,AP309,"")</f>
        <v/>
      </c>
      <c r="AQ308" t="str">
        <f>IF(AK306&lt;=0.25,AQ309,"")</f>
        <v/>
      </c>
      <c r="AR308" t="str">
        <f>IF(AK306&lt;=0.25,AR309,"")</f>
        <v/>
      </c>
      <c r="AS308" t="str">
        <f>IF(AK306&lt;=0.25,IF(AS307&lt;AL307,AK308+(AS307-AK307)*(AL308-AK308)/(AL307-AK307),IF(AS307&lt;AM307,AL308+(AS307-AL307)*(AM308-AL308)/(AM307-AL307),IF(AS307&lt;AN307,AM308+(AS307-AM307)*(AN308-AM308)/(AN307-AM307),IF(AS307&lt;AO307,AN308+(AS307-AN307)*(AO308-AN308)/(AO307-AN307),IF(AS307&lt;AP307,AO308+(AS307-AO307)*(AP308-AO308)/(AP307-AO307),IF(AS307&lt;AQ307,AP308+(AS307-AP307)*(AQ308-AP308)/(AQ307-AP307),IF(AS307&lt;AR307,AQ308+(AS307-AQ307)*(AR308-AQ308)/(AR307-AQ307),AR308))))))),"")</f>
        <v/>
      </c>
      <c r="BA308" t="s">
        <v>201</v>
      </c>
      <c r="BB308" t="str">
        <f>IF(BB306&lt;=0.25,BB309,"")</f>
        <v/>
      </c>
      <c r="BC308" t="str">
        <f>IF(BB306&lt;=0.25,BC309,"")</f>
        <v/>
      </c>
      <c r="BD308" t="str">
        <f>IF(BB306&lt;=0.25,BD309,"")</f>
        <v/>
      </c>
      <c r="BE308" t="str">
        <f>IF(BB306&lt;=0.25,BE309,"")</f>
        <v/>
      </c>
      <c r="BF308" t="str">
        <f>IF(BB306&lt;=0.25,BF309,"")</f>
        <v/>
      </c>
      <c r="BG308" t="str">
        <f>IF(BB306&lt;=0.25,BG309,"")</f>
        <v/>
      </c>
      <c r="BH308" t="str">
        <f>IF(BB306&lt;=0.25,BH309,"")</f>
        <v/>
      </c>
      <c r="BI308" t="str">
        <f>IF(BB306&lt;=0.25,BI309,"")</f>
        <v/>
      </c>
      <c r="BJ308" t="str">
        <f>IF(BB306&lt;=0.25,IF(BJ307&lt;BC307,BB308+(BJ307-BB307)*(BC308-BB308)/(BC307-BB307),IF(BJ307&lt;BD307,BC308+(BJ307-BC307)*(BD308-BC308)/(BD307-BC307),IF(BJ307&lt;BE307,BD308+(BJ307-BD307)*(BE308-BD308)/(BE307-BD307),IF(BJ307&lt;BF307,BE308+(BJ307-BE307)*(BF308-BE308)/(BF307-BE307),IF(BJ307&lt;BG307,BF308+(BJ307-BF307)*(BG308-BF308)/(BG307-BF307),IF(BJ307&lt;BH307,BG308+(BJ307-BG307)*(BH308-BG308)/(BH307-BG307),IF(BJ307&lt;BI307,BH308+(BJ307-BH307)*(BI308-BH308)/(BI307-BH307),BI308))))))),"")</f>
        <v/>
      </c>
      <c r="BR308" t="s">
        <v>201</v>
      </c>
      <c r="BS308" t="str">
        <f>IF(BS306&lt;=0.25,BS309,"")</f>
        <v/>
      </c>
      <c r="BT308" t="str">
        <f>IF(BS306&lt;=0.25,BT309,"")</f>
        <v/>
      </c>
      <c r="BU308" t="str">
        <f>IF(BS306&lt;=0.25,BU309,"")</f>
        <v/>
      </c>
      <c r="BV308" t="str">
        <f>IF(BS306&lt;=0.25,BV309,"")</f>
        <v/>
      </c>
      <c r="BW308" t="str">
        <f>IF(BS306&lt;=0.25,BW309,"")</f>
        <v/>
      </c>
      <c r="BX308" t="str">
        <f>IF(BS306&lt;=0.25,BX309,"")</f>
        <v/>
      </c>
      <c r="BY308" t="str">
        <f>IF(BS306&lt;=0.25,BY309,"")</f>
        <v/>
      </c>
      <c r="BZ308" t="str">
        <f>IF(BS306&lt;=0.25,BZ309,"")</f>
        <v/>
      </c>
      <c r="CA308" t="str">
        <f>IF(BS306&lt;=0.25,IF(CA307&lt;BT307,BS308+(CA307-BS307)*(BT308-BS308)/(BT307-BS307),IF(CA307&lt;BU307,BT308+(CA307-BT307)*(BU308-BT308)/(BU307-BT307),IF(CA307&lt;BV307,BU308+(CA307-BU307)*(BV308-BU308)/(BV307-BU307),IF(CA307&lt;BW307,BV308+(CA307-BV307)*(BW308-BV308)/(BW307-BV307),IF(CA307&lt;BX307,BW308+(CA307-BW307)*(BX308-BW308)/(BX307-BW307),IF(CA307&lt;BY307,BX308+(CA307-BX307)*(BY308-BX308)/(BY307-BX307),IF(CA307&lt;BZ307,BY308+(CA307-BY307)*(BZ308-BY308)/(BZ307-BY307),BZ308))))))),"")</f>
        <v/>
      </c>
      <c r="CI308" t="s">
        <v>201</v>
      </c>
      <c r="CJ308" t="str">
        <f>IF(CJ306&lt;=0.25,CJ309,"")</f>
        <v/>
      </c>
      <c r="CK308" t="str">
        <f>IF(CJ306&lt;=0.25,CK309,"")</f>
        <v/>
      </c>
      <c r="CL308" t="str">
        <f>IF(CJ306&lt;=0.25,CL309,"")</f>
        <v/>
      </c>
      <c r="CM308" t="str">
        <f>IF(CJ306&lt;=0.25,CM309,"")</f>
        <v/>
      </c>
      <c r="CN308" t="str">
        <f>IF(CJ306&lt;=0.25,CN309,"")</f>
        <v/>
      </c>
      <c r="CO308" t="str">
        <f>IF(CJ306&lt;=0.25,CO309,"")</f>
        <v/>
      </c>
      <c r="CP308" t="str">
        <f>IF(CJ306&lt;=0.25,CP309,"")</f>
        <v/>
      </c>
      <c r="CQ308" t="str">
        <f>IF(CJ306&lt;=0.25,CQ309,"")</f>
        <v/>
      </c>
      <c r="CR308" t="str">
        <f>IF(CJ306&lt;=0.25,IF(CR307&lt;CK307,CJ308+(CR307-CJ307)*(CK308-CJ308)/(CK307-CJ307),IF(CR307&lt;CL307,CK308+(CR307-CK307)*(CL308-CK308)/(CL307-CK307),IF(CR307&lt;CM307,CL308+(CR307-CL307)*(CM308-CL308)/(CM307-CL307),IF(CR307&lt;CN307,CM308+(CR307-CM307)*(CN308-CM308)/(CN307-CM307),IF(CR307&lt;CO307,CN308+(CR307-CN307)*(CO308-CN308)/(CO307-CN307),IF(CR307&lt;CP307,CO308+(CR307-CO307)*(CP308-CO308)/(CP307-CO307),IF(CR307&lt;CQ307,CP308+(CR307-CP307)*(CQ308-CP308)/(CQ307-CP307),CQ308))))))),"")</f>
        <v/>
      </c>
      <c r="CZ308" t="s">
        <v>201</v>
      </c>
      <c r="DA308" t="str">
        <f>IF(DA306&lt;=0.25,DA309,"")</f>
        <v/>
      </c>
      <c r="DB308" t="str">
        <f>IF(DA306&lt;=0.25,DB309,"")</f>
        <v/>
      </c>
      <c r="DC308" t="str">
        <f>IF(DA306&lt;=0.25,DC309,"")</f>
        <v/>
      </c>
      <c r="DD308" t="str">
        <f>IF(DA306&lt;=0.25,DD309,"")</f>
        <v/>
      </c>
      <c r="DE308" t="str">
        <f>IF(DA306&lt;=0.25,DE309,"")</f>
        <v/>
      </c>
      <c r="DF308" t="str">
        <f>IF(DA306&lt;=0.25,DF309,"")</f>
        <v/>
      </c>
      <c r="DG308" t="str">
        <f>IF(DA306&lt;=0.25,DG309,"")</f>
        <v/>
      </c>
      <c r="DH308" t="str">
        <f>IF(DA306&lt;=0.25,DH309,"")</f>
        <v/>
      </c>
      <c r="DI308" t="str">
        <f>IF(DA306&lt;=0.25,IF(DI307&lt;DB307,DA308+(DI307-DA307)*(DB308-DA308)/(DB307-DA307),IF(DI307&lt;DC307,DB308+(DI307-DB307)*(DC308-DB308)/(DC307-DB307),IF(DI307&lt;DD307,DC308+(DI307-DC307)*(DD308-DC308)/(DD307-DC307),IF(DI307&lt;DE307,DD308+(DI307-DD307)*(DE308-DD308)/(DE307-DD307),IF(DI307&lt;DF307,DE308+(DI307-DE307)*(DF308-DE308)/(DF307-DE307),IF(DI307&lt;DG307,DF308+(DI307-DF307)*(DG308-DF308)/(DG307-DF307),IF(DI307&lt;DH307,DG308+(DI307-DG307)*(DH308-DG308)/(DH307-DG307),DH308))))))),"")</f>
        <v/>
      </c>
      <c r="DQ308" t="s">
        <v>201</v>
      </c>
      <c r="DR308" t="str">
        <f>IF(DR306&lt;=0.25,DR309,"")</f>
        <v/>
      </c>
      <c r="DS308" t="str">
        <f>IF(DR306&lt;=0.25,DS309,"")</f>
        <v/>
      </c>
      <c r="DT308" t="str">
        <f>IF(DR306&lt;=0.25,DT309,"")</f>
        <v/>
      </c>
      <c r="DU308" t="str">
        <f>IF(DR306&lt;=0.25,DU309,"")</f>
        <v/>
      </c>
      <c r="DV308" t="str">
        <f>IF(DR306&lt;=0.25,DV309,"")</f>
        <v/>
      </c>
      <c r="DW308" t="str">
        <f>IF(DR306&lt;=0.25,DW309,"")</f>
        <v/>
      </c>
      <c r="DX308" t="str">
        <f>IF(DR306&lt;=0.25,DX309,"")</f>
        <v/>
      </c>
      <c r="DY308" t="str">
        <f>IF(DR306&lt;=0.25,DY309,"")</f>
        <v/>
      </c>
      <c r="DZ308" t="str">
        <f>IF(DR306&lt;=0.25,IF(DZ307&lt;DS307,DR308+(DZ307-DR307)*(DS308-DR308)/(DS307-DR307),IF(DZ307&lt;DT307,DS308+(DZ307-DS307)*(DT308-DS308)/(DT307-DS307),IF(DZ307&lt;DU307,DT308+(DZ307-DT307)*(DU308-DT308)/(DU307-DT307),IF(DZ307&lt;DV307,DU308+(DZ307-DU307)*(DV308-DU308)/(DV307-DU307),IF(DZ307&lt;DW307,DV308+(DZ307-DV307)*(DW308-DV308)/(DW307-DV307),IF(DZ307&lt;DX307,DW308+(DZ307-DW307)*(DX308-DW308)/(DX307-DW307),IF(DZ307&lt;DY307,DX308+(DZ307-DX307)*(DY308-DX308)/(DY307-DX307),DY308))))))),"")</f>
        <v/>
      </c>
    </row>
    <row r="309" spans="2:130" ht="16" x14ac:dyDescent="0.2">
      <c r="B309">
        <v>0.25</v>
      </c>
      <c r="C309">
        <v>-0.3</v>
      </c>
      <c r="D309">
        <v>-0.5</v>
      </c>
      <c r="E309">
        <v>-0.6</v>
      </c>
      <c r="F309">
        <v>-0.6</v>
      </c>
      <c r="G309">
        <v>-0.6</v>
      </c>
      <c r="H309">
        <v>-0.6</v>
      </c>
      <c r="I309">
        <v>-0.6</v>
      </c>
      <c r="J309">
        <v>-0.6</v>
      </c>
      <c r="S309">
        <v>0.25</v>
      </c>
      <c r="T309">
        <v>-0.3</v>
      </c>
      <c r="U309">
        <v>-0.5</v>
      </c>
      <c r="V309">
        <v>-0.6</v>
      </c>
      <c r="W309">
        <v>-0.6</v>
      </c>
      <c r="X309">
        <v>-0.6</v>
      </c>
      <c r="Y309">
        <v>-0.6</v>
      </c>
      <c r="Z309">
        <v>-0.6</v>
      </c>
      <c r="AA309">
        <v>-0.6</v>
      </c>
      <c r="AJ309">
        <v>0.25</v>
      </c>
      <c r="AK309">
        <v>-0.3</v>
      </c>
      <c r="AL309">
        <v>-0.5</v>
      </c>
      <c r="AM309">
        <v>-0.6</v>
      </c>
      <c r="AN309">
        <v>-0.6</v>
      </c>
      <c r="AO309">
        <v>-0.6</v>
      </c>
      <c r="AP309">
        <v>-0.6</v>
      </c>
      <c r="AQ309">
        <v>-0.6</v>
      </c>
      <c r="AR309">
        <v>-0.6</v>
      </c>
      <c r="BA309">
        <v>0.25</v>
      </c>
      <c r="BB309">
        <v>-0.3</v>
      </c>
      <c r="BC309">
        <v>-0.5</v>
      </c>
      <c r="BD309">
        <v>-0.6</v>
      </c>
      <c r="BE309">
        <v>-0.6</v>
      </c>
      <c r="BF309">
        <v>-0.6</v>
      </c>
      <c r="BG309">
        <v>-0.6</v>
      </c>
      <c r="BH309">
        <v>-0.6</v>
      </c>
      <c r="BI309">
        <v>-0.6</v>
      </c>
      <c r="BR309">
        <v>0.25</v>
      </c>
      <c r="BS309">
        <v>-0.3</v>
      </c>
      <c r="BT309">
        <v>-0.5</v>
      </c>
      <c r="BU309">
        <v>-0.6</v>
      </c>
      <c r="BV309">
        <v>-0.6</v>
      </c>
      <c r="BW309">
        <v>-0.6</v>
      </c>
      <c r="BX309">
        <v>-0.6</v>
      </c>
      <c r="BY309">
        <v>-0.6</v>
      </c>
      <c r="BZ309">
        <v>-0.6</v>
      </c>
      <c r="CI309">
        <v>0.25</v>
      </c>
      <c r="CJ309">
        <v>-0.3</v>
      </c>
      <c r="CK309">
        <v>-0.5</v>
      </c>
      <c r="CL309">
        <v>-0.6</v>
      </c>
      <c r="CM309">
        <v>-0.6</v>
      </c>
      <c r="CN309">
        <v>-0.6</v>
      </c>
      <c r="CO309">
        <v>-0.6</v>
      </c>
      <c r="CP309">
        <v>-0.6</v>
      </c>
      <c r="CQ309">
        <v>-0.6</v>
      </c>
      <c r="CZ309">
        <v>0.25</v>
      </c>
      <c r="DA309">
        <v>-0.3</v>
      </c>
      <c r="DB309">
        <v>-0.5</v>
      </c>
      <c r="DC309">
        <v>-0.6</v>
      </c>
      <c r="DD309">
        <v>-0.6</v>
      </c>
      <c r="DE309">
        <v>-0.6</v>
      </c>
      <c r="DF309">
        <v>-0.6</v>
      </c>
      <c r="DG309">
        <v>-0.6</v>
      </c>
      <c r="DH309">
        <v>-0.6</v>
      </c>
      <c r="DQ309">
        <v>0.25</v>
      </c>
      <c r="DR309">
        <v>-0.3</v>
      </c>
      <c r="DS309">
        <v>-0.5</v>
      </c>
      <c r="DT309">
        <v>-0.6</v>
      </c>
      <c r="DU309">
        <v>-0.6</v>
      </c>
      <c r="DV309">
        <v>-0.6</v>
      </c>
      <c r="DW309">
        <v>-0.6</v>
      </c>
      <c r="DX309">
        <v>-0.6</v>
      </c>
      <c r="DY309">
        <v>-0.6</v>
      </c>
    </row>
    <row r="310" spans="2:130" ht="16" x14ac:dyDescent="0.2">
      <c r="B310" t="s">
        <v>202</v>
      </c>
      <c r="C310">
        <f>IF(AND(C306&gt;0.25,C306&lt;=0.5),C309+(C306-B309)*(C311-C309)/(B311-B309),"")</f>
        <v>-0.31</v>
      </c>
      <c r="D310">
        <f>IF(AND(C306&gt;0.25,C306&lt;=0.5),D309+(C306-B309)*(D311-D309)/(B311-B309),"")</f>
        <v>-0.5</v>
      </c>
      <c r="E310">
        <f>IF(AND(C306&gt;0.25,C306&lt;=0.5),E309+(C306-B309)*(E311-E309)/(B311-B309),"")</f>
        <v>-0.6</v>
      </c>
      <c r="F310">
        <f>IF(AND(C306&gt;0.25,C306&lt;=0.5),F309+(C306-B309)*(F311-F309)/(B311-B309),"")</f>
        <v>-0.6</v>
      </c>
      <c r="G310">
        <f>IF(AND(C306&gt;0.25,C306&lt;=0.5),G309+(C306-B309)*(G311-G309)/(B311-B309),"")</f>
        <v>-0.6</v>
      </c>
      <c r="H310">
        <f>IF(AND(C306&gt;0.25,C306&lt;=0.5),H309+(C306-B309)*(H311-H309)/(B311-B309),"")</f>
        <v>-0.6</v>
      </c>
      <c r="I310">
        <f>IF(AND(C306&gt;0.25,C306&lt;=0.5),I309+(C306-B309)*(I311-I309)/(B311-B309),"")</f>
        <v>-0.6</v>
      </c>
      <c r="J310">
        <f>IF(AND(C306&gt;0.25,C306&lt;=0.5),J309+(C306-B309)*(J311-J309)/(B311-B309),"")</f>
        <v>-0.6</v>
      </c>
      <c r="K310">
        <f>IF(AND(C306&gt;0.25,C306&lt;=0.5),IF(K307&lt;D307,C310+(K307-C307)*(D310-C310)/(D307-C307),IF(K307&lt;E307,D310+(K307-D307)*(E310-D310)/(E307-D307),IF(K307&lt;F307,E310+(K307-E307)*(F310-E310)/(F307-E307),IF(K307&lt;G307,F310+(K307-F307)*(G310-F310)/(G307-F307),IF(K307&lt;H307,G310+(K307-G307)*(H310-G310)/(H307-G307),IF(K307&lt;I307,H310+(K307-H307)*(I310-H310)/(I307-H307),IF(K307&lt;J307,I310+(K307-I307)*(J310-I310)/(J307-I307),J310))))))),"")</f>
        <v>-0.6</v>
      </c>
      <c r="S310" t="s">
        <v>202</v>
      </c>
      <c r="T310">
        <f>IF(AND(T306&gt;0.25,T306&lt;=0.5),T309+(T306-S309)*(T311-T309)/(S311-S309),"")</f>
        <v>-0.31</v>
      </c>
      <c r="U310">
        <f>IF(AND(T306&gt;0.25,T306&lt;=0.5),U309+(T306-S309)*(U311-U309)/(S311-S309),"")</f>
        <v>-0.5</v>
      </c>
      <c r="V310">
        <f>IF(AND(T306&gt;0.25,T306&lt;=0.5),V309+(T306-S309)*(V311-V309)/(S311-S309),"")</f>
        <v>-0.6</v>
      </c>
      <c r="W310">
        <f>IF(AND(T306&gt;0.25,T306&lt;=0.5),W309+(T306-S309)*(W311-W309)/(S311-S309),"")</f>
        <v>-0.6</v>
      </c>
      <c r="X310">
        <f>IF(AND(T306&gt;0.25,T306&lt;=0.5),X309+(T306-S309)*(X311-X309)/(S311-S309),"")</f>
        <v>-0.6</v>
      </c>
      <c r="Y310">
        <f>IF(AND(T306&gt;0.25,T306&lt;=0.5),Y309+(T306-S309)*(Y311-Y309)/(S311-S309),"")</f>
        <v>-0.6</v>
      </c>
      <c r="Z310">
        <f>IF(AND(T306&gt;0.25,T306&lt;=0.5),Z309+(T306-S309)*(Z311-Z309)/(S311-S309),"")</f>
        <v>-0.6</v>
      </c>
      <c r="AA310">
        <f>IF(AND(T306&gt;0.25,T306&lt;=0.5),AA309+(T306-S309)*(AA311-AA309)/(S311-S309),"")</f>
        <v>-0.6</v>
      </c>
      <c r="AB310">
        <f>IF(AND(T306&gt;0.25,T306&lt;=0.5),IF(AB307&lt;U307,T310+(AB307-T307)*(U310-T310)/(U307-T307),IF(AB307&lt;V307,U310+(AB307-U307)*(V310-U310)/(V307-U307),IF(AB307&lt;W307,V310+(AB307-V307)*(W310-V310)/(W307-V307),IF(AB307&lt;X307,W310+(AB307-W307)*(X310-W310)/(X307-W307),IF(AB307&lt;Y307,X310+(AB307-X307)*(Y310-X310)/(Y307-X307),IF(AB307&lt;Z307,Y310+(AB307-Y307)*(Z310-Y310)/(Z307-Y307),IF(AB307&lt;AA307,Z310+(AB307-Z307)*(AA310-Z310)/(AA307-Z307),AA310))))))),"")</f>
        <v>-0.6</v>
      </c>
      <c r="AJ310" t="s">
        <v>202</v>
      </c>
      <c r="AK310">
        <f>IF(AND(AK306&gt;0.25,AK306&lt;=0.5),AK309+(AK306-AJ309)*(AK311-AK309)/(AJ311-AJ309),"")</f>
        <v>-0.31</v>
      </c>
      <c r="AL310">
        <f>IF(AND(AK306&gt;0.25,AK306&lt;=0.5),AL309+(AK306-AJ309)*(AL311-AL309)/(AJ311-AJ309),"")</f>
        <v>-0.5</v>
      </c>
      <c r="AM310">
        <f>IF(AND(AK306&gt;0.25,AK306&lt;=0.5),AM309+(AK306-AJ309)*(AM311-AM309)/(AJ311-AJ309),"")</f>
        <v>-0.6</v>
      </c>
      <c r="AN310">
        <f>IF(AND(AK306&gt;0.25,AK306&lt;=0.5),AN309+(AK306-AJ309)*(AN311-AN309)/(AJ311-AJ309),"")</f>
        <v>-0.6</v>
      </c>
      <c r="AO310">
        <f>IF(AND(AK306&gt;0.25,AK306&lt;=0.5),AO309+(AK306-AJ309)*(AO311-AO309)/(AJ311-AJ309),"")</f>
        <v>-0.6</v>
      </c>
      <c r="AP310">
        <f>IF(AND(AK306&gt;0.25,AK306&lt;=0.5),AP309+(AK306-AJ309)*(AP311-AP309)/(AJ311-AJ309),"")</f>
        <v>-0.6</v>
      </c>
      <c r="AQ310">
        <f>IF(AND(AK306&gt;0.25,AK306&lt;=0.5),AQ309+(AK306-AJ309)*(AQ311-AQ309)/(AJ311-AJ309),"")</f>
        <v>-0.6</v>
      </c>
      <c r="AR310">
        <f>IF(AND(AK306&gt;0.25,AK306&lt;=0.5),AR309+(AK306-AJ309)*(AR311-AR309)/(AJ311-AJ309),"")</f>
        <v>-0.6</v>
      </c>
      <c r="AS310">
        <f>IF(AND(AK306&gt;0.25,AK306&lt;=0.5),IF(AS307&lt;AL307,AK310+(AS307-AK307)*(AL310-AK310)/(AL307-AK307),IF(AS307&lt;AM307,AL310+(AS307-AL307)*(AM310-AL310)/(AM307-AL307),IF(AS307&lt;AN307,AM310+(AS307-AM307)*(AN310-AM310)/(AN307-AM307),IF(AS307&lt;AO307,AN310+(AS307-AN307)*(AO310-AN310)/(AO307-AN307),IF(AS307&lt;AP307,AO310+(AS307-AO307)*(AP310-AO310)/(AP307-AO307),IF(AS307&lt;AQ307,AP310+(AS307-AP307)*(AQ310-AP310)/(AQ307-AP307),IF(AS307&lt;AR307,AQ310+(AS307-AQ307)*(AR310-AQ310)/(AR307-AQ307),AR310))))))),"")</f>
        <v>-0.6</v>
      </c>
      <c r="BA310" t="s">
        <v>202</v>
      </c>
      <c r="BB310">
        <f>IF(AND(BB306&gt;0.25,BB306&lt;=0.5),BB309+(BB306-BA309)*(BB311-BB309)/(BA311-BA309),"")</f>
        <v>-0.31</v>
      </c>
      <c r="BC310">
        <f>IF(AND(BB306&gt;0.25,BB306&lt;=0.5),BC309+(BB306-BA309)*(BC311-BC309)/(BA311-BA309),"")</f>
        <v>-0.5</v>
      </c>
      <c r="BD310">
        <f>IF(AND(BB306&gt;0.25,BB306&lt;=0.5),BD309+(BB306-BA309)*(BD311-BD309)/(BA311-BA309),"")</f>
        <v>-0.6</v>
      </c>
      <c r="BE310">
        <f>IF(AND(BB306&gt;0.25,BB306&lt;=0.5),BE309+(BB306-BA309)*(BE311-BE309)/(BA311-BA309),"")</f>
        <v>-0.6</v>
      </c>
      <c r="BF310">
        <f>IF(AND(BB306&gt;0.25,BB306&lt;=0.5),BF309+(BB306-BA309)*(BF311-BF309)/(BA311-BA309),"")</f>
        <v>-0.6</v>
      </c>
      <c r="BG310">
        <f>IF(AND(BB306&gt;0.25,BB306&lt;=0.5),BG309+(BB306-BA309)*(BG311-BG309)/(BA311-BA309),"")</f>
        <v>-0.6</v>
      </c>
      <c r="BH310">
        <f>IF(AND(BB306&gt;0.25,BB306&lt;=0.5),BH309+(BB306-BA309)*(BH311-BH309)/(BA311-BA309),"")</f>
        <v>-0.6</v>
      </c>
      <c r="BI310">
        <f>IF(AND(BB306&gt;0.25,BB306&lt;=0.5),BI309+(BB306-BA309)*(BI311-BI309)/(BA311-BA309),"")</f>
        <v>-0.6</v>
      </c>
      <c r="BJ310">
        <f>IF(AND(BB306&gt;0.25,BB306&lt;=0.5),IF(BJ307&lt;BC307,BB310+(BJ307-BB307)*(BC310-BB310)/(BC307-BB307),IF(BJ307&lt;BD307,BC310+(BJ307-BC307)*(BD310-BC310)/(BD307-BC307),IF(BJ307&lt;BE307,BD310+(BJ307-BD307)*(BE310-BD310)/(BE307-BD307),IF(BJ307&lt;BF307,BE310+(BJ307-BE307)*(BF310-BE310)/(BF307-BE307),IF(BJ307&lt;BG307,BF310+(BJ307-BF307)*(BG310-BF310)/(BG307-BF307),IF(BJ307&lt;BH307,BG310+(BJ307-BG307)*(BH310-BG310)/(BH307-BG307),IF(BJ307&lt;BI307,BH310+(BJ307-BH307)*(BI310-BH310)/(BI307-BH307),BI310))))))),"")</f>
        <v>-0.6</v>
      </c>
      <c r="BR310" t="s">
        <v>202</v>
      </c>
      <c r="BS310" t="str">
        <f>IF(AND(BS306&gt;0.25,BS306&lt;=0.5),BS309+(BS306-BR309)*(BS311-BS309)/(BR311-BR309),"")</f>
        <v/>
      </c>
      <c r="BT310" t="str">
        <f>IF(AND(BS306&gt;0.25,BS306&lt;=0.5),BT309+(BS306-BR309)*(BT311-BT309)/(BR311-BR309),"")</f>
        <v/>
      </c>
      <c r="BU310" t="str">
        <f>IF(AND(BS306&gt;0.25,BS306&lt;=0.5),BU309+(BS306-BR309)*(BU311-BU309)/(BR311-BR309),"")</f>
        <v/>
      </c>
      <c r="BV310" t="str">
        <f>IF(AND(BS306&gt;0.25,BS306&lt;=0.5),BV309+(BS306-BR309)*(BV311-BV309)/(BR311-BR309),"")</f>
        <v/>
      </c>
      <c r="BW310" t="str">
        <f>IF(AND(BS306&gt;0.25,BS306&lt;=0.5),BW309+(BS306-BR309)*(BW311-BW309)/(BR311-BR309),"")</f>
        <v/>
      </c>
      <c r="BX310" t="str">
        <f>IF(AND(BS306&gt;0.25,BS306&lt;=0.5),BX309+(BS306-BR309)*(BX311-BX309)/(BR311-BR309),"")</f>
        <v/>
      </c>
      <c r="BY310" t="str">
        <f>IF(AND(BS306&gt;0.25,BS306&lt;=0.5),BY309+(BS306-BR309)*(BY311-BY309)/(BR311-BR309),"")</f>
        <v/>
      </c>
      <c r="BZ310" t="str">
        <f>IF(AND(BS306&gt;0.25,BS306&lt;=0.5),BZ309+(BS306-BR309)*(BZ311-BZ309)/(BR311-BR309),"")</f>
        <v/>
      </c>
      <c r="CA310" t="str">
        <f>IF(AND(BS306&gt;0.25,BS306&lt;=0.5),IF(CA307&lt;BT307,BS310+(CA307-BS307)*(BT310-BS310)/(BT307-BS307),IF(CA307&lt;BU307,BT310+(CA307-BT307)*(BU310-BT310)/(BU307-BT307),IF(CA307&lt;BV307,BU310+(CA307-BU307)*(BV310-BU310)/(BV307-BU307),IF(CA307&lt;BW307,BV310+(CA307-BV307)*(BW310-BV310)/(BW307-BV307),IF(CA307&lt;BX307,BW310+(CA307-BW307)*(BX310-BW310)/(BX307-BW307),IF(CA307&lt;BY307,BX310+(CA307-BX307)*(BY310-BX310)/(BY307-BX307),IF(CA307&lt;BZ307,BY310+(CA307-BY307)*(BZ310-BY310)/(BZ307-BY307),BZ310))))))),"")</f>
        <v/>
      </c>
      <c r="CI310" t="s">
        <v>202</v>
      </c>
      <c r="CJ310" t="str">
        <f>IF(AND(CJ306&gt;0.25,CJ306&lt;=0.5),CJ309+(CJ306-CI309)*(CJ311-CJ309)/(CI311-CI309),"")</f>
        <v/>
      </c>
      <c r="CK310" t="str">
        <f>IF(AND(CJ306&gt;0.25,CJ306&lt;=0.5),CK309+(CJ306-CI309)*(CK311-CK309)/(CI311-CI309),"")</f>
        <v/>
      </c>
      <c r="CL310" t="str">
        <f>IF(AND(CJ306&gt;0.25,CJ306&lt;=0.5),CL309+(CJ306-CI309)*(CL311-CL309)/(CI311-CI309),"")</f>
        <v/>
      </c>
      <c r="CM310" t="str">
        <f>IF(AND(CJ306&gt;0.25,CJ306&lt;=0.5),CM309+(CJ306-CI309)*(CM311-CM309)/(CI311-CI309),"")</f>
        <v/>
      </c>
      <c r="CN310" t="str">
        <f>IF(AND(CJ306&gt;0.25,CJ306&lt;=0.5),CN309+(CJ306-CI309)*(CN311-CN309)/(CI311-CI309),"")</f>
        <v/>
      </c>
      <c r="CO310" t="str">
        <f>IF(AND(CJ306&gt;0.25,CJ306&lt;=0.5),CO309+(CJ306-CI309)*(CO311-CO309)/(CI311-CI309),"")</f>
        <v/>
      </c>
      <c r="CP310" t="str">
        <f>IF(AND(CJ306&gt;0.25,CJ306&lt;=0.5),CP309+(CJ306-CI309)*(CP311-CP309)/(CI311-CI309),"")</f>
        <v/>
      </c>
      <c r="CQ310" t="str">
        <f>IF(AND(CJ306&gt;0.25,CJ306&lt;=0.5),CQ309+(CJ306-CI309)*(CQ311-CQ309)/(CI311-CI309),"")</f>
        <v/>
      </c>
      <c r="CR310" t="str">
        <f>IF(AND(CJ306&gt;0.25,CJ306&lt;=0.5),IF(CR307&lt;CK307,CJ310+(CR307-CJ307)*(CK310-CJ310)/(CK307-CJ307),IF(CR307&lt;CL307,CK310+(CR307-CK307)*(CL310-CK310)/(CL307-CK307),IF(CR307&lt;CM307,CL310+(CR307-CL307)*(CM310-CL310)/(CM307-CL307),IF(CR307&lt;CN307,CM310+(CR307-CM307)*(CN310-CM310)/(CN307-CM307),IF(CR307&lt;CO307,CN310+(CR307-CN307)*(CO310-CN310)/(CO307-CN307),IF(CR307&lt;CP307,CO310+(CR307-CO307)*(CP310-CO310)/(CP307-CO307),IF(CR307&lt;CQ307,CP310+(CR307-CP307)*(CQ310-CP310)/(CQ307-CP307),CQ310))))))),"")</f>
        <v/>
      </c>
      <c r="CZ310" t="s">
        <v>202</v>
      </c>
      <c r="DA310" t="str">
        <f>IF(AND(DA306&gt;0.25,DA306&lt;=0.5),DA309+(DA306-CZ309)*(DA311-DA309)/(CZ311-CZ309),"")</f>
        <v/>
      </c>
      <c r="DB310" t="str">
        <f>IF(AND(DA306&gt;0.25,DA306&lt;=0.5),DB309+(DA306-CZ309)*(DB311-DB309)/(CZ311-CZ309),"")</f>
        <v/>
      </c>
      <c r="DC310" t="str">
        <f>IF(AND(DA306&gt;0.25,DA306&lt;=0.5),DC309+(DA306-CZ309)*(DC311-DC309)/(CZ311-CZ309),"")</f>
        <v/>
      </c>
      <c r="DD310" t="str">
        <f>IF(AND(DA306&gt;0.25,DA306&lt;=0.5),DD309+(DA306-CZ309)*(DD311-DD309)/(CZ311-CZ309),"")</f>
        <v/>
      </c>
      <c r="DE310" t="str">
        <f>IF(AND(DA306&gt;0.25,DA306&lt;=0.5),DE309+(DA306-CZ309)*(DE311-DE309)/(CZ311-CZ309),"")</f>
        <v/>
      </c>
      <c r="DF310" t="str">
        <f>IF(AND(DA306&gt;0.25,DA306&lt;=0.5),DF309+(DA306-CZ309)*(DF311-DF309)/(CZ311-CZ309),"")</f>
        <v/>
      </c>
      <c r="DG310" t="str">
        <f>IF(AND(DA306&gt;0.25,DA306&lt;=0.5),DG309+(DA306-CZ309)*(DG311-DG309)/(CZ311-CZ309),"")</f>
        <v/>
      </c>
      <c r="DH310" t="str">
        <f>IF(AND(DA306&gt;0.25,DA306&lt;=0.5),DH309+(DA306-CZ309)*(DH311-DH309)/(CZ311-CZ309),"")</f>
        <v/>
      </c>
      <c r="DI310" t="str">
        <f>IF(AND(DA306&gt;0.25,DA306&lt;=0.5),IF(DI307&lt;DB307,DA310+(DI307-DA307)*(DB310-DA310)/(DB307-DA307),IF(DI307&lt;DC307,DB310+(DI307-DB307)*(DC310-DB310)/(DC307-DB307),IF(DI307&lt;DD307,DC310+(DI307-DC307)*(DD310-DC310)/(DD307-DC307),IF(DI307&lt;DE307,DD310+(DI307-DD307)*(DE310-DD310)/(DE307-DD307),IF(DI307&lt;DF307,DE310+(DI307-DE307)*(DF310-DE310)/(DF307-DE307),IF(DI307&lt;DG307,DF310+(DI307-DF307)*(DG310-DF310)/(DG307-DF307),IF(DI307&lt;DH307,DG310+(DI307-DG307)*(DH310-DG310)/(DH307-DG307),DH310))))))),"")</f>
        <v/>
      </c>
      <c r="DQ310" t="s">
        <v>202</v>
      </c>
      <c r="DR310" t="str">
        <f>IF(AND(DR306&gt;0.25,DR306&lt;=0.5),DR309+(DR306-DQ309)*(DR311-DR309)/(DQ311-DQ309),"")</f>
        <v/>
      </c>
      <c r="DS310" t="str">
        <f>IF(AND(DR306&gt;0.25,DR306&lt;=0.5),DS309+(DR306-DQ309)*(DS311-DS309)/(DQ311-DQ309),"")</f>
        <v/>
      </c>
      <c r="DT310" t="str">
        <f>IF(AND(DR306&gt;0.25,DR306&lt;=0.5),DT309+(DR306-DQ309)*(DT311-DT309)/(DQ311-DQ309),"")</f>
        <v/>
      </c>
      <c r="DU310" t="str">
        <f>IF(AND(DR306&gt;0.25,DR306&lt;=0.5),DU309+(DR306-DQ309)*(DU311-DU309)/(DQ311-DQ309),"")</f>
        <v/>
      </c>
      <c r="DV310" t="str">
        <f>IF(AND(DR306&gt;0.25,DR306&lt;=0.5),DV309+(DR306-DQ309)*(DV311-DV309)/(DQ311-DQ309),"")</f>
        <v/>
      </c>
      <c r="DW310" t="str">
        <f>IF(AND(DR306&gt;0.25,DR306&lt;=0.5),DW309+(DR306-DQ309)*(DW311-DW309)/(DQ311-DQ309),"")</f>
        <v/>
      </c>
      <c r="DX310" t="str">
        <f>IF(AND(DR306&gt;0.25,DR306&lt;=0.5),DX309+(DR306-DQ309)*(DX311-DX309)/(DQ311-DQ309),"")</f>
        <v/>
      </c>
      <c r="DY310" t="str">
        <f>IF(AND(DR306&gt;0.25,DR306&lt;=0.5),DY309+(DR306-DQ309)*(DY311-DY309)/(DQ311-DQ309),"")</f>
        <v/>
      </c>
      <c r="DZ310" t="str">
        <f>IF(AND(DR306&gt;0.25,DR306&lt;=0.5),IF(DZ307&lt;DS307,DR310+(DZ307-DR307)*(DS310-DR310)/(DS307-DR307),IF(DZ307&lt;DT307,DS310+(DZ307-DS307)*(DT310-DS310)/(DT307-DS307),IF(DZ307&lt;DU307,DT310+(DZ307-DT307)*(DU310-DT310)/(DU307-DT307),IF(DZ307&lt;DV307,DU310+(DZ307-DU307)*(DV310-DU310)/(DV307-DU307),IF(DZ307&lt;DW307,DV310+(DZ307-DV307)*(DW310-DV310)/(DW307-DV307),IF(DZ307&lt;DX307,DW310+(DZ307-DW307)*(DX310-DW310)/(DX307-DW307),IF(DZ307&lt;DY307,DX310+(DZ307-DX307)*(DY310-DX310)/(DY307-DX307),DY310))))))),"")</f>
        <v/>
      </c>
    </row>
    <row r="311" spans="2:130" ht="16" x14ac:dyDescent="0.2">
      <c r="B311">
        <v>0.5</v>
      </c>
      <c r="C311">
        <v>-0.5</v>
      </c>
      <c r="D311">
        <v>-0.5</v>
      </c>
      <c r="E311">
        <v>-0.6</v>
      </c>
      <c r="F311">
        <v>-0.6</v>
      </c>
      <c r="G311">
        <v>-0.6</v>
      </c>
      <c r="H311">
        <v>-0.6</v>
      </c>
      <c r="I311">
        <v>-0.6</v>
      </c>
      <c r="J311">
        <v>-0.6</v>
      </c>
      <c r="S311">
        <v>0.5</v>
      </c>
      <c r="T311">
        <v>-0.5</v>
      </c>
      <c r="U311">
        <v>-0.5</v>
      </c>
      <c r="V311">
        <v>-0.6</v>
      </c>
      <c r="W311">
        <v>-0.6</v>
      </c>
      <c r="X311">
        <v>-0.6</v>
      </c>
      <c r="Y311">
        <v>-0.6</v>
      </c>
      <c r="Z311">
        <v>-0.6</v>
      </c>
      <c r="AA311">
        <v>-0.6</v>
      </c>
      <c r="AJ311">
        <v>0.5</v>
      </c>
      <c r="AK311">
        <v>-0.5</v>
      </c>
      <c r="AL311">
        <v>-0.5</v>
      </c>
      <c r="AM311">
        <v>-0.6</v>
      </c>
      <c r="AN311">
        <v>-0.6</v>
      </c>
      <c r="AO311">
        <v>-0.6</v>
      </c>
      <c r="AP311">
        <v>-0.6</v>
      </c>
      <c r="AQ311">
        <v>-0.6</v>
      </c>
      <c r="AR311">
        <v>-0.6</v>
      </c>
      <c r="BA311">
        <v>0.5</v>
      </c>
      <c r="BB311">
        <v>-0.5</v>
      </c>
      <c r="BC311">
        <v>-0.5</v>
      </c>
      <c r="BD311">
        <v>-0.6</v>
      </c>
      <c r="BE311">
        <v>-0.6</v>
      </c>
      <c r="BF311">
        <v>-0.6</v>
      </c>
      <c r="BG311">
        <v>-0.6</v>
      </c>
      <c r="BH311">
        <v>-0.6</v>
      </c>
      <c r="BI311">
        <v>-0.6</v>
      </c>
      <c r="BR311">
        <v>0.5</v>
      </c>
      <c r="BS311">
        <v>-0.5</v>
      </c>
      <c r="BT311">
        <v>-0.5</v>
      </c>
      <c r="BU311">
        <v>-0.6</v>
      </c>
      <c r="BV311">
        <v>-0.6</v>
      </c>
      <c r="BW311">
        <v>-0.6</v>
      </c>
      <c r="BX311">
        <v>-0.6</v>
      </c>
      <c r="BY311">
        <v>-0.6</v>
      </c>
      <c r="BZ311">
        <v>-0.6</v>
      </c>
      <c r="CI311">
        <v>0.5</v>
      </c>
      <c r="CJ311">
        <v>-0.5</v>
      </c>
      <c r="CK311">
        <v>-0.5</v>
      </c>
      <c r="CL311">
        <v>-0.6</v>
      </c>
      <c r="CM311">
        <v>-0.6</v>
      </c>
      <c r="CN311">
        <v>-0.6</v>
      </c>
      <c r="CO311">
        <v>-0.6</v>
      </c>
      <c r="CP311">
        <v>-0.6</v>
      </c>
      <c r="CQ311">
        <v>-0.6</v>
      </c>
      <c r="CZ311">
        <v>0.5</v>
      </c>
      <c r="DA311">
        <v>-0.5</v>
      </c>
      <c r="DB311">
        <v>-0.5</v>
      </c>
      <c r="DC311">
        <v>-0.6</v>
      </c>
      <c r="DD311">
        <v>-0.6</v>
      </c>
      <c r="DE311">
        <v>-0.6</v>
      </c>
      <c r="DF311">
        <v>-0.6</v>
      </c>
      <c r="DG311">
        <v>-0.6</v>
      </c>
      <c r="DH311">
        <v>-0.6</v>
      </c>
      <c r="DQ311">
        <v>0.5</v>
      </c>
      <c r="DR311">
        <v>-0.5</v>
      </c>
      <c r="DS311">
        <v>-0.5</v>
      </c>
      <c r="DT311">
        <v>-0.6</v>
      </c>
      <c r="DU311">
        <v>-0.6</v>
      </c>
      <c r="DV311">
        <v>-0.6</v>
      </c>
      <c r="DW311">
        <v>-0.6</v>
      </c>
      <c r="DX311">
        <v>-0.6</v>
      </c>
      <c r="DY311">
        <v>-0.6</v>
      </c>
    </row>
    <row r="312" spans="2:130" ht="16" x14ac:dyDescent="0.2">
      <c r="B312" t="s">
        <v>203</v>
      </c>
      <c r="C312" t="str">
        <f>IF(AND(C306&gt;0.5,C306&lt;=1),C311+(C306-B311)*(C313-C311)/(B313-B311),"")</f>
        <v/>
      </c>
      <c r="D312" t="str">
        <f>IF(AND(C306&gt;0.5,C306&lt;=1),D311+(C306-B311)*(D313-D311)/(B313-B311),"")</f>
        <v/>
      </c>
      <c r="E312" t="str">
        <f>IF(AND(C306&gt;0.5,C306&lt;=1),E311+(C306-B311)*(E313-E311)/(B313-B311),"")</f>
        <v/>
      </c>
      <c r="F312" t="str">
        <f>IF(AND(C306&gt;0.5,C306&lt;=1),F311+(C306-B311)*(F313-F311)/(B313-B311),"")</f>
        <v/>
      </c>
      <c r="G312" t="str">
        <f>IF(AND(C306&gt;0.5,C306&lt;=1),G311+(C306-B311)*(G313-G311)/(B313-B311),"")</f>
        <v/>
      </c>
      <c r="H312" t="str">
        <f>IF(AND(C306&gt;0.5,C306&lt;=1),H311+(C306-B311)*(H313-H311)/(B313-B311),"")</f>
        <v/>
      </c>
      <c r="I312" t="str">
        <f>IF(AND(C306&gt;0.5,C306&lt;=1),I311+(C306-B311)*(I313-I311)/(B313-B311),"")</f>
        <v/>
      </c>
      <c r="J312" t="str">
        <f>IF(AND(C306&gt;0.5,C306&lt;=1),J311+(C306-B311)*(J313-J311)/(B313-B311),"")</f>
        <v/>
      </c>
      <c r="K312" t="str">
        <f>IF(AND(C306&gt;0.5,C306&lt;=1),IF(K307&lt;D307,C312+(K307-C307)*(D312-C312)/(D307-C307),IF(K307&lt;E307,D312+(K307-D307)*(E312-D312)/(E307-D307),IF(K307&lt;F307,E312+(K307-E307)*(F312-E312)/(F307-E307),IF(K307&lt;G307,F312+(K307-F307)*(G312-F312)/(G307-F307),IF(K307&lt;H307,G312+(K307-G307)*(H312-G312)/(H307-G307),IF(K307&lt;I307,H312+(K307-H307)*(I312-H312)/(I307-H307),IF(K307&lt;J307,I312+(K307-I307)*(J312-I312)/(J307-I307),J312))))))),"")</f>
        <v/>
      </c>
      <c r="S312" t="s">
        <v>203</v>
      </c>
      <c r="T312" t="str">
        <f>IF(AND(T306&gt;0.5,T306&lt;=1),T311+(T306-S311)*(T313-T311)/(S313-S311),"")</f>
        <v/>
      </c>
      <c r="U312" t="str">
        <f>IF(AND(T306&gt;0.5,T306&lt;=1),U311+(T306-S311)*(U313-U311)/(S313-S311),"")</f>
        <v/>
      </c>
      <c r="V312" t="str">
        <f>IF(AND(T306&gt;0.5,T306&lt;=1),V311+(T306-S311)*(V313-V311)/(S313-S311),"")</f>
        <v/>
      </c>
      <c r="W312" t="str">
        <f>IF(AND(T306&gt;0.5,T306&lt;=1),W311+(T306-S311)*(W313-W311)/(S313-S311),"")</f>
        <v/>
      </c>
      <c r="X312" t="str">
        <f>IF(AND(T306&gt;0.5,T306&lt;=1),X311+(T306-S311)*(X313-X311)/(S313-S311),"")</f>
        <v/>
      </c>
      <c r="Y312" t="str">
        <f>IF(AND(T306&gt;0.5,T306&lt;=1),Y311+(T306-S311)*(Y313-Y311)/(S313-S311),"")</f>
        <v/>
      </c>
      <c r="Z312" t="str">
        <f>IF(AND(T306&gt;0.5,T306&lt;=1),Z311+(T306-S311)*(Z313-Z311)/(S313-S311),"")</f>
        <v/>
      </c>
      <c r="AA312" t="str">
        <f>IF(AND(T306&gt;0.5,T306&lt;=1),AA311+(T306-S311)*(AA313-AA311)/(S313-S311),"")</f>
        <v/>
      </c>
      <c r="AB312" t="str">
        <f>IF(AND(T306&gt;0.5,T306&lt;=1),IF(AB307&lt;U307,T312+(AB307-T307)*(U312-T312)/(U307-T307),IF(AB307&lt;V307,U312+(AB307-U307)*(V312-U312)/(V307-U307),IF(AB307&lt;W307,V312+(AB307-V307)*(W312-V312)/(W307-V307),IF(AB307&lt;X307,W312+(AB307-W307)*(X312-W312)/(X307-W307),IF(AB307&lt;Y307,X312+(AB307-X307)*(Y312-X312)/(Y307-X307),IF(AB307&lt;Z307,Y312+(AB307-Y307)*(Z312-Y312)/(Z307-Y307),IF(AB307&lt;AA307,Z312+(AB307-Z307)*(AA312-Z312)/(AA307-Z307),AA312))))))),"")</f>
        <v/>
      </c>
      <c r="AJ312" t="s">
        <v>203</v>
      </c>
      <c r="AK312" t="str">
        <f>IF(AND(AK306&gt;0.5,AK306&lt;=1),AK311+(AK306-AJ311)*(AK313-AK311)/(AJ313-AJ311),"")</f>
        <v/>
      </c>
      <c r="AL312" t="str">
        <f>IF(AND(AK306&gt;0.5,AK306&lt;=1),AL311+(AK306-AJ311)*(AL313-AL311)/(AJ313-AJ311),"")</f>
        <v/>
      </c>
      <c r="AM312" t="str">
        <f>IF(AND(AK306&gt;0.5,AK306&lt;=1),AM311+(AK306-AJ311)*(AM313-AM311)/(AJ313-AJ311),"")</f>
        <v/>
      </c>
      <c r="AN312" t="str">
        <f>IF(AND(AK306&gt;0.5,AK306&lt;=1),AN311+(AK306-AJ311)*(AN313-AN311)/(AJ313-AJ311),"")</f>
        <v/>
      </c>
      <c r="AO312" t="str">
        <f>IF(AND(AK306&gt;0.5,AK306&lt;=1),AO311+(AK306-AJ311)*(AO313-AO311)/(AJ313-AJ311),"")</f>
        <v/>
      </c>
      <c r="AP312" t="str">
        <f>IF(AND(AK306&gt;0.5,AK306&lt;=1),AP311+(AK306-AJ311)*(AP313-AP311)/(AJ313-AJ311),"")</f>
        <v/>
      </c>
      <c r="AQ312" t="str">
        <f>IF(AND(AK306&gt;0.5,AK306&lt;=1),AQ311+(AK306-AJ311)*(AQ313-AQ311)/(AJ313-AJ311),"")</f>
        <v/>
      </c>
      <c r="AR312" t="str">
        <f>IF(AND(AK306&gt;0.5,AK306&lt;=1),AR311+(AK306-AJ311)*(AR313-AR311)/(AJ313-AJ311),"")</f>
        <v/>
      </c>
      <c r="AS312" t="str">
        <f>IF(AND(AK306&gt;0.5,AK306&lt;=1),IF(AS307&lt;AL307,AK312+(AS307-AK307)*(AL312-AK312)/(AL307-AK307),IF(AS307&lt;AM307,AL312+(AS307-AL307)*(AM312-AL312)/(AM307-AL307),IF(AS307&lt;AN307,AM312+(AS307-AM307)*(AN312-AM312)/(AN307-AM307),IF(AS307&lt;AO307,AN312+(AS307-AN307)*(AO312-AN312)/(AO307-AN307),IF(AS307&lt;AP307,AO312+(AS307-AO307)*(AP312-AO312)/(AP307-AO307),IF(AS307&lt;AQ307,AP312+(AS307-AP307)*(AQ312-AP312)/(AQ307-AP307),IF(AS307&lt;AR307,AQ312+(AS307-AQ307)*(AR312-AQ312)/(AR307-AQ307),AR312))))))),"")</f>
        <v/>
      </c>
      <c r="BA312" t="s">
        <v>203</v>
      </c>
      <c r="BB312" t="str">
        <f>IF(AND(BB306&gt;0.5,BB306&lt;=1),BB311+(BB306-BA311)*(BB313-BB311)/(BA313-BA311),"")</f>
        <v/>
      </c>
      <c r="BC312" t="str">
        <f>IF(AND(BB306&gt;0.5,BB306&lt;=1),BC311+(BB306-BA311)*(BC313-BC311)/(BA313-BA311),"")</f>
        <v/>
      </c>
      <c r="BD312" t="str">
        <f>IF(AND(BB306&gt;0.5,BB306&lt;=1),BD311+(BB306-BA311)*(BD313-BD311)/(BA313-BA311),"")</f>
        <v/>
      </c>
      <c r="BE312" t="str">
        <f>IF(AND(BB306&gt;0.5,BB306&lt;=1),BE311+(BB306-BA311)*(BE313-BE311)/(BA313-BA311),"")</f>
        <v/>
      </c>
      <c r="BF312" t="str">
        <f>IF(AND(BB306&gt;0.5,BB306&lt;=1),BF311+(BB306-BA311)*(BF313-BF311)/(BA313-BA311),"")</f>
        <v/>
      </c>
      <c r="BG312" t="str">
        <f>IF(AND(BB306&gt;0.5,BB306&lt;=1),BG311+(BB306-BA311)*(BG313-BG311)/(BA313-BA311),"")</f>
        <v/>
      </c>
      <c r="BH312" t="str">
        <f>IF(AND(BB306&gt;0.5,BB306&lt;=1),BH311+(BB306-BA311)*(BH313-BH311)/(BA313-BA311),"")</f>
        <v/>
      </c>
      <c r="BI312" t="str">
        <f>IF(AND(BB306&gt;0.5,BB306&lt;=1),BI311+(BB306-BA311)*(BI313-BI311)/(BA313-BA311),"")</f>
        <v/>
      </c>
      <c r="BJ312" t="str">
        <f>IF(AND(BB306&gt;0.5,BB306&lt;=1),IF(BJ307&lt;BC307,BB312+(BJ307-BB307)*(BC312-BB312)/(BC307-BB307),IF(BJ307&lt;BD307,BC312+(BJ307-BC307)*(BD312-BC312)/(BD307-BC307),IF(BJ307&lt;BE307,BD312+(BJ307-BD307)*(BE312-BD312)/(BE307-BD307),IF(BJ307&lt;BF307,BE312+(BJ307-BE307)*(BF312-BE312)/(BF307-BE307),IF(BJ307&lt;BG307,BF312+(BJ307-BF307)*(BG312-BF312)/(BG307-BF307),IF(BJ307&lt;BH307,BG312+(BJ307-BG307)*(BH312-BG312)/(BH307-BG307),IF(BJ307&lt;BI307,BH312+(BJ307-BH307)*(BI312-BH312)/(BI307-BH307),BI312))))))),"")</f>
        <v/>
      </c>
      <c r="BR312" t="s">
        <v>203</v>
      </c>
      <c r="BS312">
        <f>IF(AND(BS306&gt;0.5,BS306&lt;=1),BS311+(BS306-BR311)*(BS313-BS311)/(BR313-BR311),"")</f>
        <v>-0.51</v>
      </c>
      <c r="BT312">
        <f>IF(AND(BS306&gt;0.5,BS306&lt;=1),BT311+(BS306-BR311)*(BT313-BT311)/(BR313-BR311),"")</f>
        <v>-0.505</v>
      </c>
      <c r="BU312">
        <f>IF(AND(BS306&gt;0.5,BS306&lt;=1),BU311+(BS306-BR311)*(BU313-BU311)/(BR313-BR311),"")</f>
        <v>-0.6</v>
      </c>
      <c r="BV312">
        <f>IF(AND(BS306&gt;0.5,BS306&lt;=1),BV311+(BS306-BR311)*(BV313-BV311)/(BR313-BR311),"")</f>
        <v>-0.6</v>
      </c>
      <c r="BW312">
        <f>IF(AND(BS306&gt;0.5,BS306&lt;=1),BW311+(BS306-BR311)*(BW313-BW311)/(BR313-BR311),"")</f>
        <v>-0.6</v>
      </c>
      <c r="BX312">
        <f>IF(AND(BS306&gt;0.5,BS306&lt;=1),BX311+(BS306-BR311)*(BX313-BX311)/(BR313-BR311),"")</f>
        <v>-0.6</v>
      </c>
      <c r="BY312">
        <f>IF(AND(BS306&gt;0.5,BS306&lt;=1),BY311+(BS306-BR311)*(BY313-BY311)/(BR313-BR311),"")</f>
        <v>-0.6</v>
      </c>
      <c r="BZ312">
        <f>IF(AND(BS306&gt;0.5,BS306&lt;=1),BZ311+(BS306-BR311)*(BZ313-BZ311)/(BR313-BR311),"")</f>
        <v>-0.6</v>
      </c>
      <c r="CA312">
        <f>IF(AND(BS306&gt;0.5,BS306&lt;=1),IF(CA307&lt;BT307,BS312+(CA307-BS307)*(BT312-BS312)/(BT307-BS307),IF(CA307&lt;BU307,BT312+(CA307-BT307)*(BU312-BT312)/(BU307-BT307),IF(CA307&lt;BV307,BU312+(CA307-BU307)*(BV312-BU312)/(BV307-BU307),IF(CA307&lt;BW307,BV312+(CA307-BV307)*(BW312-BV312)/(BW307-BV307),IF(CA307&lt;BX307,BW312+(CA307-BW307)*(BX312-BW312)/(BX307-BW307),IF(CA307&lt;BY307,BX312+(CA307-BX307)*(BY312-BX312)/(BY307-BX307),IF(CA307&lt;BZ307,BY312+(CA307-BY307)*(BZ312-BY312)/(BZ307-BY307),BZ312))))))),"")</f>
        <v>-0.6</v>
      </c>
      <c r="CI312" t="s">
        <v>203</v>
      </c>
      <c r="CJ312">
        <f>IF(AND(CJ306&gt;0.5,CJ306&lt;=1),CJ311+(CJ306-CI311)*(CJ313-CJ311)/(CI313-CI311),"")</f>
        <v>-0.51</v>
      </c>
      <c r="CK312">
        <f>IF(AND(CJ306&gt;0.5,CJ306&lt;=1),CK311+(CJ306-CI311)*(CK313-CK311)/(CI313-CI311),"")</f>
        <v>-0.505</v>
      </c>
      <c r="CL312">
        <f>IF(AND(CJ306&gt;0.5,CJ306&lt;=1),CL311+(CJ306-CI311)*(CL313-CL311)/(CI313-CI311),"")</f>
        <v>-0.6</v>
      </c>
      <c r="CM312">
        <f>IF(AND(CJ306&gt;0.5,CJ306&lt;=1),CM311+(CJ306-CI311)*(CM313-CM311)/(CI313-CI311),"")</f>
        <v>-0.6</v>
      </c>
      <c r="CN312">
        <f>IF(AND(CJ306&gt;0.5,CJ306&lt;=1),CN311+(CJ306-CI311)*(CN313-CN311)/(CI313-CI311),"")</f>
        <v>-0.6</v>
      </c>
      <c r="CO312">
        <f>IF(AND(CJ306&gt;0.5,CJ306&lt;=1),CO311+(CJ306-CI311)*(CO313-CO311)/(CI313-CI311),"")</f>
        <v>-0.6</v>
      </c>
      <c r="CP312">
        <f>IF(AND(CJ306&gt;0.5,CJ306&lt;=1),CP311+(CJ306-CI311)*(CP313-CP311)/(CI313-CI311),"")</f>
        <v>-0.6</v>
      </c>
      <c r="CQ312">
        <f>IF(AND(CJ306&gt;0.5,CJ306&lt;=1),CQ311+(CJ306-CI311)*(CQ313-CQ311)/(CI313-CI311),"")</f>
        <v>-0.6</v>
      </c>
      <c r="CR312">
        <f>IF(AND(CJ306&gt;0.5,CJ306&lt;=1),IF(CR307&lt;CK307,CJ312+(CR307-CJ307)*(CK312-CJ312)/(CK307-CJ307),IF(CR307&lt;CL307,CK312+(CR307-CK307)*(CL312-CK312)/(CL307-CK307),IF(CR307&lt;CM307,CL312+(CR307-CL307)*(CM312-CL312)/(CM307-CL307),IF(CR307&lt;CN307,CM312+(CR307-CM307)*(CN312-CM312)/(CN307-CM307),IF(CR307&lt;CO307,CN312+(CR307-CN307)*(CO312-CN312)/(CO307-CN307),IF(CR307&lt;CP307,CO312+(CR307-CO307)*(CP312-CO312)/(CP307-CO307),IF(CR307&lt;CQ307,CP312+(CR307-CP307)*(CQ312-CP312)/(CQ307-CP307),CQ312))))))),"")</f>
        <v>-0.6</v>
      </c>
      <c r="CZ312" t="s">
        <v>203</v>
      </c>
      <c r="DA312">
        <f>IF(AND(DA306&gt;0.5,DA306&lt;=1),DA311+(DA306-CZ311)*(DA313-DA311)/(CZ313-CZ311),"")</f>
        <v>-0.51</v>
      </c>
      <c r="DB312">
        <f>IF(AND(DA306&gt;0.5,DA306&lt;=1),DB311+(DA306-CZ311)*(DB313-DB311)/(CZ313-CZ311),"")</f>
        <v>-0.505</v>
      </c>
      <c r="DC312">
        <f>IF(AND(DA306&gt;0.5,DA306&lt;=1),DC311+(DA306-CZ311)*(DC313-DC311)/(CZ313-CZ311),"")</f>
        <v>-0.6</v>
      </c>
      <c r="DD312">
        <f>IF(AND(DA306&gt;0.5,DA306&lt;=1),DD311+(DA306-CZ311)*(DD313-DD311)/(CZ313-CZ311),"")</f>
        <v>-0.6</v>
      </c>
      <c r="DE312">
        <f>IF(AND(DA306&gt;0.5,DA306&lt;=1),DE311+(DA306-CZ311)*(DE313-DE311)/(CZ313-CZ311),"")</f>
        <v>-0.6</v>
      </c>
      <c r="DF312">
        <f>IF(AND(DA306&gt;0.5,DA306&lt;=1),DF311+(DA306-CZ311)*(DF313-DF311)/(CZ313-CZ311),"")</f>
        <v>-0.6</v>
      </c>
      <c r="DG312">
        <f>IF(AND(DA306&gt;0.5,DA306&lt;=1),DG311+(DA306-CZ311)*(DG313-DG311)/(CZ313-CZ311),"")</f>
        <v>-0.6</v>
      </c>
      <c r="DH312">
        <f>IF(AND(DA306&gt;0.5,DA306&lt;=1),DH311+(DA306-CZ311)*(DH313-DH311)/(CZ313-CZ311),"")</f>
        <v>-0.6</v>
      </c>
      <c r="DI312">
        <f>IF(AND(DA306&gt;0.5,DA306&lt;=1),IF(DI307&lt;DB307,DA312+(DI307-DA307)*(DB312-DA312)/(DB307-DA307),IF(DI307&lt;DC307,DB312+(DI307-DB307)*(DC312-DB312)/(DC307-DB307),IF(DI307&lt;DD307,DC312+(DI307-DC307)*(DD312-DC312)/(DD307-DC307),IF(DI307&lt;DE307,DD312+(DI307-DD307)*(DE312-DD312)/(DE307-DD307),IF(DI307&lt;DF307,DE312+(DI307-DE307)*(DF312-DE312)/(DF307-DE307),IF(DI307&lt;DG307,DF312+(DI307-DF307)*(DG312-DF312)/(DG307-DF307),IF(DI307&lt;DH307,DG312+(DI307-DG307)*(DH312-DG312)/(DH307-DG307),DH312))))))),"")</f>
        <v>-0.6</v>
      </c>
      <c r="DQ312" t="s">
        <v>203</v>
      </c>
      <c r="DR312">
        <f>IF(AND(DR306&gt;0.5,DR306&lt;=1),DR311+(DR306-DQ311)*(DR313-DR311)/(DQ313-DQ311),"")</f>
        <v>-0.51</v>
      </c>
      <c r="DS312">
        <f>IF(AND(DR306&gt;0.5,DR306&lt;=1),DS311+(DR306-DQ311)*(DS313-DS311)/(DQ313-DQ311),"")</f>
        <v>-0.505</v>
      </c>
      <c r="DT312">
        <f>IF(AND(DR306&gt;0.5,DR306&lt;=1),DT311+(DR306-DQ311)*(DT313-DT311)/(DQ313-DQ311),"")</f>
        <v>-0.6</v>
      </c>
      <c r="DU312">
        <f>IF(AND(DR306&gt;0.5,DR306&lt;=1),DU311+(DR306-DQ311)*(DU313-DU311)/(DQ313-DQ311),"")</f>
        <v>-0.6</v>
      </c>
      <c r="DV312">
        <f>IF(AND(DR306&gt;0.5,DR306&lt;=1),DV311+(DR306-DQ311)*(DV313-DV311)/(DQ313-DQ311),"")</f>
        <v>-0.6</v>
      </c>
      <c r="DW312">
        <f>IF(AND(DR306&gt;0.5,DR306&lt;=1),DW311+(DR306-DQ311)*(DW313-DW311)/(DQ313-DQ311),"")</f>
        <v>-0.6</v>
      </c>
      <c r="DX312">
        <f>IF(AND(DR306&gt;0.5,DR306&lt;=1),DX311+(DR306-DQ311)*(DX313-DX311)/(DQ313-DQ311),"")</f>
        <v>-0.6</v>
      </c>
      <c r="DY312">
        <f>IF(AND(DR306&gt;0.5,DR306&lt;=1),DY311+(DR306-DQ311)*(DY313-DY311)/(DQ313-DQ311),"")</f>
        <v>-0.6</v>
      </c>
      <c r="DZ312">
        <f>IF(AND(DR306&gt;0.5,DR306&lt;=1),IF(DZ307&lt;DS307,DR312+(DZ307-DR307)*(DS312-DR312)/(DS307-DR307),IF(DZ307&lt;DT307,DS312+(DZ307-DS307)*(DT312-DS312)/(DT307-DS307),IF(DZ307&lt;DU307,DT312+(DZ307-DT307)*(DU312-DT312)/(DU307-DT307),IF(DZ307&lt;DV307,DU312+(DZ307-DU307)*(DV312-DU312)/(DV307-DU307),IF(DZ307&lt;DW307,DV312+(DZ307-DV307)*(DW312-DV312)/(DW307-DV307),IF(DZ307&lt;DX307,DW312+(DZ307-DW307)*(DX312-DW312)/(DX307-DW307),IF(DZ307&lt;DY307,DX312+(DZ307-DX307)*(DY312-DX312)/(DY307-DX307),DY312))))))),"")</f>
        <v>-0.6</v>
      </c>
    </row>
    <row r="313" spans="2:130" ht="16" x14ac:dyDescent="0.2">
      <c r="B313">
        <v>1</v>
      </c>
      <c r="C313">
        <v>-0.7</v>
      </c>
      <c r="D313">
        <v>-0.6</v>
      </c>
      <c r="E313">
        <v>-0.6</v>
      </c>
      <c r="F313">
        <v>-0.6</v>
      </c>
      <c r="G313">
        <v>-0.6</v>
      </c>
      <c r="H313">
        <v>-0.6</v>
      </c>
      <c r="I313">
        <v>-0.6</v>
      </c>
      <c r="J313">
        <v>-0.6</v>
      </c>
      <c r="S313">
        <v>1</v>
      </c>
      <c r="T313">
        <v>-0.7</v>
      </c>
      <c r="U313">
        <v>-0.6</v>
      </c>
      <c r="V313">
        <v>-0.6</v>
      </c>
      <c r="W313">
        <v>-0.6</v>
      </c>
      <c r="X313">
        <v>-0.6</v>
      </c>
      <c r="Y313">
        <v>-0.6</v>
      </c>
      <c r="Z313">
        <v>-0.6</v>
      </c>
      <c r="AA313">
        <v>-0.6</v>
      </c>
      <c r="AJ313">
        <v>1</v>
      </c>
      <c r="AK313">
        <v>-0.7</v>
      </c>
      <c r="AL313">
        <v>-0.6</v>
      </c>
      <c r="AM313">
        <v>-0.6</v>
      </c>
      <c r="AN313">
        <v>-0.6</v>
      </c>
      <c r="AO313">
        <v>-0.6</v>
      </c>
      <c r="AP313">
        <v>-0.6</v>
      </c>
      <c r="AQ313">
        <v>-0.6</v>
      </c>
      <c r="AR313">
        <v>-0.6</v>
      </c>
      <c r="BA313">
        <v>1</v>
      </c>
      <c r="BB313">
        <v>-0.7</v>
      </c>
      <c r="BC313">
        <v>-0.6</v>
      </c>
      <c r="BD313">
        <v>-0.6</v>
      </c>
      <c r="BE313">
        <v>-0.6</v>
      </c>
      <c r="BF313">
        <v>-0.6</v>
      </c>
      <c r="BG313">
        <v>-0.6</v>
      </c>
      <c r="BH313">
        <v>-0.6</v>
      </c>
      <c r="BI313">
        <v>-0.6</v>
      </c>
      <c r="BR313">
        <v>1</v>
      </c>
      <c r="BS313">
        <v>-0.7</v>
      </c>
      <c r="BT313">
        <v>-0.6</v>
      </c>
      <c r="BU313">
        <v>-0.6</v>
      </c>
      <c r="BV313">
        <v>-0.6</v>
      </c>
      <c r="BW313">
        <v>-0.6</v>
      </c>
      <c r="BX313">
        <v>-0.6</v>
      </c>
      <c r="BY313">
        <v>-0.6</v>
      </c>
      <c r="BZ313">
        <v>-0.6</v>
      </c>
      <c r="CI313">
        <v>1</v>
      </c>
      <c r="CJ313">
        <v>-0.7</v>
      </c>
      <c r="CK313">
        <v>-0.6</v>
      </c>
      <c r="CL313">
        <v>-0.6</v>
      </c>
      <c r="CM313">
        <v>-0.6</v>
      </c>
      <c r="CN313">
        <v>-0.6</v>
      </c>
      <c r="CO313">
        <v>-0.6</v>
      </c>
      <c r="CP313">
        <v>-0.6</v>
      </c>
      <c r="CQ313">
        <v>-0.6</v>
      </c>
      <c r="CZ313">
        <v>1</v>
      </c>
      <c r="DA313">
        <v>-0.7</v>
      </c>
      <c r="DB313">
        <v>-0.6</v>
      </c>
      <c r="DC313">
        <v>-0.6</v>
      </c>
      <c r="DD313">
        <v>-0.6</v>
      </c>
      <c r="DE313">
        <v>-0.6</v>
      </c>
      <c r="DF313">
        <v>-0.6</v>
      </c>
      <c r="DG313">
        <v>-0.6</v>
      </c>
      <c r="DH313">
        <v>-0.6</v>
      </c>
      <c r="DQ313">
        <v>1</v>
      </c>
      <c r="DR313">
        <v>-0.7</v>
      </c>
      <c r="DS313">
        <v>-0.6</v>
      </c>
      <c r="DT313">
        <v>-0.6</v>
      </c>
      <c r="DU313">
        <v>-0.6</v>
      </c>
      <c r="DV313">
        <v>-0.6</v>
      </c>
      <c r="DW313">
        <v>-0.6</v>
      </c>
      <c r="DX313">
        <v>-0.6</v>
      </c>
      <c r="DY313">
        <v>-0.6</v>
      </c>
    </row>
    <row r="314" spans="2:130" ht="16" x14ac:dyDescent="0.2">
      <c r="B314" t="s">
        <v>204</v>
      </c>
      <c r="C314" t="str">
        <f>IF(C306&gt;1,C313,"")</f>
        <v/>
      </c>
      <c r="D314" t="str">
        <f>IF(C306&gt;1,D313,"")</f>
        <v/>
      </c>
      <c r="E314" t="str">
        <f>IF(C306&gt;1,E313,"")</f>
        <v/>
      </c>
      <c r="F314" t="str">
        <f>IF(C306&gt;1,F313,"")</f>
        <v/>
      </c>
      <c r="G314" t="str">
        <f>IF(C306&gt;1,G313,"")</f>
        <v/>
      </c>
      <c r="H314" t="str">
        <f>IF(C306&gt;1,H313,"")</f>
        <v/>
      </c>
      <c r="I314" t="str">
        <f>IF(C306&gt;1,I313,"")</f>
        <v/>
      </c>
      <c r="J314" t="str">
        <f>IF(C306&gt;1,J313,"")</f>
        <v/>
      </c>
      <c r="K314" t="str">
        <f>IF(C306&gt;1,IF(K307&lt;D307,C314+(K307-C307)*(D314-C314)/(D307-C307),IF(K307&lt;E307,D314+(K307-D307)*(E314-D314)/(E307-D307),IF(K307&lt;F307,E314+(K307-E307)*(F314-E314)/(F307-E307),IF(K307&lt;G307,F314+(K307-F307)*(G314-F314)/(G307-F307),IF(K307&lt;H307,G314+(K307-G307)*(H314-G314)/(H307-G307),IF(K307&lt;I307,H314+(K307-H307)*(I314-H314)/(I307-H307),IF(K307&lt;J307,I314+(K307-I307)*(J314-I314)/(J307-I307),J314))))))),"")</f>
        <v/>
      </c>
      <c r="S314" t="s">
        <v>204</v>
      </c>
      <c r="T314" t="str">
        <f>IF(T306&gt;1,T313,"")</f>
        <v/>
      </c>
      <c r="U314" t="str">
        <f>IF(T306&gt;1,U313,"")</f>
        <v/>
      </c>
      <c r="V314" t="str">
        <f>IF(T306&gt;1,V313,"")</f>
        <v/>
      </c>
      <c r="W314" t="str">
        <f>IF(T306&gt;1,W313,"")</f>
        <v/>
      </c>
      <c r="X314" t="str">
        <f>IF(T306&gt;1,X313,"")</f>
        <v/>
      </c>
      <c r="Y314" t="str">
        <f>IF(T306&gt;1,Y313,"")</f>
        <v/>
      </c>
      <c r="Z314" t="str">
        <f>IF(T306&gt;1,Z313,"")</f>
        <v/>
      </c>
      <c r="AA314" t="str">
        <f>IF(T306&gt;1,AA313,"")</f>
        <v/>
      </c>
      <c r="AB314" t="str">
        <f>IF(T306&gt;1,IF(AB307&lt;U307,T314+(AB307-T307)*(U314-T314)/(U307-T307),IF(AB307&lt;V307,U314+(AB307-U307)*(V314-U314)/(V307-U307),IF(AB307&lt;W307,V314+(AB307-V307)*(W314-V314)/(W307-V307),IF(AB307&lt;X307,W314+(AB307-W307)*(X314-W314)/(X307-W307),IF(AB307&lt;Y307,X314+(AB307-X307)*(Y314-X314)/(Y307-X307),IF(AB307&lt;Z307,Y314+(AB307-Y307)*(Z314-Y314)/(Z307-Y307),IF(AB307&lt;AA307,Z314+(AB307-Z307)*(AA314-Z314)/(AA307-Z307),AA314))))))),"")</f>
        <v/>
      </c>
      <c r="AJ314" t="s">
        <v>204</v>
      </c>
      <c r="AK314" t="str">
        <f>IF(AK306&gt;1,AK313,"")</f>
        <v/>
      </c>
      <c r="AL314" t="str">
        <f>IF(AK306&gt;1,AL313,"")</f>
        <v/>
      </c>
      <c r="AM314" t="str">
        <f>IF(AK306&gt;1,AM313,"")</f>
        <v/>
      </c>
      <c r="AN314" t="str">
        <f>IF(AK306&gt;1,AN313,"")</f>
        <v/>
      </c>
      <c r="AO314" t="str">
        <f>IF(AK306&gt;1,AO313,"")</f>
        <v/>
      </c>
      <c r="AP314" t="str">
        <f>IF(AK306&gt;1,AP313,"")</f>
        <v/>
      </c>
      <c r="AQ314" t="str">
        <f>IF(AK306&gt;1,AQ313,"")</f>
        <v/>
      </c>
      <c r="AR314" t="str">
        <f>IF(AK306&gt;1,AR313,"")</f>
        <v/>
      </c>
      <c r="AS314" t="str">
        <f>IF(AK306&gt;1,IF(AS307&lt;AL307,AK314+(AS307-AK307)*(AL314-AK314)/(AL307-AK307),IF(AS307&lt;AM307,AL314+(AS307-AL307)*(AM314-AL314)/(AM307-AL307),IF(AS307&lt;AN307,AM314+(AS307-AM307)*(AN314-AM314)/(AN307-AM307),IF(AS307&lt;AO307,AN314+(AS307-AN307)*(AO314-AN314)/(AO307-AN307),IF(AS307&lt;AP307,AO314+(AS307-AO307)*(AP314-AO314)/(AP307-AO307),IF(AS307&lt;AQ307,AP314+(AS307-AP307)*(AQ314-AP314)/(AQ307-AP307),IF(AS307&lt;AR307,AQ314+(AS307-AQ307)*(AR314-AQ314)/(AR307-AQ307),AR314))))))),"")</f>
        <v/>
      </c>
      <c r="BA314" t="s">
        <v>204</v>
      </c>
      <c r="BB314" t="str">
        <f>IF(BB306&gt;1,BB313,"")</f>
        <v/>
      </c>
      <c r="BC314" t="str">
        <f>IF(BB306&gt;1,BC313,"")</f>
        <v/>
      </c>
      <c r="BD314" t="str">
        <f>IF(BB306&gt;1,BD313,"")</f>
        <v/>
      </c>
      <c r="BE314" t="str">
        <f>IF(BB306&gt;1,BE313,"")</f>
        <v/>
      </c>
      <c r="BF314" t="str">
        <f>IF(BB306&gt;1,BF313,"")</f>
        <v/>
      </c>
      <c r="BG314" t="str">
        <f>IF(BB306&gt;1,BG313,"")</f>
        <v/>
      </c>
      <c r="BH314" t="str">
        <f>IF(BB306&gt;1,BH313,"")</f>
        <v/>
      </c>
      <c r="BI314" t="str">
        <f>IF(BB306&gt;1,BI313,"")</f>
        <v/>
      </c>
      <c r="BJ314" t="str">
        <f>IF(BB306&gt;1,IF(BJ307&lt;BC307,BB314+(BJ307-BB307)*(BC314-BB314)/(BC307-BB307),IF(BJ307&lt;BD307,BC314+(BJ307-BC307)*(BD314-BC314)/(BD307-BC307),IF(BJ307&lt;BE307,BD314+(BJ307-BD307)*(BE314-BD314)/(BE307-BD307),IF(BJ307&lt;BF307,BE314+(BJ307-BE307)*(BF314-BE314)/(BF307-BE307),IF(BJ307&lt;BG307,BF314+(BJ307-BF307)*(BG314-BF314)/(BG307-BF307),IF(BJ307&lt;BH307,BG314+(BJ307-BG307)*(BH314-BG314)/(BH307-BG307),IF(BJ307&lt;BI307,BH314+(BJ307-BH307)*(BI314-BH314)/(BI307-BH307),BI314))))))),"")</f>
        <v/>
      </c>
      <c r="BR314" t="s">
        <v>204</v>
      </c>
      <c r="BS314" t="str">
        <f>IF(BS306&gt;1,BS313,"")</f>
        <v/>
      </c>
      <c r="BT314" t="str">
        <f>IF(BS306&gt;1,BT313,"")</f>
        <v/>
      </c>
      <c r="BU314" t="str">
        <f>IF(BS306&gt;1,BU313,"")</f>
        <v/>
      </c>
      <c r="BV314" t="str">
        <f>IF(BS306&gt;1,BV313,"")</f>
        <v/>
      </c>
      <c r="BW314" t="str">
        <f>IF(BS306&gt;1,BW313,"")</f>
        <v/>
      </c>
      <c r="BX314" t="str">
        <f>IF(BS306&gt;1,BX313,"")</f>
        <v/>
      </c>
      <c r="BY314" t="str">
        <f>IF(BS306&gt;1,BY313,"")</f>
        <v/>
      </c>
      <c r="BZ314" t="str">
        <f>IF(BS306&gt;1,BZ313,"")</f>
        <v/>
      </c>
      <c r="CA314" t="str">
        <f>IF(BS306&gt;1,IF(CA307&lt;BT307,BS314+(CA307-BS307)*(BT314-BS314)/(BT307-BS307),IF(CA307&lt;BU307,BT314+(CA307-BT307)*(BU314-BT314)/(BU307-BT307),IF(CA307&lt;BV307,BU314+(CA307-BU307)*(BV314-BU314)/(BV307-BU307),IF(CA307&lt;BW307,BV314+(CA307-BV307)*(BW314-BV314)/(BW307-BV307),IF(CA307&lt;BX307,BW314+(CA307-BW307)*(BX314-BW314)/(BX307-BW307),IF(CA307&lt;BY307,BX314+(CA307-BX307)*(BY314-BX314)/(BY307-BX307),IF(CA307&lt;BZ307,BY314+(CA307-BY307)*(BZ314-BY314)/(BZ307-BY307),BZ314))))))),"")</f>
        <v/>
      </c>
      <c r="CI314" t="s">
        <v>204</v>
      </c>
      <c r="CJ314" t="str">
        <f>IF(CJ306&gt;1,CJ313,"")</f>
        <v/>
      </c>
      <c r="CK314" t="str">
        <f>IF(CJ306&gt;1,CK313,"")</f>
        <v/>
      </c>
      <c r="CL314" t="str">
        <f>IF(CJ306&gt;1,CL313,"")</f>
        <v/>
      </c>
      <c r="CM314" t="str">
        <f>IF(CJ306&gt;1,CM313,"")</f>
        <v/>
      </c>
      <c r="CN314" t="str">
        <f>IF(CJ306&gt;1,CN313,"")</f>
        <v/>
      </c>
      <c r="CO314" t="str">
        <f>IF(CJ306&gt;1,CO313,"")</f>
        <v/>
      </c>
      <c r="CP314" t="str">
        <f>IF(CJ306&gt;1,CP313,"")</f>
        <v/>
      </c>
      <c r="CQ314" t="str">
        <f>IF(CJ306&gt;1,CQ313,"")</f>
        <v/>
      </c>
      <c r="CR314" t="str">
        <f>IF(CJ306&gt;1,IF(CR307&lt;CK307,CJ314+(CR307-CJ307)*(CK314-CJ314)/(CK307-CJ307),IF(CR307&lt;CL307,CK314+(CR307-CK307)*(CL314-CK314)/(CL307-CK307),IF(CR307&lt;CM307,CL314+(CR307-CL307)*(CM314-CL314)/(CM307-CL307),IF(CR307&lt;CN307,CM314+(CR307-CM307)*(CN314-CM314)/(CN307-CM307),IF(CR307&lt;CO307,CN314+(CR307-CN307)*(CO314-CN314)/(CO307-CN307),IF(CR307&lt;CP307,CO314+(CR307-CO307)*(CP314-CO314)/(CP307-CO307),IF(CR307&lt;CQ307,CP314+(CR307-CP307)*(CQ314-CP314)/(CQ307-CP307),CQ314))))))),"")</f>
        <v/>
      </c>
      <c r="CZ314" t="s">
        <v>204</v>
      </c>
      <c r="DA314" t="str">
        <f>IF(DA306&gt;1,DA313,"")</f>
        <v/>
      </c>
      <c r="DB314" t="str">
        <f>IF(DA306&gt;1,DB313,"")</f>
        <v/>
      </c>
      <c r="DC314" t="str">
        <f>IF(DA306&gt;1,DC313,"")</f>
        <v/>
      </c>
      <c r="DD314" t="str">
        <f>IF(DA306&gt;1,DD313,"")</f>
        <v/>
      </c>
      <c r="DE314" t="str">
        <f>IF(DA306&gt;1,DE313,"")</f>
        <v/>
      </c>
      <c r="DF314" t="str">
        <f>IF(DA306&gt;1,DF313,"")</f>
        <v/>
      </c>
      <c r="DG314" t="str">
        <f>IF(DA306&gt;1,DG313,"")</f>
        <v/>
      </c>
      <c r="DH314" t="str">
        <f>IF(DA306&gt;1,DH313,"")</f>
        <v/>
      </c>
      <c r="DI314" t="str">
        <f>IF(DA306&gt;1,IF(DI307&lt;DB307,DA314+(DI307-DA307)*(DB314-DA314)/(DB307-DA307),IF(DI307&lt;DC307,DB314+(DI307-DB307)*(DC314-DB314)/(DC307-DB307),IF(DI307&lt;DD307,DC314+(DI307-DC307)*(DD314-DC314)/(DD307-DC307),IF(DI307&lt;DE307,DD314+(DI307-DD307)*(DE314-DD314)/(DE307-DD307),IF(DI307&lt;DF307,DE314+(DI307-DE307)*(DF314-DE314)/(DF307-DE307),IF(DI307&lt;DG307,DF314+(DI307-DF307)*(DG314-DF314)/(DG307-DF307),IF(DI307&lt;DH307,DG314+(DI307-DG307)*(DH314-DG314)/(DH307-DG307),DH314))))))),"")</f>
        <v/>
      </c>
      <c r="DQ314" t="s">
        <v>204</v>
      </c>
      <c r="DR314" t="str">
        <f>IF(DR306&gt;1,DR313,"")</f>
        <v/>
      </c>
      <c r="DS314" t="str">
        <f>IF(DR306&gt;1,DS313,"")</f>
        <v/>
      </c>
      <c r="DT314" t="str">
        <f>IF(DR306&gt;1,DT313,"")</f>
        <v/>
      </c>
      <c r="DU314" t="str">
        <f>IF(DR306&gt;1,DU313,"")</f>
        <v/>
      </c>
      <c r="DV314" t="str">
        <f>IF(DR306&gt;1,DV313,"")</f>
        <v/>
      </c>
      <c r="DW314" t="str">
        <f>IF(DR306&gt;1,DW313,"")</f>
        <v/>
      </c>
      <c r="DX314" t="str">
        <f>IF(DR306&gt;1,DX313,"")</f>
        <v/>
      </c>
      <c r="DY314" t="str">
        <f>IF(DR306&gt;1,DY313,"")</f>
        <v/>
      </c>
      <c r="DZ314" t="str">
        <f>IF(DR306&gt;1,IF(DZ307&lt;DS307,DR314+(DZ307-DR307)*(DS314-DR314)/(DS307-DR307),IF(DZ307&lt;DT307,DS314+(DZ307-DS307)*(DT314-DS314)/(DT307-DS307),IF(DZ307&lt;DU307,DT314+(DZ307-DT307)*(DU314-DT314)/(DU307-DT307),IF(DZ307&lt;DV307,DU314+(DZ307-DU307)*(DV314-DU314)/(DV307-DU307),IF(DZ307&lt;DW307,DV314+(DZ307-DV307)*(DW314-DV314)/(DW307-DV307),IF(DZ307&lt;DX307,DW314+(DZ307-DW307)*(DX314-DW314)/(DX307-DW307),IF(DZ307&lt;DY307,DX314+(DZ307-DX307)*(DY314-DX314)/(DY307-DX307),DY314))))))),"")</f>
        <v/>
      </c>
    </row>
    <row r="315" spans="2:130" ht="16" x14ac:dyDescent="0.2">
      <c r="J315" t="s">
        <v>205</v>
      </c>
      <c r="K315">
        <f>SUM(K308:K314)</f>
        <v>-0.6</v>
      </c>
      <c r="AA315" t="s">
        <v>205</v>
      </c>
      <c r="AB315">
        <f>SUM(AB308:AB314)</f>
        <v>-0.6</v>
      </c>
      <c r="AR315" t="s">
        <v>205</v>
      </c>
      <c r="AS315">
        <f>SUM(AS308:AS314)</f>
        <v>-0.6</v>
      </c>
      <c r="BI315" t="s">
        <v>205</v>
      </c>
      <c r="BJ315">
        <f>SUM(BJ308:BJ314)</f>
        <v>-0.6</v>
      </c>
      <c r="BZ315" t="s">
        <v>205</v>
      </c>
      <c r="CA315">
        <f>SUM(CA308:CA314)</f>
        <v>-0.6</v>
      </c>
      <c r="CQ315" t="s">
        <v>205</v>
      </c>
      <c r="CR315">
        <f>SUM(CR308:CR314)</f>
        <v>-0.6</v>
      </c>
      <c r="DH315" t="s">
        <v>205</v>
      </c>
      <c r="DI315">
        <f>SUM(DI308:DI314)</f>
        <v>-0.6</v>
      </c>
      <c r="DY315" t="s">
        <v>205</v>
      </c>
      <c r="DZ315">
        <f>SUM(DZ308:DZ314)</f>
        <v>-0.6</v>
      </c>
    </row>
    <row r="316" spans="2:130" ht="16" x14ac:dyDescent="0.2">
      <c r="B316" t="s">
        <v>208</v>
      </c>
      <c r="S316" t="s">
        <v>208</v>
      </c>
      <c r="AJ316" t="s">
        <v>208</v>
      </c>
      <c r="BA316" t="s">
        <v>208</v>
      </c>
      <c r="BR316" t="s">
        <v>208</v>
      </c>
      <c r="CI316" t="s">
        <v>208</v>
      </c>
      <c r="CZ316" t="s">
        <v>208</v>
      </c>
      <c r="DQ316" t="s">
        <v>208</v>
      </c>
    </row>
    <row r="317" spans="2:130" ht="16" x14ac:dyDescent="0.2">
      <c r="B317" t="s">
        <v>209</v>
      </c>
      <c r="S317" t="s">
        <v>209</v>
      </c>
      <c r="AJ317" t="s">
        <v>209</v>
      </c>
      <c r="BA317" t="s">
        <v>209</v>
      </c>
      <c r="BR317" t="s">
        <v>209</v>
      </c>
      <c r="CI317" t="s">
        <v>209</v>
      </c>
      <c r="CZ317" t="s">
        <v>209</v>
      </c>
      <c r="DQ317" t="s">
        <v>209</v>
      </c>
    </row>
    <row r="318" spans="2:130" ht="16" x14ac:dyDescent="0.2">
      <c r="B318" t="s">
        <v>199</v>
      </c>
      <c r="C318">
        <f>C306</f>
        <v>0.26250000000000001</v>
      </c>
      <c r="S318" t="s">
        <v>199</v>
      </c>
      <c r="T318">
        <f>T306</f>
        <v>0.26250000000000001</v>
      </c>
      <c r="AJ318" t="s">
        <v>199</v>
      </c>
      <c r="AK318">
        <f>AK306</f>
        <v>0.26250000000000001</v>
      </c>
      <c r="BA318" t="s">
        <v>199</v>
      </c>
      <c r="BB318">
        <f>BB306</f>
        <v>0.26250000000000001</v>
      </c>
      <c r="BR318" t="s">
        <v>199</v>
      </c>
      <c r="BS318">
        <f>BS306</f>
        <v>0.52500000000000002</v>
      </c>
      <c r="CI318" t="s">
        <v>199</v>
      </c>
      <c r="CJ318">
        <f>CJ306</f>
        <v>0.52500000000000002</v>
      </c>
      <c r="CZ318" t="s">
        <v>199</v>
      </c>
      <c r="DA318">
        <f>DA306</f>
        <v>0.52500000000000002</v>
      </c>
      <c r="DQ318" t="s">
        <v>199</v>
      </c>
      <c r="DR318">
        <f>DR306</f>
        <v>0.52500000000000002</v>
      </c>
    </row>
    <row r="319" spans="2:130" ht="16" x14ac:dyDescent="0.2">
      <c r="C319" s="1" t="s">
        <v>180</v>
      </c>
      <c r="D319" s="1"/>
      <c r="E319" s="1"/>
      <c r="F319" s="1"/>
      <c r="G319" s="1"/>
      <c r="H319" s="1"/>
      <c r="I319" s="1"/>
      <c r="J319" s="1"/>
      <c r="T319" s="1" t="s">
        <v>180</v>
      </c>
      <c r="U319" s="1"/>
      <c r="V319" s="1"/>
      <c r="W319" s="1"/>
      <c r="X319" s="1"/>
      <c r="Y319" s="1"/>
      <c r="Z319" s="1"/>
      <c r="AA319" s="1"/>
      <c r="AK319" s="1" t="s">
        <v>180</v>
      </c>
      <c r="AL319" s="1"/>
      <c r="AM319" s="1"/>
      <c r="AN319" s="1"/>
      <c r="AO319" s="1"/>
      <c r="AP319" s="1"/>
      <c r="AQ319" s="1"/>
      <c r="AR319" s="1"/>
      <c r="BB319" s="1" t="s">
        <v>180</v>
      </c>
      <c r="BC319" s="1"/>
      <c r="BD319" s="1"/>
      <c r="BE319" s="1"/>
      <c r="BF319" s="1"/>
      <c r="BG319" s="1"/>
      <c r="BH319" s="1"/>
      <c r="BI319" s="1"/>
      <c r="BP319" s="1" t="s">
        <v>180</v>
      </c>
      <c r="BQ319" s="1"/>
      <c r="BR319" s="1"/>
      <c r="BS319" s="1"/>
      <c r="BT319" s="1"/>
      <c r="BU319" s="1"/>
      <c r="BV319" s="1"/>
      <c r="BW319" s="1"/>
      <c r="CF319" s="1" t="s">
        <v>180</v>
      </c>
      <c r="CG319" s="1"/>
      <c r="CH319" s="1"/>
      <c r="CI319" s="1"/>
      <c r="CJ319" s="1"/>
      <c r="CK319" s="1"/>
      <c r="CL319" s="1"/>
      <c r="CM319" s="1"/>
      <c r="CV319" s="1" t="s">
        <v>180</v>
      </c>
      <c r="CW319" s="1"/>
      <c r="CX319" s="1"/>
      <c r="CY319" s="1"/>
      <c r="CZ319" s="1"/>
      <c r="DA319" s="1"/>
      <c r="DB319" s="1"/>
      <c r="DC319" s="1"/>
      <c r="DL319" s="1" t="s">
        <v>180</v>
      </c>
      <c r="DM319" s="1"/>
      <c r="DN319" s="1"/>
      <c r="DO319" s="1"/>
      <c r="DP319" s="1"/>
      <c r="DQ319" s="1"/>
      <c r="DR319" s="1"/>
      <c r="DS319" s="1"/>
    </row>
    <row r="320" spans="2:130" ht="16" x14ac:dyDescent="0.2">
      <c r="B320" t="s">
        <v>181</v>
      </c>
      <c r="C320" t="s">
        <v>182</v>
      </c>
      <c r="D320" t="s">
        <v>183</v>
      </c>
      <c r="E320" t="s">
        <v>184</v>
      </c>
      <c r="F320" t="s">
        <v>185</v>
      </c>
      <c r="G320" t="s">
        <v>182</v>
      </c>
      <c r="H320" t="s">
        <v>183</v>
      </c>
      <c r="I320" t="s">
        <v>184</v>
      </c>
      <c r="J320" t="s">
        <v>185</v>
      </c>
      <c r="S320" t="s">
        <v>181</v>
      </c>
      <c r="T320" t="s">
        <v>182</v>
      </c>
      <c r="U320" t="s">
        <v>183</v>
      </c>
      <c r="V320" t="s">
        <v>184</v>
      </c>
      <c r="W320" t="s">
        <v>185</v>
      </c>
      <c r="X320" t="s">
        <v>182</v>
      </c>
      <c r="Y320" t="s">
        <v>183</v>
      </c>
      <c r="Z320" t="s">
        <v>184</v>
      </c>
      <c r="AA320" t="s">
        <v>185</v>
      </c>
      <c r="AJ320" t="s">
        <v>181</v>
      </c>
      <c r="AK320" t="s">
        <v>182</v>
      </c>
      <c r="AL320" t="s">
        <v>183</v>
      </c>
      <c r="AM320" t="s">
        <v>184</v>
      </c>
      <c r="AN320" t="s">
        <v>185</v>
      </c>
      <c r="AO320" t="s">
        <v>182</v>
      </c>
      <c r="AP320" t="s">
        <v>183</v>
      </c>
      <c r="AQ320" t="s">
        <v>184</v>
      </c>
      <c r="AR320" t="s">
        <v>185</v>
      </c>
      <c r="BA320" t="s">
        <v>181</v>
      </c>
      <c r="BB320" t="s">
        <v>182</v>
      </c>
      <c r="BC320" t="s">
        <v>183</v>
      </c>
      <c r="BD320" t="s">
        <v>184</v>
      </c>
      <c r="BE320" t="s">
        <v>185</v>
      </c>
      <c r="BF320" t="s">
        <v>182</v>
      </c>
      <c r="BG320" t="s">
        <v>183</v>
      </c>
      <c r="BH320" t="s">
        <v>184</v>
      </c>
      <c r="BI320" t="s">
        <v>185</v>
      </c>
      <c r="BR320" t="s">
        <v>181</v>
      </c>
      <c r="BS320" t="s">
        <v>182</v>
      </c>
      <c r="BT320" t="s">
        <v>183</v>
      </c>
      <c r="BU320" t="s">
        <v>184</v>
      </c>
      <c r="BV320" t="s">
        <v>185</v>
      </c>
      <c r="BW320" t="s">
        <v>182</v>
      </c>
      <c r="BX320" t="s">
        <v>183</v>
      </c>
      <c r="BY320" t="s">
        <v>184</v>
      </c>
      <c r="BZ320" t="s">
        <v>185</v>
      </c>
      <c r="CI320" t="s">
        <v>181</v>
      </c>
      <c r="CJ320" t="s">
        <v>182</v>
      </c>
      <c r="CK320" t="s">
        <v>183</v>
      </c>
      <c r="CL320" t="s">
        <v>184</v>
      </c>
      <c r="CM320" t="s">
        <v>185</v>
      </c>
      <c r="CN320" t="s">
        <v>182</v>
      </c>
      <c r="CO320" t="s">
        <v>183</v>
      </c>
      <c r="CP320" t="s">
        <v>184</v>
      </c>
      <c r="CQ320" t="s">
        <v>185</v>
      </c>
      <c r="CZ320" t="s">
        <v>181</v>
      </c>
      <c r="DA320" t="s">
        <v>182</v>
      </c>
      <c r="DB320" t="s">
        <v>183</v>
      </c>
      <c r="DC320" t="s">
        <v>184</v>
      </c>
      <c r="DD320" t="s">
        <v>185</v>
      </c>
      <c r="DE320" t="s">
        <v>182</v>
      </c>
      <c r="DF320" t="s">
        <v>183</v>
      </c>
      <c r="DG320" t="s">
        <v>184</v>
      </c>
      <c r="DH320" t="s">
        <v>185</v>
      </c>
      <c r="DQ320" t="s">
        <v>181</v>
      </c>
      <c r="DR320" t="s">
        <v>182</v>
      </c>
      <c r="DS320" t="s">
        <v>183</v>
      </c>
      <c r="DT320" t="s">
        <v>184</v>
      </c>
      <c r="DU320" t="s">
        <v>185</v>
      </c>
      <c r="DV320" t="s">
        <v>182</v>
      </c>
      <c r="DW320" t="s">
        <v>183</v>
      </c>
      <c r="DX320" t="s">
        <v>184</v>
      </c>
      <c r="DY320" t="s">
        <v>185</v>
      </c>
    </row>
    <row r="321" spans="1:129" ht="16" x14ac:dyDescent="0.2">
      <c r="B321" t="s">
        <v>210</v>
      </c>
      <c r="C321">
        <f>IF(C283="A",-0.9,-0.18)</f>
        <v>-0.9</v>
      </c>
      <c r="D321">
        <f>IF(C283="A",-0.9,-0.18)</f>
        <v>-0.9</v>
      </c>
      <c r="E321">
        <f>IF(C283="A",-0.5,-0.18)</f>
        <v>-0.5</v>
      </c>
      <c r="F321">
        <f>IF(C283="A",-0.3,-0.18)</f>
        <v>-0.3</v>
      </c>
      <c r="G321">
        <f>IF(C318&lt;=0.5,C321,"")</f>
        <v>-0.9</v>
      </c>
      <c r="H321">
        <f>IF(C318&lt;=0.5,D321,"")</f>
        <v>-0.9</v>
      </c>
      <c r="I321">
        <f>IF(C318&lt;=0.5,E321,"")</f>
        <v>-0.5</v>
      </c>
      <c r="J321">
        <f>IF(C318&lt;=0.5,F321,"")</f>
        <v>-0.3</v>
      </c>
      <c r="S321" t="s">
        <v>210</v>
      </c>
      <c r="T321">
        <f>IF(T283="A",-0.9,-0.18)</f>
        <v>-0.18</v>
      </c>
      <c r="U321">
        <f>IF(T283="A",-0.9,-0.18)</f>
        <v>-0.18</v>
      </c>
      <c r="V321">
        <f>IF(T283="A",-0.5,-0.18)</f>
        <v>-0.18</v>
      </c>
      <c r="W321">
        <f>IF(T283="A",-0.3,-0.18)</f>
        <v>-0.18</v>
      </c>
      <c r="X321">
        <f>IF(T318&lt;=0.5,T321,"")</f>
        <v>-0.18</v>
      </c>
      <c r="Y321">
        <f>IF(T318&lt;=0.5,U321,"")</f>
        <v>-0.18</v>
      </c>
      <c r="Z321">
        <f>IF(T318&lt;=0.5,V321,"")</f>
        <v>-0.18</v>
      </c>
      <c r="AA321">
        <f>IF(T318&lt;=0.5,W321,"")</f>
        <v>-0.18</v>
      </c>
      <c r="AJ321" t="s">
        <v>210</v>
      </c>
      <c r="AK321">
        <f>IF(AK283="A",-0.9,-0.18)</f>
        <v>-0.9</v>
      </c>
      <c r="AL321">
        <f>IF(AK283="A",-0.9,-0.18)</f>
        <v>-0.9</v>
      </c>
      <c r="AM321">
        <f>IF(AK283="A",-0.5,-0.18)</f>
        <v>-0.5</v>
      </c>
      <c r="AN321">
        <f>IF(AK283="A",-0.3,-0.18)</f>
        <v>-0.3</v>
      </c>
      <c r="AO321">
        <f>IF(AK318&lt;=0.5,AK321,"")</f>
        <v>-0.9</v>
      </c>
      <c r="AP321">
        <f>IF(AK318&lt;=0.5,AL321,"")</f>
        <v>-0.9</v>
      </c>
      <c r="AQ321">
        <f>IF(AK318&lt;=0.5,AM321,"")</f>
        <v>-0.5</v>
      </c>
      <c r="AR321">
        <f>IF(AK318&lt;=0.5,AN321,"")</f>
        <v>-0.3</v>
      </c>
      <c r="BA321" t="s">
        <v>210</v>
      </c>
      <c r="BB321">
        <f>IF(BB283="A",-0.9,-0.18)</f>
        <v>-0.18</v>
      </c>
      <c r="BC321">
        <f>IF(BB283="A",-0.9,-0.18)</f>
        <v>-0.18</v>
      </c>
      <c r="BD321">
        <f>IF(BB283="A",-0.5,-0.18)</f>
        <v>-0.18</v>
      </c>
      <c r="BE321">
        <f>IF(BB283="A",-0.3,-0.18)</f>
        <v>-0.18</v>
      </c>
      <c r="BF321">
        <f>IF(BB318&lt;=0.5,BB321,"")</f>
        <v>-0.18</v>
      </c>
      <c r="BG321">
        <f>IF(BB318&lt;=0.5,BC321,"")</f>
        <v>-0.18</v>
      </c>
      <c r="BH321">
        <f>IF(BB318&lt;=0.5,BD321,"")</f>
        <v>-0.18</v>
      </c>
      <c r="BI321">
        <f>IF(BB318&lt;=0.5,BE321,"")</f>
        <v>-0.18</v>
      </c>
      <c r="BR321" t="s">
        <v>210</v>
      </c>
      <c r="BS321">
        <f>IF(BS283="A",-0.9,-0.18)</f>
        <v>-0.9</v>
      </c>
      <c r="BT321">
        <f>IF(BS283="A",-0.9,-0.18)</f>
        <v>-0.9</v>
      </c>
      <c r="BU321">
        <f>IF(BS283="A",-0.5,-0.18)</f>
        <v>-0.5</v>
      </c>
      <c r="BV321">
        <f>IF(BS283="A",-0.3,-0.18)</f>
        <v>-0.3</v>
      </c>
      <c r="BW321" t="str">
        <f>IF(BS318&lt;=0.5,BS321,"")</f>
        <v/>
      </c>
      <c r="BX321" t="str">
        <f>IF(BS318&lt;=0.5,BT321,"")</f>
        <v/>
      </c>
      <c r="BY321" t="str">
        <f>IF(BS318&lt;=0.5,BU321,"")</f>
        <v/>
      </c>
      <c r="BZ321" t="str">
        <f>IF(BS318&lt;=0.5,BV321,"")</f>
        <v/>
      </c>
      <c r="CI321" t="s">
        <v>210</v>
      </c>
      <c r="CJ321">
        <f>IF(CJ283="A",-0.9,-0.18)</f>
        <v>-0.18</v>
      </c>
      <c r="CK321">
        <f>IF(CJ283="A",-0.9,-0.18)</f>
        <v>-0.18</v>
      </c>
      <c r="CL321">
        <f>IF(CJ283="A",-0.5,-0.18)</f>
        <v>-0.18</v>
      </c>
      <c r="CM321">
        <f>IF(CJ283="A",-0.3,-0.18)</f>
        <v>-0.18</v>
      </c>
      <c r="CN321" t="str">
        <f>IF(CJ318&lt;=0.5,CJ321,"")</f>
        <v/>
      </c>
      <c r="CO321" t="str">
        <f>IF(CJ318&lt;=0.5,CK321,"")</f>
        <v/>
      </c>
      <c r="CP321" t="str">
        <f>IF(CJ318&lt;=0.5,CL321,"")</f>
        <v/>
      </c>
      <c r="CQ321" t="str">
        <f>IF(CJ318&lt;=0.5,CM321,"")</f>
        <v/>
      </c>
      <c r="CZ321" t="s">
        <v>210</v>
      </c>
      <c r="DA321">
        <f>IF(DA283="A",-0.9,-0.18)</f>
        <v>-0.9</v>
      </c>
      <c r="DB321">
        <f>IF(DA283="A",-0.9,-0.18)</f>
        <v>-0.9</v>
      </c>
      <c r="DC321">
        <f>IF(DA283="A",-0.5,-0.18)</f>
        <v>-0.5</v>
      </c>
      <c r="DD321">
        <f>IF(DA283="A",-0.3,-0.18)</f>
        <v>-0.3</v>
      </c>
      <c r="DE321" t="str">
        <f>IF(DA318&lt;=0.5,DA321,"")</f>
        <v/>
      </c>
      <c r="DF321" t="str">
        <f>IF(DA318&lt;=0.5,DB321,"")</f>
        <v/>
      </c>
      <c r="DG321" t="str">
        <f>IF(DA318&lt;=0.5,DC321,"")</f>
        <v/>
      </c>
      <c r="DH321" t="str">
        <f>IF(DA318&lt;=0.5,DD321,"")</f>
        <v/>
      </c>
      <c r="DQ321" t="s">
        <v>210</v>
      </c>
      <c r="DR321">
        <f>IF(DR283="A",-0.9,-0.18)</f>
        <v>-0.18</v>
      </c>
      <c r="DS321">
        <f>IF(DR283="A",-0.9,-0.18)</f>
        <v>-0.18</v>
      </c>
      <c r="DT321">
        <f>IF(DR283="A",-0.5,-0.18)</f>
        <v>-0.18</v>
      </c>
      <c r="DU321">
        <f>IF(DR283="A",-0.3,-0.18)</f>
        <v>-0.18</v>
      </c>
      <c r="DV321" t="str">
        <f>IF(DR318&lt;=0.5,DR321,"")</f>
        <v/>
      </c>
      <c r="DW321" t="str">
        <f>IF(DR318&lt;=0.5,DS321,"")</f>
        <v/>
      </c>
      <c r="DX321" t="str">
        <f>IF(DR318&lt;=0.5,DT321,"")</f>
        <v/>
      </c>
      <c r="DY321" t="str">
        <f>IF(DR318&lt;=0.5,DU321,"")</f>
        <v/>
      </c>
    </row>
    <row r="322" spans="1:129" ht="16" x14ac:dyDescent="0.2">
      <c r="B322" t="s">
        <v>203</v>
      </c>
      <c r="C322" t="str">
        <f>IF(C318&gt;0.5,IF(C318&lt;1,C321+(C323-C321)*(C318-0.5)/(1-0.5),""),"")</f>
        <v/>
      </c>
      <c r="D322" t="str">
        <f>IF(C318&gt;0.5,IF(C318&lt;1,D321+(D323-D321)*(C318-0.5)/(1-0.5),""),"")</f>
        <v/>
      </c>
      <c r="E322" t="str">
        <f>IF(C318&gt;0.5,IF(C318&lt;1,E321+(E323-E321)*(C318-0.5)/(1-0.5),""),"")</f>
        <v/>
      </c>
      <c r="F322" t="str">
        <f>IF(C318&gt;0.5,IF(C318&lt;1,F321+(F323-F321)*(C318-0.5)/(1-0.5),""),"")</f>
        <v/>
      </c>
      <c r="G322" t="str">
        <f>IF(C318&gt;0.5,IF(C318&lt;1,C321+(C318-0.5)*(C323-C321)/(1-0.5),""),"")</f>
        <v/>
      </c>
      <c r="H322" t="str">
        <f>IF(C318&gt;0.5,IF(C318&lt;1,D321+(C318-0.5)*(D323-D321)/(1-0.5),""),"")</f>
        <v/>
      </c>
      <c r="I322" t="str">
        <f>IF(C318&gt;0.5,IF(C318&lt;1,E321+(C318-0.5)*(E323-E321)/(1-0.5),""),"")</f>
        <v/>
      </c>
      <c r="J322" t="str">
        <f>IF(C318&gt;0.5,IF(C318&lt;1,F321+(C318-0.5)*(F323-F321)/(1-0.5),""),"")</f>
        <v/>
      </c>
      <c r="S322" t="s">
        <v>203</v>
      </c>
      <c r="T322" t="str">
        <f>IF(T318&gt;0.5,IF(T318&lt;1,T321+(T323-T321)*(T318-0.5)/(1-0.5),""),"")</f>
        <v/>
      </c>
      <c r="U322" t="str">
        <f>IF(T318&gt;0.5,IF(T318&lt;1,U321+(U323-U321)*(T318-0.5)/(1-0.5),""),"")</f>
        <v/>
      </c>
      <c r="V322" t="str">
        <f>IF(T318&gt;0.5,IF(T318&lt;1,V321+(V323-V321)*(T318-0.5)/(1-0.5),""),"")</f>
        <v/>
      </c>
      <c r="W322" t="str">
        <f>IF(T318&gt;0.5,IF(T318&lt;1,W321+(W323-W321)*(T318-0.5)/(1-0.5),""),"")</f>
        <v/>
      </c>
      <c r="X322" t="str">
        <f>IF(T318&gt;0.5,IF(T318&lt;1,T321+(T318-0.5)*(T323-T321)/(1-0.5),""),"")</f>
        <v/>
      </c>
      <c r="Y322" t="str">
        <f>IF(T318&gt;0.5,IF(T318&lt;1,U321+(T318-0.5)*(U323-U321)/(1-0.5),""),"")</f>
        <v/>
      </c>
      <c r="Z322" t="str">
        <f>IF(T318&gt;0.5,IF(T318&lt;1,V321+(T318-0.5)*(V323-V321)/(1-0.5),""),"")</f>
        <v/>
      </c>
      <c r="AA322" t="str">
        <f>IF(T318&gt;0.5,IF(T318&lt;1,W321+(T318-0.5)*(W323-W321)/(1-0.5),""),"")</f>
        <v/>
      </c>
      <c r="AJ322" t="s">
        <v>203</v>
      </c>
      <c r="AK322" t="str">
        <f>IF(AK318&gt;0.5,IF(AK318&lt;1,AK321+(AK323-AK321)*(AK318-0.5)/(1-0.5),""),"")</f>
        <v/>
      </c>
      <c r="AL322" t="str">
        <f>IF(AK318&gt;0.5,IF(AK318&lt;1,AL321+(AL323-AL321)*(AK318-0.5)/(1-0.5),""),"")</f>
        <v/>
      </c>
      <c r="AM322" t="str">
        <f>IF(AK318&gt;0.5,IF(AK318&lt;1,AM321+(AM323-AM321)*(AK318-0.5)/(1-0.5),""),"")</f>
        <v/>
      </c>
      <c r="AN322" t="str">
        <f>IF(AK318&gt;0.5,IF(AK318&lt;1,AN321+(AN323-AN321)*(AK318-0.5)/(1-0.5),""),"")</f>
        <v/>
      </c>
      <c r="AO322" t="str">
        <f>IF(AK318&gt;0.5,IF(AK318&lt;1,AK321+(AK318-0.5)*(AK323-AK321)/(1-0.5),""),"")</f>
        <v/>
      </c>
      <c r="AP322" t="str">
        <f>IF(AK318&gt;0.5,IF(AK318&lt;1,AL321+(AK318-0.5)*(AL323-AL321)/(1-0.5),""),"")</f>
        <v/>
      </c>
      <c r="AQ322" t="str">
        <f>IF(AK318&gt;0.5,IF(AK318&lt;1,AM321+(AK318-0.5)*(AM323-AM321)/(1-0.5),""),"")</f>
        <v/>
      </c>
      <c r="AR322" t="str">
        <f>IF(AK318&gt;0.5,IF(AK318&lt;1,AN321+(AK318-0.5)*(AN323-AN321)/(1-0.5),""),"")</f>
        <v/>
      </c>
      <c r="BA322" t="s">
        <v>203</v>
      </c>
      <c r="BB322" t="str">
        <f>IF(BB318&gt;0.5,IF(BB318&lt;1,BB321+(BB323-BB321)*(BB318-0.5)/(1-0.5),""),"")</f>
        <v/>
      </c>
      <c r="BC322" t="str">
        <f>IF(BB318&gt;0.5,IF(BB318&lt;1,BC321+(BC323-BC321)*(BB318-0.5)/(1-0.5),""),"")</f>
        <v/>
      </c>
      <c r="BD322" t="str">
        <f>IF(BB318&gt;0.5,IF(BB318&lt;1,BD321+(BD323-BD321)*(BB318-0.5)/(1-0.5),""),"")</f>
        <v/>
      </c>
      <c r="BE322" t="str">
        <f>IF(BB318&gt;0.5,IF(BB318&lt;1,BE321+(BE323-BE321)*(BB318-0.5)/(1-0.5),""),"")</f>
        <v/>
      </c>
      <c r="BF322" t="str">
        <f>IF(BB318&gt;0.5,IF(BB318&lt;1,BB321+(BB318-0.5)*(BB323-BB321)/(1-0.5),""),"")</f>
        <v/>
      </c>
      <c r="BG322" t="str">
        <f>IF(BB318&gt;0.5,IF(BB318&lt;1,BC321+(BB318-0.5)*(BC323-BC321)/(1-0.5),""),"")</f>
        <v/>
      </c>
      <c r="BH322" t="str">
        <f>IF(BB318&gt;0.5,IF(BB318&lt;1,BD321+(BB318-0.5)*(BD323-BD321)/(1-0.5),""),"")</f>
        <v/>
      </c>
      <c r="BI322" t="str">
        <f>IF(BB318&gt;0.5,IF(BB318&lt;1,BE321+(BB318-0.5)*(BE323-BE321)/(1-0.5),""),"")</f>
        <v/>
      </c>
      <c r="BR322" t="s">
        <v>203</v>
      </c>
      <c r="BS322">
        <f>IF(BS318&gt;0.5,IF(BS318&lt;1,BS321+(BS323-BS321)*(BS318-0.5)/(1-0.5),""),"")</f>
        <v>-0.92</v>
      </c>
      <c r="BT322">
        <f>IF(BS318&gt;0.5,IF(BS318&lt;1,BT321+(BT323-BT321)*(BS318-0.5)/(1-0.5),""),"")</f>
        <v>-0.89</v>
      </c>
      <c r="BU322">
        <f>IF(BS318&gt;0.5,IF(BS318&lt;1,BU321+(BU323-BU321)*(BS318-0.5)/(1-0.5),""),"")</f>
        <v>-0.51</v>
      </c>
      <c r="BV322">
        <f>IF(BS318&gt;0.5,IF(BS318&lt;1,BV321+(BV323-BV321)*(BS318-0.5)/(1-0.5),""),"")</f>
        <v>-0.32</v>
      </c>
      <c r="BW322">
        <f>IF(BS318&gt;0.5,IF(BS318&lt;1,BS321+(BS318-0.5)*(BS323-BS321)/(1-0.5),""),"")</f>
        <v>-0.92</v>
      </c>
      <c r="BX322">
        <f>IF(BS318&gt;0.5,IF(BS318&lt;1,BT321+(BS318-0.5)*(BT323-BT321)/(1-0.5),""),"")</f>
        <v>-0.89</v>
      </c>
      <c r="BY322">
        <f>IF(BS318&gt;0.5,IF(BS318&lt;1,BU321+(BS318-0.5)*(BU323-BU321)/(1-0.5),""),"")</f>
        <v>-0.51</v>
      </c>
      <c r="BZ322">
        <f>IF(BS318&gt;0.5,IF(BS318&lt;1,BV321+(BS318-0.5)*(BV323-BV321)/(1-0.5),""),"")</f>
        <v>-0.32</v>
      </c>
      <c r="CI322" t="s">
        <v>203</v>
      </c>
      <c r="CJ322">
        <f>IF(CJ318&gt;0.5,IF(CJ318&lt;1,CJ321+(CJ323-CJ321)*(CJ318-0.5)/(1-0.5),""),"")</f>
        <v>-0.18</v>
      </c>
      <c r="CK322">
        <f>IF(CJ318&gt;0.5,IF(CJ318&lt;1,CK321+(CK323-CK321)*(CJ318-0.5)/(1-0.5),""),"")</f>
        <v>-0.18</v>
      </c>
      <c r="CL322">
        <f>IF(CJ318&gt;0.5,IF(CJ318&lt;1,CL321+(CL323-CL321)*(CJ318-0.5)/(1-0.5),""),"")</f>
        <v>-0.18</v>
      </c>
      <c r="CM322">
        <f>IF(CJ318&gt;0.5,IF(CJ318&lt;1,CM321+(CM323-CM321)*(CJ318-0.5)/(1-0.5),""),"")</f>
        <v>-0.18</v>
      </c>
      <c r="CN322">
        <f>IF(CJ318&gt;0.5,IF(CJ318&lt;1,CJ321+(CJ318-0.5)*(CJ323-CJ321)/(1-0.5),""),"")</f>
        <v>-0.18</v>
      </c>
      <c r="CO322">
        <f>IF(CJ318&gt;0.5,IF(CJ318&lt;1,CK321+(CJ318-0.5)*(CK323-CK321)/(1-0.5),""),"")</f>
        <v>-0.18</v>
      </c>
      <c r="CP322">
        <f>IF(CJ318&gt;0.5,IF(CJ318&lt;1,CL321+(CJ318-0.5)*(CL323-CL321)/(1-0.5),""),"")</f>
        <v>-0.18</v>
      </c>
      <c r="CQ322">
        <f>IF(CJ318&gt;0.5,IF(CJ318&lt;1,CM321+(CJ318-0.5)*(CM323-CM321)/(1-0.5),""),"")</f>
        <v>-0.18</v>
      </c>
      <c r="CZ322" t="s">
        <v>203</v>
      </c>
      <c r="DA322">
        <f>IF(DA318&gt;0.5,IF(DA318&lt;1,DA321+(DA323-DA321)*(DA318-0.5)/(1-0.5),""),"")</f>
        <v>-0.92</v>
      </c>
      <c r="DB322">
        <f>IF(DA318&gt;0.5,IF(DA318&lt;1,DB321+(DB323-DB321)*(DA318-0.5)/(1-0.5),""),"")</f>
        <v>-0.89</v>
      </c>
      <c r="DC322">
        <f>IF(DA318&gt;0.5,IF(DA318&lt;1,DC321+(DC323-DC321)*(DA318-0.5)/(1-0.5),""),"")</f>
        <v>-0.51</v>
      </c>
      <c r="DD322">
        <f>IF(DA318&gt;0.5,IF(DA318&lt;1,DD321+(DD323-DD321)*(DA318-0.5)/(1-0.5),""),"")</f>
        <v>-0.32</v>
      </c>
      <c r="DE322">
        <f>IF(DA318&gt;0.5,IF(DA318&lt;1,DA321+(DA318-0.5)*(DA323-DA321)/(1-0.5),""),"")</f>
        <v>-0.92</v>
      </c>
      <c r="DF322">
        <f>IF(DA318&gt;0.5,IF(DA318&lt;1,DB321+(DA318-0.5)*(DB323-DB321)/(1-0.5),""),"")</f>
        <v>-0.89</v>
      </c>
      <c r="DG322">
        <f>IF(DA318&gt;0.5,IF(DA318&lt;1,DC321+(DA318-0.5)*(DC323-DC321)/(1-0.5),""),"")</f>
        <v>-0.51</v>
      </c>
      <c r="DH322">
        <f>IF(DA318&gt;0.5,IF(DA318&lt;1,DD321+(DA318-0.5)*(DD323-DD321)/(1-0.5),""),"")</f>
        <v>-0.32</v>
      </c>
      <c r="DQ322" t="s">
        <v>203</v>
      </c>
      <c r="DR322">
        <f>IF(DR318&gt;0.5,IF(DR318&lt;1,DR321+(DR323-DR321)*(DR318-0.5)/(1-0.5),""),"")</f>
        <v>-0.18</v>
      </c>
      <c r="DS322">
        <f>IF(DR318&gt;0.5,IF(DR318&lt;1,DS321+(DS323-DS321)*(DR318-0.5)/(1-0.5),""),"")</f>
        <v>-0.18</v>
      </c>
      <c r="DT322">
        <f>IF(DR318&gt;0.5,IF(DR318&lt;1,DT321+(DT323-DT321)*(DR318-0.5)/(1-0.5),""),"")</f>
        <v>-0.18</v>
      </c>
      <c r="DU322">
        <f>IF(DR318&gt;0.5,IF(DR318&lt;1,DU321+(DU323-DU321)*(DR318-0.5)/(1-0.5),""),"")</f>
        <v>-0.18</v>
      </c>
      <c r="DV322">
        <f>IF(DR318&gt;0.5,IF(DR318&lt;1,DR321+(DR318-0.5)*(DR323-DR321)/(1-0.5),""),"")</f>
        <v>-0.18</v>
      </c>
      <c r="DW322">
        <f>IF(DR318&gt;0.5,IF(DR318&lt;1,DS321+(DR318-0.5)*(DS323-DS321)/(1-0.5),""),"")</f>
        <v>-0.18</v>
      </c>
      <c r="DX322">
        <f>IF(DR318&gt;0.5,IF(DR318&lt;1,DT321+(DR318-0.5)*(DT323-DT321)/(1-0.5),""),"")</f>
        <v>-0.18</v>
      </c>
      <c r="DY322">
        <f>IF(DR318&gt;0.5,IF(DR318&lt;1,DU321+(DR318-0.5)*(DU323-DU321)/(1-0.5),""),"")</f>
        <v>-0.18</v>
      </c>
    </row>
    <row r="323" spans="1:129" ht="16" x14ac:dyDescent="0.2">
      <c r="B323" t="s">
        <v>211</v>
      </c>
      <c r="C323">
        <f>IF(C283="A",-1.3,-0.18)</f>
        <v>-1.3</v>
      </c>
      <c r="D323">
        <f>IF(C283="A",-0.7,-0.18)</f>
        <v>-0.7</v>
      </c>
      <c r="E323">
        <f>IF(C283="A",-0.7,-0.18)</f>
        <v>-0.7</v>
      </c>
      <c r="F323">
        <f>IF(C283="A",-0.7,-0.18)</f>
        <v>-0.7</v>
      </c>
      <c r="G323" t="str">
        <f>IF(C318&gt;=1,C323,"")</f>
        <v/>
      </c>
      <c r="H323" t="str">
        <f>IF(C318&gt;=1,D323,"")</f>
        <v/>
      </c>
      <c r="I323" t="str">
        <f>IF(C318&gt;=1,E323,"")</f>
        <v/>
      </c>
      <c r="J323" t="str">
        <f>IF(C318&gt;=1,F323,"")</f>
        <v/>
      </c>
      <c r="S323" t="s">
        <v>211</v>
      </c>
      <c r="T323">
        <f>IF(T283="A",-1.3,-0.18)</f>
        <v>-0.18</v>
      </c>
      <c r="U323">
        <f>IF(T283="A",-0.7,-0.18)</f>
        <v>-0.18</v>
      </c>
      <c r="V323">
        <f>IF(T283="A",-0.7,-0.18)</f>
        <v>-0.18</v>
      </c>
      <c r="W323">
        <f>IF(T283="A",-0.7,-0.18)</f>
        <v>-0.18</v>
      </c>
      <c r="X323" t="str">
        <f>IF(T318&gt;=1,T323,"")</f>
        <v/>
      </c>
      <c r="Y323" t="str">
        <f>IF(T318&gt;=1,U323,"")</f>
        <v/>
      </c>
      <c r="Z323" t="str">
        <f>IF(T318&gt;=1,V323,"")</f>
        <v/>
      </c>
      <c r="AA323" t="str">
        <f>IF(T318&gt;=1,W323,"")</f>
        <v/>
      </c>
      <c r="AJ323" t="s">
        <v>211</v>
      </c>
      <c r="AK323">
        <f>IF(AK283="A",-1.3,-0.18)</f>
        <v>-1.3</v>
      </c>
      <c r="AL323">
        <f>IF(AK283="A",-0.7,-0.18)</f>
        <v>-0.7</v>
      </c>
      <c r="AM323">
        <f>IF(AK283="A",-0.7,-0.18)</f>
        <v>-0.7</v>
      </c>
      <c r="AN323">
        <f>IF(AK283="A",-0.7,-0.18)</f>
        <v>-0.7</v>
      </c>
      <c r="AO323" t="str">
        <f>IF(AK318&gt;=1,AK323,"")</f>
        <v/>
      </c>
      <c r="AP323" t="str">
        <f>IF(AK318&gt;=1,AL323,"")</f>
        <v/>
      </c>
      <c r="AQ323" t="str">
        <f>IF(AK318&gt;=1,AM323,"")</f>
        <v/>
      </c>
      <c r="AR323" t="str">
        <f>IF(AK318&gt;=1,AN323,"")</f>
        <v/>
      </c>
      <c r="BA323" t="s">
        <v>211</v>
      </c>
      <c r="BB323">
        <f>IF(BB283="A",-1.3,-0.18)</f>
        <v>-0.18</v>
      </c>
      <c r="BC323">
        <f>IF(BB283="A",-0.7,-0.18)</f>
        <v>-0.18</v>
      </c>
      <c r="BD323">
        <f>IF(BB283="A",-0.7,-0.18)</f>
        <v>-0.18</v>
      </c>
      <c r="BE323">
        <f>IF(BB283="A",-0.7,-0.18)</f>
        <v>-0.18</v>
      </c>
      <c r="BF323" t="str">
        <f>IF(BB318&gt;=1,BB323,"")</f>
        <v/>
      </c>
      <c r="BG323" t="str">
        <f>IF(BB318&gt;=1,BC323,"")</f>
        <v/>
      </c>
      <c r="BH323" t="str">
        <f>IF(BB318&gt;=1,BD323,"")</f>
        <v/>
      </c>
      <c r="BI323" t="str">
        <f>IF(BB318&gt;=1,BE323,"")</f>
        <v/>
      </c>
      <c r="BR323" t="s">
        <v>211</v>
      </c>
      <c r="BS323">
        <f>IF(BS283="A",-1.3,-0.18)</f>
        <v>-1.3</v>
      </c>
      <c r="BT323">
        <f>IF(BS283="A",-0.7,-0.18)</f>
        <v>-0.7</v>
      </c>
      <c r="BU323">
        <f>IF(BS283="A",-0.7,-0.18)</f>
        <v>-0.7</v>
      </c>
      <c r="BV323">
        <f>IF(BS283="A",-0.7,-0.18)</f>
        <v>-0.7</v>
      </c>
      <c r="BW323" t="str">
        <f>IF(BS318&gt;=1,BS323,"")</f>
        <v/>
      </c>
      <c r="BX323" t="str">
        <f>IF(BS318&gt;=1,BT323,"")</f>
        <v/>
      </c>
      <c r="BY323" t="str">
        <f>IF(BS318&gt;=1,BU323,"")</f>
        <v/>
      </c>
      <c r="BZ323" t="str">
        <f>IF(BS318&gt;=1,BV323,"")</f>
        <v/>
      </c>
      <c r="CI323" t="s">
        <v>211</v>
      </c>
      <c r="CJ323">
        <f>IF(CJ283="A",-1.3,-0.18)</f>
        <v>-0.18</v>
      </c>
      <c r="CK323">
        <f>IF(CJ283="A",-0.7,-0.18)</f>
        <v>-0.18</v>
      </c>
      <c r="CL323">
        <f>IF(CJ283="A",-0.7,-0.18)</f>
        <v>-0.18</v>
      </c>
      <c r="CM323">
        <f>IF(CJ283="A",-0.7,-0.18)</f>
        <v>-0.18</v>
      </c>
      <c r="CN323" t="str">
        <f>IF(CJ318&gt;=1,CJ323,"")</f>
        <v/>
      </c>
      <c r="CO323" t="str">
        <f>IF(CJ318&gt;=1,CK323,"")</f>
        <v/>
      </c>
      <c r="CP323" t="str">
        <f>IF(CJ318&gt;=1,CL323,"")</f>
        <v/>
      </c>
      <c r="CQ323" t="str">
        <f>IF(CJ318&gt;=1,CM323,"")</f>
        <v/>
      </c>
      <c r="CZ323" t="s">
        <v>211</v>
      </c>
      <c r="DA323">
        <f>IF(DA283="A",-1.3,-0.18)</f>
        <v>-1.3</v>
      </c>
      <c r="DB323">
        <f>IF(DA283="A",-0.7,-0.18)</f>
        <v>-0.7</v>
      </c>
      <c r="DC323">
        <f>IF(DA283="A",-0.7,-0.18)</f>
        <v>-0.7</v>
      </c>
      <c r="DD323">
        <f>IF(DA283="A",-0.7,-0.18)</f>
        <v>-0.7</v>
      </c>
      <c r="DE323" t="str">
        <f>IF(DA318&gt;=1,DA323,"")</f>
        <v/>
      </c>
      <c r="DF323" t="str">
        <f>IF(DA318&gt;=1,DB323,"")</f>
        <v/>
      </c>
      <c r="DG323" t="str">
        <f>IF(DA318&gt;=1,DC323,"")</f>
        <v/>
      </c>
      <c r="DH323" t="str">
        <f>IF(DA318&gt;=1,DD323,"")</f>
        <v/>
      </c>
      <c r="DQ323" t="s">
        <v>211</v>
      </c>
      <c r="DR323">
        <f>IF(DR283="A",-1.3,-0.18)</f>
        <v>-0.18</v>
      </c>
      <c r="DS323">
        <f>IF(DR283="A",-0.7,-0.18)</f>
        <v>-0.18</v>
      </c>
      <c r="DT323">
        <f>IF(DR283="A",-0.7,-0.18)</f>
        <v>-0.18</v>
      </c>
      <c r="DU323">
        <f>IF(DR283="A",-0.7,-0.18)</f>
        <v>-0.18</v>
      </c>
      <c r="DV323" t="str">
        <f>IF(DR318&gt;=1,DR323,"")</f>
        <v/>
      </c>
      <c r="DW323" t="str">
        <f>IF(DR318&gt;=1,DS323,"")</f>
        <v/>
      </c>
      <c r="DX323" t="str">
        <f>IF(DR318&gt;=1,DT323,"")</f>
        <v/>
      </c>
      <c r="DY323" t="str">
        <f>IF(DR318&gt;=1,DU323,"")</f>
        <v/>
      </c>
    </row>
    <row r="324" spans="1:129" ht="16" x14ac:dyDescent="0.2">
      <c r="B324" t="s">
        <v>212</v>
      </c>
      <c r="C324">
        <f>C281</f>
        <v>10.5</v>
      </c>
      <c r="F324" t="s">
        <v>213</v>
      </c>
      <c r="G324">
        <f>IF(C325&lt;C324/2,C325,C324/2)</f>
        <v>5.25</v>
      </c>
      <c r="H324">
        <f>IF(C325&lt;C324/2,"",IF(C325&gt;C324,C324,C325))</f>
        <v>10.5</v>
      </c>
      <c r="I324">
        <f>IF(C325&lt;C324,"",IF(C325&lt;2*C324,C325,2*C324))</f>
        <v>21</v>
      </c>
      <c r="J324">
        <f>IF(2*C324&lt;C325,C325,"")</f>
        <v>40</v>
      </c>
      <c r="S324" t="s">
        <v>212</v>
      </c>
      <c r="T324">
        <f>T281</f>
        <v>10.5</v>
      </c>
      <c r="W324" t="s">
        <v>213</v>
      </c>
      <c r="X324">
        <f>IF(T325&lt;T324/2,T325,T324/2)</f>
        <v>5.25</v>
      </c>
      <c r="Y324">
        <f>IF(T325&lt;T324/2,"",IF(T325&gt;T324,T324,T325))</f>
        <v>10.5</v>
      </c>
      <c r="Z324">
        <f>IF(T325&lt;T324,"",IF(T325&lt;2*T324,T325,2*T324))</f>
        <v>21</v>
      </c>
      <c r="AA324">
        <f>IF(2*T324&lt;T325,T325,"")</f>
        <v>40</v>
      </c>
      <c r="AJ324" t="s">
        <v>212</v>
      </c>
      <c r="AK324">
        <f>AK281</f>
        <v>10.5</v>
      </c>
      <c r="AN324" t="s">
        <v>213</v>
      </c>
      <c r="AO324">
        <f>IF(AK325&lt;AK324/2,AK325,AK324/2)</f>
        <v>5.25</v>
      </c>
      <c r="AP324">
        <f>IF(AK325&lt;AK324/2,"",IF(AK325&gt;AK324,AK324,AK325))</f>
        <v>10.5</v>
      </c>
      <c r="AQ324">
        <f>IF(AK325&lt;AK324,"",IF(AK325&lt;2*AK324,AK325,2*AK324))</f>
        <v>21</v>
      </c>
      <c r="AR324">
        <f>IF(2*AK324&lt;AK325,AK325,"")</f>
        <v>40</v>
      </c>
      <c r="BA324" t="s">
        <v>212</v>
      </c>
      <c r="BB324">
        <f>BB281</f>
        <v>10.5</v>
      </c>
      <c r="BE324" t="s">
        <v>213</v>
      </c>
      <c r="BF324">
        <f>IF(BB325&lt;BB324/2,BB325,BB324/2)</f>
        <v>5.25</v>
      </c>
      <c r="BG324">
        <f>IF(BB325&lt;BB324/2,"",IF(BB325&gt;BB324,BB324,BB325))</f>
        <v>10.5</v>
      </c>
      <c r="BH324">
        <f>IF(BB325&lt;BB324,"",IF(BB325&lt;2*BB324,BB325,2*BB324))</f>
        <v>21</v>
      </c>
      <c r="BI324">
        <f>IF(2*BB324&lt;BB325,BB325,"")</f>
        <v>40</v>
      </c>
      <c r="BR324" t="s">
        <v>212</v>
      </c>
      <c r="BS324">
        <f>BS281</f>
        <v>10.5</v>
      </c>
      <c r="BV324" t="s">
        <v>213</v>
      </c>
      <c r="BW324">
        <f>IF(BS325&lt;BS324/2,BS325,BS324/2)</f>
        <v>5.25</v>
      </c>
      <c r="BX324">
        <f>IF(BS325&lt;BS324/2,"",IF(BS325&gt;BS324,BS324,BS325))</f>
        <v>10.5</v>
      </c>
      <c r="BY324">
        <f>IF(BS325&lt;BS324,"",IF(BS325&lt;2*BS324,BS325,2*BS324))</f>
        <v>20</v>
      </c>
      <c r="BZ324" t="str">
        <f>IF(2*BS324&lt;BS325,BS325,"")</f>
        <v/>
      </c>
      <c r="CI324" t="s">
        <v>212</v>
      </c>
      <c r="CJ324">
        <f>CJ281</f>
        <v>10.5</v>
      </c>
      <c r="CM324" t="s">
        <v>213</v>
      </c>
      <c r="CN324">
        <f>IF(CJ325&lt;CJ324/2,CJ325,CJ324/2)</f>
        <v>5.25</v>
      </c>
      <c r="CO324">
        <f>IF(CJ325&lt;CJ324/2,"",IF(CJ325&gt;CJ324,CJ324,CJ325))</f>
        <v>10.5</v>
      </c>
      <c r="CP324">
        <f>IF(CJ325&lt;CJ324,"",IF(CJ325&lt;2*CJ324,CJ325,2*CJ324))</f>
        <v>20</v>
      </c>
      <c r="CQ324" t="str">
        <f>IF(2*CJ324&lt;CJ325,CJ325,"")</f>
        <v/>
      </c>
      <c r="CZ324" t="s">
        <v>212</v>
      </c>
      <c r="DA324">
        <f>DA281</f>
        <v>10.5</v>
      </c>
      <c r="DD324" t="s">
        <v>213</v>
      </c>
      <c r="DE324">
        <f>IF(DA325&lt;DA324/2,DA325,DA324/2)</f>
        <v>5.25</v>
      </c>
      <c r="DF324">
        <f>IF(DA325&lt;DA324/2,"",IF(DA325&gt;DA324,DA324,DA325))</f>
        <v>10.5</v>
      </c>
      <c r="DG324">
        <f>IF(DA325&lt;DA324,"",IF(DA325&lt;2*DA324,DA325,2*DA324))</f>
        <v>20</v>
      </c>
      <c r="DH324" t="str">
        <f>IF(2*DA324&lt;DA325,DA325,"")</f>
        <v/>
      </c>
      <c r="DQ324" t="s">
        <v>212</v>
      </c>
      <c r="DR324">
        <f>DR281</f>
        <v>10.5</v>
      </c>
      <c r="DU324" t="s">
        <v>213</v>
      </c>
      <c r="DV324">
        <f>IF(DR325&lt;DR324/2,DR325,DR324/2)</f>
        <v>5.25</v>
      </c>
      <c r="DW324">
        <f>IF(DR325&lt;DR324/2,"",IF(DR325&gt;DR324,DR324,DR325))</f>
        <v>10.5</v>
      </c>
      <c r="DX324">
        <f>IF(DR325&lt;DR324,"",IF(DR325&lt;2*DR324,DR325,2*DR324))</f>
        <v>20</v>
      </c>
      <c r="DY324" t="str">
        <f>IF(2*DR324&lt;DR325,DR325,"")</f>
        <v/>
      </c>
    </row>
    <row r="325" spans="1:129" ht="16" x14ac:dyDescent="0.2">
      <c r="B325" t="s">
        <v>214</v>
      </c>
      <c r="C325">
        <f>C280</f>
        <v>40</v>
      </c>
      <c r="F325" t="s">
        <v>205</v>
      </c>
      <c r="G325">
        <f>SUM(G321:G323)</f>
        <v>-0.9</v>
      </c>
      <c r="H325">
        <f>SUM(H321:H323)</f>
        <v>-0.9</v>
      </c>
      <c r="I325">
        <f>SUM(I321:I323)</f>
        <v>-0.5</v>
      </c>
      <c r="J325">
        <f>SUM(J321:J323)</f>
        <v>-0.3</v>
      </c>
      <c r="S325" t="s">
        <v>214</v>
      </c>
      <c r="T325">
        <f>T280</f>
        <v>40</v>
      </c>
      <c r="W325" t="s">
        <v>205</v>
      </c>
      <c r="X325">
        <f>SUM(X321:X323)</f>
        <v>-0.18</v>
      </c>
      <c r="Y325">
        <f>SUM(Y321:Y323)</f>
        <v>-0.18</v>
      </c>
      <c r="Z325">
        <f>SUM(Z321:Z323)</f>
        <v>-0.18</v>
      </c>
      <c r="AA325">
        <f>SUM(AA321:AA323)</f>
        <v>-0.18</v>
      </c>
      <c r="AJ325" t="s">
        <v>214</v>
      </c>
      <c r="AK325">
        <f>AK280</f>
        <v>40</v>
      </c>
      <c r="AN325" t="s">
        <v>205</v>
      </c>
      <c r="AO325">
        <f>SUM(AO321:AO323)</f>
        <v>-0.9</v>
      </c>
      <c r="AP325">
        <f>SUM(AP321:AP323)</f>
        <v>-0.9</v>
      </c>
      <c r="AQ325">
        <f>SUM(AQ321:AQ323)</f>
        <v>-0.5</v>
      </c>
      <c r="AR325">
        <f>SUM(AR321:AR323)</f>
        <v>-0.3</v>
      </c>
      <c r="BA325" t="s">
        <v>214</v>
      </c>
      <c r="BB325">
        <f>BB280</f>
        <v>40</v>
      </c>
      <c r="BE325" t="s">
        <v>205</v>
      </c>
      <c r="BF325">
        <f>SUM(BF321:BF323)</f>
        <v>-0.18</v>
      </c>
      <c r="BG325">
        <f>SUM(BG321:BG323)</f>
        <v>-0.18</v>
      </c>
      <c r="BH325">
        <f>SUM(BH321:BH323)</f>
        <v>-0.18</v>
      </c>
      <c r="BI325">
        <f>SUM(BI321:BI323)</f>
        <v>-0.18</v>
      </c>
      <c r="BR325" t="s">
        <v>214</v>
      </c>
      <c r="BS325">
        <f>BS280</f>
        <v>20</v>
      </c>
      <c r="BV325" t="s">
        <v>205</v>
      </c>
      <c r="BW325">
        <f>SUM(BW321:BW323)</f>
        <v>-0.92</v>
      </c>
      <c r="BX325">
        <f>SUM(BX321:BX323)</f>
        <v>-0.89</v>
      </c>
      <c r="BY325">
        <f>SUM(BY321:BY323)</f>
        <v>-0.51</v>
      </c>
      <c r="BZ325">
        <f>SUM(BZ321:BZ323)</f>
        <v>-0.32</v>
      </c>
      <c r="CI325" t="s">
        <v>214</v>
      </c>
      <c r="CJ325">
        <f>CJ280</f>
        <v>20</v>
      </c>
      <c r="CM325" t="s">
        <v>205</v>
      </c>
      <c r="CN325">
        <f>SUM(CN321:CN323)</f>
        <v>-0.18</v>
      </c>
      <c r="CO325">
        <f>SUM(CO321:CO323)</f>
        <v>-0.18</v>
      </c>
      <c r="CP325">
        <f>SUM(CP321:CP323)</f>
        <v>-0.18</v>
      </c>
      <c r="CQ325">
        <f>SUM(CQ321:CQ323)</f>
        <v>-0.18</v>
      </c>
      <c r="CZ325" t="s">
        <v>214</v>
      </c>
      <c r="DA325">
        <f>DA280</f>
        <v>20</v>
      </c>
      <c r="DD325" t="s">
        <v>205</v>
      </c>
      <c r="DE325">
        <f>SUM(DE321:DE323)</f>
        <v>-0.92</v>
      </c>
      <c r="DF325">
        <f>SUM(DF321:DF323)</f>
        <v>-0.89</v>
      </c>
      <c r="DG325">
        <f>SUM(DG321:DG323)</f>
        <v>-0.51</v>
      </c>
      <c r="DH325">
        <f>SUM(DH321:DH323)</f>
        <v>-0.32</v>
      </c>
      <c r="DQ325" t="s">
        <v>214</v>
      </c>
      <c r="DR325">
        <f>DR280</f>
        <v>20</v>
      </c>
      <c r="DU325" t="s">
        <v>205</v>
      </c>
      <c r="DV325">
        <f>SUM(DV321:DV323)</f>
        <v>-0.18</v>
      </c>
      <c r="DW325">
        <f>SUM(DW321:DW323)</f>
        <v>-0.18</v>
      </c>
      <c r="DX325">
        <f>SUM(DX321:DX323)</f>
        <v>-0.18</v>
      </c>
      <c r="DY325">
        <f>SUM(DY321:DY323)</f>
        <v>-0.18</v>
      </c>
    </row>
    <row r="328" spans="1:129" ht="16" x14ac:dyDescent="0.2">
      <c r="B328" t="s">
        <v>215</v>
      </c>
      <c r="C328" t="s">
        <v>205</v>
      </c>
      <c r="D328">
        <v>0.8</v>
      </c>
      <c r="S328" t="s">
        <v>215</v>
      </c>
      <c r="T328" t="s">
        <v>205</v>
      </c>
      <c r="U328">
        <v>0.8</v>
      </c>
      <c r="AJ328" t="s">
        <v>215</v>
      </c>
      <c r="AK328" t="s">
        <v>205</v>
      </c>
      <c r="AL328">
        <v>0.8</v>
      </c>
      <c r="BA328" t="s">
        <v>215</v>
      </c>
      <c r="BB328" t="s">
        <v>205</v>
      </c>
      <c r="BC328">
        <v>0.8</v>
      </c>
      <c r="BR328" t="s">
        <v>215</v>
      </c>
      <c r="BS328" t="s">
        <v>205</v>
      </c>
      <c r="BT328">
        <v>0.8</v>
      </c>
      <c r="CI328" t="s">
        <v>215</v>
      </c>
      <c r="CJ328" t="s">
        <v>205</v>
      </c>
      <c r="CK328">
        <v>0.8</v>
      </c>
      <c r="CZ328" t="s">
        <v>215</v>
      </c>
      <c r="DA328" t="s">
        <v>205</v>
      </c>
      <c r="DB328">
        <v>0.8</v>
      </c>
      <c r="DQ328" t="s">
        <v>215</v>
      </c>
      <c r="DR328" t="s">
        <v>205</v>
      </c>
      <c r="DS328">
        <v>0.8</v>
      </c>
    </row>
    <row r="330" spans="1:129" ht="16" x14ac:dyDescent="0.2">
      <c r="B330" t="s">
        <v>216</v>
      </c>
      <c r="C330" t="s">
        <v>217</v>
      </c>
      <c r="D330">
        <f>C280/C279</f>
        <v>2</v>
      </c>
      <c r="E330" t="s">
        <v>218</v>
      </c>
      <c r="F330" t="s">
        <v>219</v>
      </c>
      <c r="G330">
        <v>2</v>
      </c>
      <c r="H330" t="s">
        <v>220</v>
      </c>
      <c r="I330" t="s">
        <v>221</v>
      </c>
      <c r="S330" t="s">
        <v>216</v>
      </c>
      <c r="T330" t="s">
        <v>217</v>
      </c>
      <c r="U330">
        <f>T280/T279</f>
        <v>2</v>
      </c>
      <c r="V330" t="s">
        <v>218</v>
      </c>
      <c r="W330" t="s">
        <v>219</v>
      </c>
      <c r="X330">
        <v>2</v>
      </c>
      <c r="Y330" t="s">
        <v>220</v>
      </c>
      <c r="Z330" t="s">
        <v>221</v>
      </c>
      <c r="AJ330" t="s">
        <v>216</v>
      </c>
      <c r="AK330" t="s">
        <v>217</v>
      </c>
      <c r="AL330">
        <f>AK280/AK279</f>
        <v>2</v>
      </c>
      <c r="AM330" t="s">
        <v>218</v>
      </c>
      <c r="AN330" t="s">
        <v>219</v>
      </c>
      <c r="AO330">
        <v>2</v>
      </c>
      <c r="AP330" t="s">
        <v>220</v>
      </c>
      <c r="AQ330" t="s">
        <v>221</v>
      </c>
      <c r="BA330" t="s">
        <v>216</v>
      </c>
      <c r="BB330" t="s">
        <v>217</v>
      </c>
      <c r="BC330">
        <f>BB280/BB279</f>
        <v>2</v>
      </c>
      <c r="BD330" t="s">
        <v>218</v>
      </c>
      <c r="BE330" t="s">
        <v>219</v>
      </c>
      <c r="BF330">
        <v>2</v>
      </c>
      <c r="BG330" t="s">
        <v>220</v>
      </c>
      <c r="BH330" t="s">
        <v>221</v>
      </c>
      <c r="BR330" t="s">
        <v>216</v>
      </c>
      <c r="BS330" t="s">
        <v>217</v>
      </c>
      <c r="BT330">
        <f>BS280/BS279</f>
        <v>0.5</v>
      </c>
      <c r="BU330" t="s">
        <v>218</v>
      </c>
      <c r="BV330" t="s">
        <v>219</v>
      </c>
      <c r="BW330">
        <v>2</v>
      </c>
      <c r="BX330" t="s">
        <v>220</v>
      </c>
      <c r="BY330" t="s">
        <v>221</v>
      </c>
      <c r="CI330" t="s">
        <v>216</v>
      </c>
      <c r="CJ330" t="s">
        <v>217</v>
      </c>
      <c r="CK330">
        <f>CJ280/CJ279</f>
        <v>0.5</v>
      </c>
      <c r="CL330" t="s">
        <v>218</v>
      </c>
      <c r="CM330" t="s">
        <v>219</v>
      </c>
      <c r="CN330">
        <v>2</v>
      </c>
      <c r="CO330" t="s">
        <v>220</v>
      </c>
      <c r="CP330" t="s">
        <v>221</v>
      </c>
      <c r="CZ330" t="s">
        <v>216</v>
      </c>
      <c r="DA330" t="s">
        <v>217</v>
      </c>
      <c r="DB330">
        <f>DA280/DA279</f>
        <v>0.5</v>
      </c>
      <c r="DC330" t="s">
        <v>218</v>
      </c>
      <c r="DD330" t="s">
        <v>219</v>
      </c>
      <c r="DE330">
        <v>2</v>
      </c>
      <c r="DF330" t="s">
        <v>220</v>
      </c>
      <c r="DG330" t="s">
        <v>221</v>
      </c>
      <c r="DQ330" t="s">
        <v>216</v>
      </c>
      <c r="DR330" t="s">
        <v>217</v>
      </c>
      <c r="DS330">
        <f>DR280/DR279</f>
        <v>0.5</v>
      </c>
      <c r="DT330" t="s">
        <v>218</v>
      </c>
      <c r="DU330" t="s">
        <v>219</v>
      </c>
      <c r="DV330">
        <v>2</v>
      </c>
      <c r="DW330" t="s">
        <v>220</v>
      </c>
      <c r="DX330" t="s">
        <v>221</v>
      </c>
    </row>
    <row r="331" spans="1:129" ht="16" x14ac:dyDescent="0.2">
      <c r="E331">
        <v>-0.5</v>
      </c>
      <c r="F331" t="s">
        <v>222</v>
      </c>
      <c r="G331">
        <v>-0.3</v>
      </c>
      <c r="H331" t="s">
        <v>222</v>
      </c>
      <c r="I331">
        <v>-0.2</v>
      </c>
      <c r="V331">
        <v>-0.5</v>
      </c>
      <c r="W331" t="s">
        <v>222</v>
      </c>
      <c r="X331">
        <v>-0.3</v>
      </c>
      <c r="Y331" t="s">
        <v>222</v>
      </c>
      <c r="Z331">
        <v>-0.2</v>
      </c>
      <c r="AM331">
        <v>-0.5</v>
      </c>
      <c r="AN331" t="s">
        <v>222</v>
      </c>
      <c r="AO331">
        <v>-0.3</v>
      </c>
      <c r="AP331" t="s">
        <v>222</v>
      </c>
      <c r="AQ331">
        <v>-0.2</v>
      </c>
      <c r="BD331">
        <v>-0.5</v>
      </c>
      <c r="BE331" t="s">
        <v>222</v>
      </c>
      <c r="BF331">
        <v>-0.3</v>
      </c>
      <c r="BG331" t="s">
        <v>222</v>
      </c>
      <c r="BH331">
        <v>-0.2</v>
      </c>
      <c r="BU331">
        <v>-0.5</v>
      </c>
      <c r="BV331" t="s">
        <v>222</v>
      </c>
      <c r="BW331">
        <v>-0.3</v>
      </c>
      <c r="BX331" t="s">
        <v>222</v>
      </c>
      <c r="BY331">
        <v>-0.2</v>
      </c>
      <c r="CL331">
        <v>-0.5</v>
      </c>
      <c r="CM331" t="s">
        <v>222</v>
      </c>
      <c r="CN331">
        <v>-0.3</v>
      </c>
      <c r="CO331" t="s">
        <v>222</v>
      </c>
      <c r="CP331">
        <v>-0.2</v>
      </c>
      <c r="DC331">
        <v>-0.5</v>
      </c>
      <c r="DD331" t="s">
        <v>222</v>
      </c>
      <c r="DE331">
        <v>-0.3</v>
      </c>
      <c r="DF331" t="s">
        <v>222</v>
      </c>
      <c r="DG331">
        <v>-0.2</v>
      </c>
      <c r="DT331">
        <v>-0.5</v>
      </c>
      <c r="DU331" t="s">
        <v>222</v>
      </c>
      <c r="DV331">
        <v>-0.3</v>
      </c>
      <c r="DW331" t="s">
        <v>222</v>
      </c>
      <c r="DX331">
        <v>-0.2</v>
      </c>
    </row>
    <row r="332" spans="1:129" ht="16" x14ac:dyDescent="0.2">
      <c r="C332" t="s">
        <v>205</v>
      </c>
      <c r="D332">
        <f>SUM(E332:I332)</f>
        <v>-0.3</v>
      </c>
      <c r="E332" t="str">
        <f>IF(D330&lt;=1,E331,"")</f>
        <v/>
      </c>
      <c r="F332" t="str">
        <f>IF(D330&lt;=1,"",IF(D330&gt;=2,"",E331+(D330-1)*(G331-E331)/(2-1)))</f>
        <v/>
      </c>
      <c r="G332">
        <f>IF(D330=2,G331,"")</f>
        <v>-0.3</v>
      </c>
      <c r="H332" t="str">
        <f>IF(D330&lt;=2,"",IF(D330&gt;=4,"",G331+(D330-2)*(I331-G331)/(4-2)))</f>
        <v/>
      </c>
      <c r="I332" t="str">
        <f>IF(D330&gt;=4,I331,"")</f>
        <v/>
      </c>
      <c r="T332" t="s">
        <v>205</v>
      </c>
      <c r="U332">
        <f>SUM(V332:Z332)</f>
        <v>-0.3</v>
      </c>
      <c r="V332" t="str">
        <f>IF(U330&lt;=1,V331,"")</f>
        <v/>
      </c>
      <c r="W332" t="str">
        <f>IF(U330&lt;=1,"",IF(U330&gt;=2,"",V331+(U330-1)*(X331-V331)/(2-1)))</f>
        <v/>
      </c>
      <c r="X332">
        <f>IF(U330=2,X331,"")</f>
        <v>-0.3</v>
      </c>
      <c r="Y332" t="str">
        <f>IF(U330&lt;=2,"",IF(U330&gt;=4,"",X331+(U330-2)*(Z331-X331)/(4-2)))</f>
        <v/>
      </c>
      <c r="Z332" t="str">
        <f>IF(U330&gt;=4,Z331,"")</f>
        <v/>
      </c>
      <c r="AK332" t="s">
        <v>205</v>
      </c>
      <c r="AL332">
        <f>SUM(AM332:AQ332)</f>
        <v>-0.3</v>
      </c>
      <c r="AM332" t="str">
        <f>IF(AL330&lt;=1,AM331,"")</f>
        <v/>
      </c>
      <c r="AN332" t="str">
        <f>IF(AL330&lt;=1,"",IF(AL330&gt;=2,"",AM331+(AL330-1)*(AO331-AM331)/(2-1)))</f>
        <v/>
      </c>
      <c r="AO332">
        <f>IF(AL330=2,AO331,"")</f>
        <v>-0.3</v>
      </c>
      <c r="AP332" t="str">
        <f>IF(AL330&lt;=2,"",IF(AL330&gt;=4,"",AO331+(AL330-2)*(AQ331-AO331)/(4-2)))</f>
        <v/>
      </c>
      <c r="AQ332" t="str">
        <f>IF(AL330&gt;=4,AQ331,"")</f>
        <v/>
      </c>
      <c r="BB332" t="s">
        <v>205</v>
      </c>
      <c r="BC332">
        <f>SUM(BD332:BH332)</f>
        <v>-0.3</v>
      </c>
      <c r="BD332" t="str">
        <f>IF(BC330&lt;=1,BD331,"")</f>
        <v/>
      </c>
      <c r="BE332" t="str">
        <f>IF(BC330&lt;=1,"",IF(BC330&gt;=2,"",BD331+(BC330-1)*(BF331-BD331)/(2-1)))</f>
        <v/>
      </c>
      <c r="BF332">
        <f>IF(BC330=2,BF331,"")</f>
        <v>-0.3</v>
      </c>
      <c r="BG332" t="str">
        <f>IF(BC330&lt;=2,"",IF(BC330&gt;=4,"",BF331+(BC330-2)*(BH331-BF331)/(4-2)))</f>
        <v/>
      </c>
      <c r="BH332" t="str">
        <f>IF(BC330&gt;=4,BH331,"")</f>
        <v/>
      </c>
      <c r="BS332" t="s">
        <v>205</v>
      </c>
      <c r="BT332">
        <f>SUM(BU332:BY332)</f>
        <v>-0.5</v>
      </c>
      <c r="BU332">
        <f>IF(BT330&lt;=1,BU331,"")</f>
        <v>-0.5</v>
      </c>
      <c r="BV332" t="str">
        <f>IF(BT330&lt;=1,"",IF(BT330&gt;=2,"",BU331+(BT330-1)*(BW331-BU331)/(2-1)))</f>
        <v/>
      </c>
      <c r="BW332" t="str">
        <f>IF(BT330=2,BW331,"")</f>
        <v/>
      </c>
      <c r="BX332" t="str">
        <f>IF(BT330&lt;=2,"",IF(BT330&gt;=4,"",BW331+(BT330-2)*(BY331-BW331)/(4-2)))</f>
        <v/>
      </c>
      <c r="BY332" t="str">
        <f>IF(BT330&gt;=4,BY331,"")</f>
        <v/>
      </c>
      <c r="CJ332" t="s">
        <v>205</v>
      </c>
      <c r="CK332">
        <f>SUM(CL332:CP332)</f>
        <v>-0.5</v>
      </c>
      <c r="CL332">
        <f>IF(CK330&lt;=1,CL331,"")</f>
        <v>-0.5</v>
      </c>
      <c r="CM332" t="str">
        <f>IF(CK330&lt;=1,"",IF(CK330&gt;=2,"",CL331+(CK330-1)*(CN331-CL331)/(2-1)))</f>
        <v/>
      </c>
      <c r="CN332" t="str">
        <f>IF(CK330=2,CN331,"")</f>
        <v/>
      </c>
      <c r="CO332" t="str">
        <f>IF(CK330&lt;=2,"",IF(CK330&gt;=4,"",CN331+(CK330-2)*(CP331-CN331)/(4-2)))</f>
        <v/>
      </c>
      <c r="CP332" t="str">
        <f>IF(CK330&gt;=4,CP331,"")</f>
        <v/>
      </c>
      <c r="DA332" t="s">
        <v>205</v>
      </c>
      <c r="DB332">
        <f>SUM(DC332:DG332)</f>
        <v>-0.5</v>
      </c>
      <c r="DC332">
        <f>IF(DB330&lt;=1,DC331,"")</f>
        <v>-0.5</v>
      </c>
      <c r="DD332" t="str">
        <f>IF(DB330&lt;=1,"",IF(DB330&gt;=2,"",DC331+(DB330-1)*(DE331-DC331)/(2-1)))</f>
        <v/>
      </c>
      <c r="DE332" t="str">
        <f>IF(DB330=2,DE331,"")</f>
        <v/>
      </c>
      <c r="DF332" t="str">
        <f>IF(DB330&lt;=2,"",IF(DB330&gt;=4,"",DE331+(DB330-2)*(DG331-DE331)/(4-2)))</f>
        <v/>
      </c>
      <c r="DG332" t="str">
        <f>IF(DB330&gt;=4,DG331,"")</f>
        <v/>
      </c>
      <c r="DR332" t="s">
        <v>205</v>
      </c>
      <c r="DS332">
        <f>SUM(DT332:DX332)</f>
        <v>-0.5</v>
      </c>
      <c r="DT332">
        <f>IF(DS330&lt;=1,DT331,"")</f>
        <v>-0.5</v>
      </c>
      <c r="DU332" t="str">
        <f>IF(DS330&lt;=1,"",IF(DS330&gt;=2,"",DT331+(DS330-1)*(DV331-DT331)/(2-1)))</f>
        <v/>
      </c>
      <c r="DV332" t="str">
        <f>IF(DS330=2,DV331,"")</f>
        <v/>
      </c>
      <c r="DW332" t="str">
        <f>IF(DS330&lt;=2,"",IF(DS330&gt;=4,"",DV331+(DS330-2)*(DX331-DV331)/(4-2)))</f>
        <v/>
      </c>
      <c r="DX332" t="str">
        <f>IF(DS330&gt;=4,DX331,"")</f>
        <v/>
      </c>
    </row>
    <row r="334" spans="1:129" ht="16" x14ac:dyDescent="0.2">
      <c r="B334" t="s">
        <v>223</v>
      </c>
      <c r="C334" t="s">
        <v>205</v>
      </c>
      <c r="D334">
        <v>-0.7</v>
      </c>
      <c r="S334" t="s">
        <v>223</v>
      </c>
      <c r="T334" t="s">
        <v>205</v>
      </c>
      <c r="U334">
        <v>-0.7</v>
      </c>
      <c r="AJ334" t="s">
        <v>223</v>
      </c>
      <c r="AK334" t="s">
        <v>205</v>
      </c>
      <c r="AL334">
        <v>-0.7</v>
      </c>
      <c r="BA334" t="s">
        <v>223</v>
      </c>
      <c r="BB334" t="s">
        <v>205</v>
      </c>
      <c r="BC334">
        <v>-0.7</v>
      </c>
      <c r="BR334" t="s">
        <v>223</v>
      </c>
      <c r="BS334" t="s">
        <v>205</v>
      </c>
      <c r="BT334">
        <v>-0.7</v>
      </c>
      <c r="CI334" t="s">
        <v>223</v>
      </c>
      <c r="CJ334" t="s">
        <v>205</v>
      </c>
      <c r="CK334">
        <v>-0.7</v>
      </c>
      <c r="CZ334" t="s">
        <v>223</v>
      </c>
      <c r="DA334" t="s">
        <v>205</v>
      </c>
      <c r="DB334">
        <v>-0.7</v>
      </c>
      <c r="DQ334" t="s">
        <v>223</v>
      </c>
      <c r="DR334" t="s">
        <v>205</v>
      </c>
      <c r="DS334">
        <v>-0.7</v>
      </c>
    </row>
    <row r="336" spans="1:129" ht="16" x14ac:dyDescent="0.2">
      <c r="A336" t="s">
        <v>224</v>
      </c>
      <c r="R336" t="s">
        <v>224</v>
      </c>
      <c r="AI336" t="s">
        <v>224</v>
      </c>
      <c r="AZ336" t="s">
        <v>224</v>
      </c>
      <c r="BQ336" t="s">
        <v>224</v>
      </c>
      <c r="CH336" t="s">
        <v>224</v>
      </c>
      <c r="CY336" t="s">
        <v>224</v>
      </c>
      <c r="DP336" t="s">
        <v>224</v>
      </c>
    </row>
    <row r="337" spans="1:122" ht="16" x14ac:dyDescent="0.2">
      <c r="A337" t="s">
        <v>225</v>
      </c>
      <c r="R337" t="s">
        <v>225</v>
      </c>
      <c r="AI337" t="s">
        <v>225</v>
      </c>
      <c r="AZ337" t="s">
        <v>225</v>
      </c>
      <c r="BQ337" t="s">
        <v>225</v>
      </c>
      <c r="CH337" t="s">
        <v>225</v>
      </c>
      <c r="CY337" t="s">
        <v>225</v>
      </c>
      <c r="DP337" t="s">
        <v>225</v>
      </c>
    </row>
    <row r="338" spans="1:122" ht="16" x14ac:dyDescent="0.2">
      <c r="B338" t="s">
        <v>113</v>
      </c>
      <c r="S338" t="s">
        <v>113</v>
      </c>
      <c r="AJ338" t="s">
        <v>113</v>
      </c>
      <c r="BA338" t="s">
        <v>113</v>
      </c>
      <c r="BR338" t="s">
        <v>113</v>
      </c>
      <c r="CI338" t="s">
        <v>113</v>
      </c>
      <c r="CZ338" t="s">
        <v>113</v>
      </c>
      <c r="DQ338" t="s">
        <v>113</v>
      </c>
    </row>
    <row r="339" spans="1:122" ht="16" x14ac:dyDescent="0.2">
      <c r="B339" t="s">
        <v>226</v>
      </c>
      <c r="S339" t="s">
        <v>226</v>
      </c>
      <c r="AJ339" t="s">
        <v>226</v>
      </c>
      <c r="BA339" t="s">
        <v>226</v>
      </c>
      <c r="BR339" t="s">
        <v>226</v>
      </c>
      <c r="CI339" t="s">
        <v>226</v>
      </c>
      <c r="CZ339" t="s">
        <v>226</v>
      </c>
      <c r="DQ339" t="s">
        <v>226</v>
      </c>
    </row>
    <row r="340" spans="1:122" ht="16" x14ac:dyDescent="0.2">
      <c r="B340" t="s">
        <v>227</v>
      </c>
      <c r="S340" t="s">
        <v>227</v>
      </c>
      <c r="AJ340" t="s">
        <v>227</v>
      </c>
      <c r="BA340" t="s">
        <v>227</v>
      </c>
      <c r="BR340" t="s">
        <v>227</v>
      </c>
      <c r="CI340" t="s">
        <v>227</v>
      </c>
      <c r="CZ340" t="s">
        <v>227</v>
      </c>
      <c r="DQ340" t="s">
        <v>227</v>
      </c>
    </row>
    <row r="341" spans="1:122" ht="16" x14ac:dyDescent="0.2">
      <c r="B341" t="s">
        <v>228</v>
      </c>
      <c r="S341" t="s">
        <v>228</v>
      </c>
      <c r="AJ341" t="s">
        <v>228</v>
      </c>
      <c r="BA341" t="s">
        <v>228</v>
      </c>
      <c r="BR341" t="s">
        <v>228</v>
      </c>
      <c r="CI341" t="s">
        <v>228</v>
      </c>
      <c r="CZ341" t="s">
        <v>228</v>
      </c>
      <c r="DQ341" t="s">
        <v>228</v>
      </c>
    </row>
    <row r="343" spans="1:122" ht="16" x14ac:dyDescent="0.2">
      <c r="B343" t="s">
        <v>229</v>
      </c>
      <c r="C343" t="str">
        <f>IF(C53="X","+X","+Y")</f>
        <v>+X</v>
      </c>
      <c r="S343" t="s">
        <v>229</v>
      </c>
      <c r="T343" t="str">
        <f>IF(T53="X","+X","+Y")</f>
        <v>+X</v>
      </c>
      <c r="AJ343" t="s">
        <v>229</v>
      </c>
      <c r="AK343" t="str">
        <f>IF(AK53="X","+X","+Y")</f>
        <v>+X</v>
      </c>
      <c r="BA343" t="s">
        <v>229</v>
      </c>
      <c r="BB343" t="str">
        <f>IF(BB53="X","+X","+Y")</f>
        <v>+X</v>
      </c>
      <c r="BR343" t="s">
        <v>229</v>
      </c>
      <c r="BS343" t="str">
        <f>IF(BS53="X","+X","+Y")</f>
        <v>+Y</v>
      </c>
      <c r="CI343" t="s">
        <v>229</v>
      </c>
      <c r="CJ343" t="str">
        <f>IF(CJ53="X","+X","+Y")</f>
        <v>+Y</v>
      </c>
      <c r="CZ343" t="s">
        <v>229</v>
      </c>
      <c r="DA343" t="str">
        <f>IF(DA53="X","+X","+Y")</f>
        <v>+Y</v>
      </c>
      <c r="DQ343" t="s">
        <v>229</v>
      </c>
      <c r="DR343" t="str">
        <f>IF(DR53="X","+X","+Y")</f>
        <v>+Y</v>
      </c>
    </row>
    <row r="344" spans="1:122" ht="16" x14ac:dyDescent="0.2">
      <c r="B344" t="s">
        <v>216</v>
      </c>
      <c r="C344" t="str">
        <f>IF(C53="X","-X","-Y")</f>
        <v>-X</v>
      </c>
      <c r="S344" t="s">
        <v>216</v>
      </c>
      <c r="T344" t="str">
        <f>IF(T53="X","-X","-Y")</f>
        <v>-X</v>
      </c>
      <c r="AJ344" t="s">
        <v>216</v>
      </c>
      <c r="AK344" t="str">
        <f>IF(AK53="X","-X","-Y")</f>
        <v>-X</v>
      </c>
      <c r="BA344" t="s">
        <v>216</v>
      </c>
      <c r="BB344" t="str">
        <f>IF(BB53="X","-X","-Y")</f>
        <v>-X</v>
      </c>
      <c r="BR344" t="s">
        <v>216</v>
      </c>
      <c r="BS344" t="str">
        <f>IF(BS53="X","-X","-Y")</f>
        <v>-Y</v>
      </c>
      <c r="CI344" t="s">
        <v>216</v>
      </c>
      <c r="CJ344" t="str">
        <f>IF(CJ53="X","-X","-Y")</f>
        <v>-Y</v>
      </c>
      <c r="CZ344" t="s">
        <v>216</v>
      </c>
      <c r="DA344" t="str">
        <f>IF(DA53="X","-X","-Y")</f>
        <v>-Y</v>
      </c>
      <c r="DQ344" t="s">
        <v>216</v>
      </c>
      <c r="DR344" t="str">
        <f>IF(DR53="X","-X","-Y")</f>
        <v>-Y</v>
      </c>
    </row>
    <row r="345" spans="1:122" ht="16" x14ac:dyDescent="0.2">
      <c r="B345" t="s">
        <v>230</v>
      </c>
      <c r="C345" t="str">
        <f>IF(C53="X","+Y","+X")</f>
        <v>+Y</v>
      </c>
      <c r="S345" t="s">
        <v>230</v>
      </c>
      <c r="T345" t="str">
        <f>IF(T53="X","+Y","+X")</f>
        <v>+Y</v>
      </c>
      <c r="AJ345" t="s">
        <v>230</v>
      </c>
      <c r="AK345" t="str">
        <f>IF(AK53="X","+Y","+X")</f>
        <v>+Y</v>
      </c>
      <c r="BA345" t="s">
        <v>230</v>
      </c>
      <c r="BB345" t="str">
        <f>IF(BB53="X","+Y","+X")</f>
        <v>+Y</v>
      </c>
      <c r="BR345" t="s">
        <v>230</v>
      </c>
      <c r="BS345" t="str">
        <f>IF(BS53="X","+Y","+X")</f>
        <v>+X</v>
      </c>
      <c r="CI345" t="s">
        <v>230</v>
      </c>
      <c r="CJ345" t="str">
        <f>IF(CJ53="X","+Y","+X")</f>
        <v>+X</v>
      </c>
      <c r="CZ345" t="s">
        <v>230</v>
      </c>
      <c r="DA345" t="str">
        <f>IF(DA53="X","+Y","+X")</f>
        <v>+X</v>
      </c>
      <c r="DQ345" t="s">
        <v>230</v>
      </c>
      <c r="DR345" t="str">
        <f>IF(DR53="X","+Y","+X")</f>
        <v>+X</v>
      </c>
    </row>
    <row r="346" spans="1:122" ht="16" x14ac:dyDescent="0.2">
      <c r="B346" t="s">
        <v>231</v>
      </c>
      <c r="C346" t="str">
        <f>IF(C53="X","-Y","-X")</f>
        <v>-Y</v>
      </c>
      <c r="S346" t="s">
        <v>231</v>
      </c>
      <c r="T346" t="str">
        <f>IF(T53="X","-Y","-X")</f>
        <v>-Y</v>
      </c>
      <c r="AJ346" t="s">
        <v>231</v>
      </c>
      <c r="AK346" t="str">
        <f>IF(AK53="X","-Y","-X")</f>
        <v>-Y</v>
      </c>
      <c r="BA346" t="s">
        <v>231</v>
      </c>
      <c r="BB346" t="str">
        <f>IF(BB53="X","-Y","-X")</f>
        <v>-Y</v>
      </c>
      <c r="BR346" t="s">
        <v>231</v>
      </c>
      <c r="BS346" t="str">
        <f>IF(BS53="X","-Y","-X")</f>
        <v>-X</v>
      </c>
      <c r="CI346" t="s">
        <v>231</v>
      </c>
      <c r="CJ346" t="str">
        <f>IF(CJ53="X","-Y","-X")</f>
        <v>-X</v>
      </c>
      <c r="CZ346" t="s">
        <v>231</v>
      </c>
      <c r="DA346" t="str">
        <f>IF(DA53="X","-Y","-X")</f>
        <v>-X</v>
      </c>
      <c r="DQ346" t="s">
        <v>231</v>
      </c>
      <c r="DR346" t="str">
        <f>IF(DR53="X","-Y","-X")</f>
        <v>-X</v>
      </c>
    </row>
    <row r="347" spans="1:122" ht="16" x14ac:dyDescent="0.2">
      <c r="B347" t="s">
        <v>232</v>
      </c>
      <c r="C347" t="str">
        <f>IF(C53="X","+X","+Y")</f>
        <v>+X</v>
      </c>
      <c r="S347" t="s">
        <v>232</v>
      </c>
      <c r="T347" t="str">
        <f>IF(T53="X","+X","+Y")</f>
        <v>+X</v>
      </c>
      <c r="AJ347" t="s">
        <v>232</v>
      </c>
      <c r="AK347" t="str">
        <f>IF(AK53="X","+X","+Y")</f>
        <v>+X</v>
      </c>
      <c r="BA347" t="s">
        <v>232</v>
      </c>
      <c r="BB347" t="str">
        <f>IF(BB53="X","+X","+Y")</f>
        <v>+X</v>
      </c>
      <c r="BR347" t="s">
        <v>232</v>
      </c>
      <c r="BS347" t="str">
        <f>IF(BS53="X","+X","+Y")</f>
        <v>+Y</v>
      </c>
      <c r="CI347" t="s">
        <v>232</v>
      </c>
      <c r="CJ347" t="str">
        <f>IF(CJ53="X","+X","+Y")</f>
        <v>+Y</v>
      </c>
      <c r="CZ347" t="s">
        <v>232</v>
      </c>
      <c r="DA347" t="str">
        <f>IF(DA53="X","+X","+Y")</f>
        <v>+Y</v>
      </c>
      <c r="DQ347" t="s">
        <v>232</v>
      </c>
      <c r="DR347" t="str">
        <f>IF(DR53="X","+X","+Y")</f>
        <v>+Y</v>
      </c>
    </row>
    <row r="348" spans="1:122" ht="16" x14ac:dyDescent="0.2">
      <c r="B348" t="s">
        <v>206</v>
      </c>
      <c r="C348" t="str">
        <f>IF(C53="X","-X","-Y")</f>
        <v>-X</v>
      </c>
      <c r="S348" t="s">
        <v>206</v>
      </c>
      <c r="T348" t="str">
        <f>IF(T53="X","-X","-Y")</f>
        <v>-X</v>
      </c>
      <c r="AJ348" t="s">
        <v>206</v>
      </c>
      <c r="AK348" t="str">
        <f>IF(AK53="X","-X","-Y")</f>
        <v>-X</v>
      </c>
      <c r="BA348" t="s">
        <v>206</v>
      </c>
      <c r="BB348" t="str">
        <f>IF(BB53="X","-X","-Y")</f>
        <v>-X</v>
      </c>
      <c r="BR348" t="s">
        <v>206</v>
      </c>
      <c r="BS348" t="str">
        <f>IF(BS53="X","-X","-Y")</f>
        <v>-Y</v>
      </c>
      <c r="CI348" t="s">
        <v>206</v>
      </c>
      <c r="CJ348" t="str">
        <f>IF(CJ53="X","-X","-Y")</f>
        <v>-Y</v>
      </c>
      <c r="CZ348" t="s">
        <v>206</v>
      </c>
      <c r="DA348" t="str">
        <f>IF(DA53="X","-X","-Y")</f>
        <v>-Y</v>
      </c>
      <c r="DQ348" t="s">
        <v>206</v>
      </c>
      <c r="DR348" t="str">
        <f>IF(DR53="X","-X","-Y")</f>
        <v>-Y</v>
      </c>
    </row>
    <row r="349" spans="1:122" ht="16" x14ac:dyDescent="0.2">
      <c r="B349" t="s">
        <v>233</v>
      </c>
      <c r="C349" t="str">
        <f>IF(C53="X","+Y","+X")</f>
        <v>+Y</v>
      </c>
      <c r="S349" t="s">
        <v>233</v>
      </c>
      <c r="T349" t="str">
        <f>IF(T53="X","+Y","+X")</f>
        <v>+Y</v>
      </c>
      <c r="AJ349" t="s">
        <v>233</v>
      </c>
      <c r="AK349" t="str">
        <f>IF(AK53="X","+Y","+X")</f>
        <v>+Y</v>
      </c>
      <c r="BA349" t="s">
        <v>233</v>
      </c>
      <c r="BB349" t="str">
        <f>IF(BB53="X","+Y","+X")</f>
        <v>+Y</v>
      </c>
      <c r="BR349" t="s">
        <v>233</v>
      </c>
      <c r="BS349" t="str">
        <f>IF(BS53="X","+Y","+X")</f>
        <v>+X</v>
      </c>
      <c r="CI349" t="s">
        <v>233</v>
      </c>
      <c r="CJ349" t="str">
        <f>IF(CJ53="X","+Y","+X")</f>
        <v>+X</v>
      </c>
      <c r="CZ349" t="s">
        <v>233</v>
      </c>
      <c r="DA349" t="str">
        <f>IF(DA53="X","+Y","+X")</f>
        <v>+X</v>
      </c>
      <c r="DQ349" t="s">
        <v>233</v>
      </c>
      <c r="DR349" t="str">
        <f>IF(DR53="X","+Y","+X")</f>
        <v>+X</v>
      </c>
    </row>
    <row r="350" spans="1:122" ht="16" x14ac:dyDescent="0.2">
      <c r="B350" t="s">
        <v>234</v>
      </c>
      <c r="C350" t="str">
        <f>IF(C53="X","-Y","-X")</f>
        <v>-Y</v>
      </c>
      <c r="S350" t="s">
        <v>234</v>
      </c>
      <c r="T350" t="str">
        <f>IF(T53="X","-Y","-X")</f>
        <v>-Y</v>
      </c>
      <c r="AJ350" t="s">
        <v>234</v>
      </c>
      <c r="AK350" t="str">
        <f>IF(AK53="X","-Y","-X")</f>
        <v>-Y</v>
      </c>
      <c r="BA350" t="s">
        <v>234</v>
      </c>
      <c r="BB350" t="str">
        <f>IF(BB53="X","-Y","-X")</f>
        <v>-Y</v>
      </c>
      <c r="BR350" t="s">
        <v>234</v>
      </c>
      <c r="BS350" t="str">
        <f>IF(BS53="X","-Y","-X")</f>
        <v>-X</v>
      </c>
      <c r="CI350" t="s">
        <v>234</v>
      </c>
      <c r="CJ350" t="str">
        <f>IF(CJ53="X","-Y","-X")</f>
        <v>-X</v>
      </c>
      <c r="CZ350" t="s">
        <v>234</v>
      </c>
      <c r="DA350" t="str">
        <f>IF(DA53="X","-Y","-X")</f>
        <v>-X</v>
      </c>
      <c r="DQ350" t="s">
        <v>234</v>
      </c>
      <c r="DR350" t="str">
        <f>IF(DR53="X","-Y","-X")</f>
        <v>-X</v>
      </c>
    </row>
    <row r="351" spans="1:122" ht="16" x14ac:dyDescent="0.2">
      <c r="B351" t="s">
        <v>235</v>
      </c>
      <c r="C351" t="str">
        <f>B338</f>
        <v>Open</v>
      </c>
      <c r="S351" t="s">
        <v>235</v>
      </c>
      <c r="T351" t="str">
        <f>S338</f>
        <v>Open</v>
      </c>
      <c r="AJ351" t="s">
        <v>235</v>
      </c>
      <c r="AK351" t="str">
        <f>AJ338</f>
        <v>Open</v>
      </c>
      <c r="BA351" t="s">
        <v>235</v>
      </c>
      <c r="BB351" t="str">
        <f>BA338</f>
        <v>Open</v>
      </c>
      <c r="BR351" t="s">
        <v>235</v>
      </c>
      <c r="BS351" t="str">
        <f>BR338</f>
        <v>Open</v>
      </c>
      <c r="CI351" t="s">
        <v>235</v>
      </c>
      <c r="CJ351" t="str">
        <f>CI338</f>
        <v>Open</v>
      </c>
      <c r="CZ351" t="s">
        <v>235</v>
      </c>
      <c r="DA351" t="str">
        <f>CZ338</f>
        <v>Open</v>
      </c>
      <c r="DQ351" t="s">
        <v>235</v>
      </c>
      <c r="DR351" t="str">
        <f>DQ338</f>
        <v>Open</v>
      </c>
    </row>
    <row r="353" spans="1:136" ht="16" x14ac:dyDescent="0.2">
      <c r="J353" s="1" t="s">
        <v>180</v>
      </c>
      <c r="K353" s="1"/>
      <c r="L353" s="1"/>
      <c r="M353" s="1"/>
      <c r="N353" s="1" t="s">
        <v>180</v>
      </c>
      <c r="O353" s="1"/>
      <c r="P353" s="1"/>
      <c r="Q353" s="1"/>
      <c r="AA353" s="1" t="s">
        <v>180</v>
      </c>
      <c r="AB353" s="1"/>
      <c r="AC353" s="1"/>
      <c r="AD353" s="1"/>
      <c r="AE353" s="1" t="s">
        <v>180</v>
      </c>
      <c r="AF353" s="1"/>
      <c r="AG353" s="1"/>
      <c r="AH353" s="1"/>
      <c r="AR353" s="1" t="s">
        <v>180</v>
      </c>
      <c r="AS353" s="1"/>
      <c r="AT353" s="1"/>
      <c r="AU353" s="1"/>
      <c r="AV353" s="1" t="s">
        <v>180</v>
      </c>
      <c r="AW353" s="1"/>
      <c r="AX353" s="1"/>
      <c r="AY353" s="1"/>
      <c r="BI353" s="1" t="s">
        <v>180</v>
      </c>
      <c r="BJ353" s="1"/>
      <c r="BK353" s="1"/>
      <c r="BL353" s="1"/>
      <c r="BM353" s="1" t="s">
        <v>180</v>
      </c>
      <c r="BN353" s="1"/>
      <c r="BO353" s="1"/>
      <c r="BP353" s="1"/>
      <c r="BZ353" s="1" t="s">
        <v>180</v>
      </c>
      <c r="CA353" s="1"/>
      <c r="CB353" s="1"/>
      <c r="CC353" s="1"/>
      <c r="CD353" s="1" t="s">
        <v>180</v>
      </c>
      <c r="CE353" s="1"/>
      <c r="CF353" s="1"/>
      <c r="CG353" s="1"/>
      <c r="CQ353" s="1" t="s">
        <v>180</v>
      </c>
      <c r="CR353" s="1"/>
      <c r="CS353" s="1"/>
      <c r="CT353" s="1"/>
      <c r="CU353" s="1" t="s">
        <v>180</v>
      </c>
      <c r="CV353" s="1"/>
      <c r="CW353" s="1"/>
      <c r="CX353" s="1"/>
      <c r="DH353" s="1" t="s">
        <v>180</v>
      </c>
      <c r="DI353" s="1"/>
      <c r="DJ353" s="1"/>
      <c r="DK353" s="1"/>
      <c r="DL353" s="1" t="s">
        <v>180</v>
      </c>
      <c r="DM353" s="1"/>
      <c r="DN353" s="1"/>
      <c r="DO353" s="1"/>
      <c r="DY353" s="1" t="s">
        <v>180</v>
      </c>
      <c r="DZ353" s="1"/>
      <c r="EA353" s="1"/>
      <c r="EB353" s="1"/>
      <c r="EC353" s="1" t="s">
        <v>180</v>
      </c>
      <c r="ED353" s="1"/>
      <c r="EE353" s="1"/>
      <c r="EF353" s="1"/>
    </row>
    <row r="354" spans="1:136" ht="16" x14ac:dyDescent="0.2">
      <c r="J354" t="s">
        <v>182</v>
      </c>
      <c r="K354" t="s">
        <v>183</v>
      </c>
      <c r="L354" t="s">
        <v>184</v>
      </c>
      <c r="M354" t="s">
        <v>185</v>
      </c>
      <c r="N354" t="s">
        <v>182</v>
      </c>
      <c r="O354" t="s">
        <v>183</v>
      </c>
      <c r="P354" t="s">
        <v>184</v>
      </c>
      <c r="Q354" t="s">
        <v>185</v>
      </c>
      <c r="AA354" t="s">
        <v>182</v>
      </c>
      <c r="AB354" t="s">
        <v>183</v>
      </c>
      <c r="AC354" t="s">
        <v>184</v>
      </c>
      <c r="AD354" t="s">
        <v>185</v>
      </c>
      <c r="AE354" t="s">
        <v>182</v>
      </c>
      <c r="AF354" t="s">
        <v>183</v>
      </c>
      <c r="AG354" t="s">
        <v>184</v>
      </c>
      <c r="AH354" t="s">
        <v>185</v>
      </c>
      <c r="AR354" t="s">
        <v>182</v>
      </c>
      <c r="AS354" t="s">
        <v>183</v>
      </c>
      <c r="AT354" t="s">
        <v>184</v>
      </c>
      <c r="AU354" t="s">
        <v>185</v>
      </c>
      <c r="AV354" t="s">
        <v>182</v>
      </c>
      <c r="AW354" t="s">
        <v>183</v>
      </c>
      <c r="AX354" t="s">
        <v>184</v>
      </c>
      <c r="AY354" t="s">
        <v>185</v>
      </c>
      <c r="BI354" t="s">
        <v>182</v>
      </c>
      <c r="BJ354" t="s">
        <v>183</v>
      </c>
      <c r="BK354" t="s">
        <v>184</v>
      </c>
      <c r="BL354" t="s">
        <v>185</v>
      </c>
      <c r="BM354" t="s">
        <v>182</v>
      </c>
      <c r="BN354" t="s">
        <v>183</v>
      </c>
      <c r="BO354" t="s">
        <v>184</v>
      </c>
      <c r="BP354" t="s">
        <v>185</v>
      </c>
      <c r="BZ354" t="s">
        <v>182</v>
      </c>
      <c r="CA354" t="s">
        <v>183</v>
      </c>
      <c r="CB354" t="s">
        <v>184</v>
      </c>
      <c r="CC354" t="s">
        <v>185</v>
      </c>
      <c r="CD354" t="s">
        <v>182</v>
      </c>
      <c r="CE354" t="s">
        <v>183</v>
      </c>
      <c r="CF354" t="s">
        <v>184</v>
      </c>
      <c r="CG354" t="s">
        <v>185</v>
      </c>
      <c r="CQ354" t="s">
        <v>182</v>
      </c>
      <c r="CR354" t="s">
        <v>183</v>
      </c>
      <c r="CS354" t="s">
        <v>184</v>
      </c>
      <c r="CT354" t="s">
        <v>185</v>
      </c>
      <c r="CU354" t="s">
        <v>182</v>
      </c>
      <c r="CV354" t="s">
        <v>183</v>
      </c>
      <c r="CW354" t="s">
        <v>184</v>
      </c>
      <c r="CX354" t="s">
        <v>185</v>
      </c>
      <c r="DH354" t="s">
        <v>182</v>
      </c>
      <c r="DI354" t="s">
        <v>183</v>
      </c>
      <c r="DJ354" t="s">
        <v>184</v>
      </c>
      <c r="DK354" t="s">
        <v>185</v>
      </c>
      <c r="DL354" t="s">
        <v>182</v>
      </c>
      <c r="DM354" t="s">
        <v>183</v>
      </c>
      <c r="DN354" t="s">
        <v>184</v>
      </c>
      <c r="DO354" t="s">
        <v>185</v>
      </c>
      <c r="DY354" t="s">
        <v>182</v>
      </c>
      <c r="DZ354" t="s">
        <v>183</v>
      </c>
      <c r="EA354" t="s">
        <v>184</v>
      </c>
      <c r="EB354" t="s">
        <v>185</v>
      </c>
      <c r="EC354" t="s">
        <v>182</v>
      </c>
      <c r="ED354" t="s">
        <v>183</v>
      </c>
      <c r="EE354" t="s">
        <v>184</v>
      </c>
      <c r="EF354" t="s">
        <v>185</v>
      </c>
    </row>
    <row r="355" spans="1:136" ht="16" x14ac:dyDescent="0.2">
      <c r="D355" t="s">
        <v>236</v>
      </c>
      <c r="E355" t="s">
        <v>237</v>
      </c>
      <c r="F355" t="s">
        <v>238</v>
      </c>
      <c r="G355" t="s">
        <v>239</v>
      </c>
      <c r="H355" t="s">
        <v>240</v>
      </c>
      <c r="I355" t="s">
        <v>241</v>
      </c>
      <c r="J355" s="1" t="s">
        <v>242</v>
      </c>
      <c r="K355" s="1"/>
      <c r="L355" s="1"/>
      <c r="M355" s="1"/>
      <c r="N355" s="1" t="s">
        <v>243</v>
      </c>
      <c r="O355" s="1"/>
      <c r="P355" s="1"/>
      <c r="Q355" s="1"/>
      <c r="U355" t="s">
        <v>236</v>
      </c>
      <c r="V355" t="s">
        <v>237</v>
      </c>
      <c r="W355" t="s">
        <v>238</v>
      </c>
      <c r="X355" t="s">
        <v>239</v>
      </c>
      <c r="Y355" t="s">
        <v>240</v>
      </c>
      <c r="Z355" t="s">
        <v>241</v>
      </c>
      <c r="AA355" s="1" t="s">
        <v>242</v>
      </c>
      <c r="AB355" s="1"/>
      <c r="AC355" s="1"/>
      <c r="AD355" s="1"/>
      <c r="AE355" s="1" t="s">
        <v>243</v>
      </c>
      <c r="AF355" s="1"/>
      <c r="AG355" s="1"/>
      <c r="AH355" s="1"/>
      <c r="AL355" t="s">
        <v>236</v>
      </c>
      <c r="AM355" t="s">
        <v>237</v>
      </c>
      <c r="AN355" t="s">
        <v>238</v>
      </c>
      <c r="AO355" t="s">
        <v>239</v>
      </c>
      <c r="AP355" t="s">
        <v>240</v>
      </c>
      <c r="AQ355" t="s">
        <v>241</v>
      </c>
      <c r="AR355" s="1" t="s">
        <v>242</v>
      </c>
      <c r="AS355" s="1"/>
      <c r="AT355" s="1"/>
      <c r="AU355" s="1"/>
      <c r="AV355" s="1" t="s">
        <v>243</v>
      </c>
      <c r="AW355" s="1"/>
      <c r="AX355" s="1"/>
      <c r="AY355" s="1"/>
      <c r="BC355" t="s">
        <v>236</v>
      </c>
      <c r="BD355" t="s">
        <v>237</v>
      </c>
      <c r="BE355" t="s">
        <v>238</v>
      </c>
      <c r="BF355" t="s">
        <v>239</v>
      </c>
      <c r="BG355" t="s">
        <v>240</v>
      </c>
      <c r="BH355" t="s">
        <v>241</v>
      </c>
      <c r="BI355" s="1" t="s">
        <v>242</v>
      </c>
      <c r="BJ355" s="1"/>
      <c r="BK355" s="1"/>
      <c r="BL355" s="1"/>
      <c r="BM355" s="1" t="s">
        <v>243</v>
      </c>
      <c r="BN355" s="1"/>
      <c r="BO355" s="1"/>
      <c r="BP355" s="1"/>
      <c r="BT355" t="s">
        <v>236</v>
      </c>
      <c r="BU355" t="s">
        <v>237</v>
      </c>
      <c r="BV355" t="s">
        <v>238</v>
      </c>
      <c r="BW355" t="s">
        <v>239</v>
      </c>
      <c r="BX355" t="s">
        <v>240</v>
      </c>
      <c r="BY355" t="s">
        <v>241</v>
      </c>
      <c r="BZ355" s="1" t="s">
        <v>242</v>
      </c>
      <c r="CA355" s="1"/>
      <c r="CB355" s="1"/>
      <c r="CC355" s="1"/>
      <c r="CD355" s="1" t="s">
        <v>243</v>
      </c>
      <c r="CE355" s="1"/>
      <c r="CF355" s="1"/>
      <c r="CG355" s="1"/>
      <c r="CK355" t="s">
        <v>236</v>
      </c>
      <c r="CL355" t="s">
        <v>237</v>
      </c>
      <c r="CM355" t="s">
        <v>238</v>
      </c>
      <c r="CN355" t="s">
        <v>239</v>
      </c>
      <c r="CO355" t="s">
        <v>240</v>
      </c>
      <c r="CP355" t="s">
        <v>241</v>
      </c>
      <c r="CQ355" s="1" t="s">
        <v>242</v>
      </c>
      <c r="CR355" s="1"/>
      <c r="CS355" s="1"/>
      <c r="CT355" s="1"/>
      <c r="CU355" s="1" t="s">
        <v>243</v>
      </c>
      <c r="CV355" s="1"/>
      <c r="CW355" s="1"/>
      <c r="CX355" s="1"/>
      <c r="DB355" t="s">
        <v>236</v>
      </c>
      <c r="DC355" t="s">
        <v>237</v>
      </c>
      <c r="DD355" t="s">
        <v>238</v>
      </c>
      <c r="DE355" t="s">
        <v>239</v>
      </c>
      <c r="DF355" t="s">
        <v>240</v>
      </c>
      <c r="DG355" t="s">
        <v>241</v>
      </c>
      <c r="DH355" s="1" t="s">
        <v>242</v>
      </c>
      <c r="DI355" s="1"/>
      <c r="DJ355" s="1"/>
      <c r="DK355" s="1"/>
      <c r="DL355" s="1" t="s">
        <v>243</v>
      </c>
      <c r="DM355" s="1"/>
      <c r="DN355" s="1"/>
      <c r="DO355" s="1"/>
      <c r="DS355" t="s">
        <v>236</v>
      </c>
      <c r="DT355" t="s">
        <v>237</v>
      </c>
      <c r="DU355" t="s">
        <v>238</v>
      </c>
      <c r="DV355" t="s">
        <v>239</v>
      </c>
      <c r="DW355" t="s">
        <v>240</v>
      </c>
      <c r="DX355" t="s">
        <v>241</v>
      </c>
      <c r="DY355" s="1" t="s">
        <v>242</v>
      </c>
      <c r="DZ355" s="1"/>
      <c r="EA355" s="1"/>
      <c r="EB355" s="1"/>
      <c r="EC355" s="1" t="s">
        <v>243</v>
      </c>
      <c r="ED355" s="1"/>
      <c r="EE355" s="1"/>
      <c r="EF355" s="1"/>
    </row>
    <row r="356" spans="1:136" ht="16" x14ac:dyDescent="0.2">
      <c r="D356" t="str">
        <f>C343</f>
        <v>+X</v>
      </c>
      <c r="E356" t="str">
        <f>C344</f>
        <v>-X</v>
      </c>
      <c r="F356" t="str">
        <f>C345</f>
        <v>+Y</v>
      </c>
      <c r="G356" t="str">
        <f>C346</f>
        <v>-Y</v>
      </c>
      <c r="H356" t="str">
        <f>C347</f>
        <v>+X</v>
      </c>
      <c r="I356" t="str">
        <f>C348</f>
        <v>-X</v>
      </c>
      <c r="J356" s="1" t="str">
        <f>C349</f>
        <v>+Y</v>
      </c>
      <c r="K356" s="1"/>
      <c r="L356" s="1"/>
      <c r="M356" s="1"/>
      <c r="N356" s="1" t="str">
        <f>C350</f>
        <v>-Y</v>
      </c>
      <c r="O356" s="1"/>
      <c r="P356" s="1"/>
      <c r="Q356" s="1"/>
      <c r="U356" t="str">
        <f>T343</f>
        <v>+X</v>
      </c>
      <c r="V356" t="str">
        <f>T344</f>
        <v>-X</v>
      </c>
      <c r="W356" t="str">
        <f>T345</f>
        <v>+Y</v>
      </c>
      <c r="X356" t="str">
        <f>T346</f>
        <v>-Y</v>
      </c>
      <c r="Y356" t="str">
        <f>T347</f>
        <v>+X</v>
      </c>
      <c r="Z356" t="str">
        <f>T348</f>
        <v>-X</v>
      </c>
      <c r="AA356" s="1" t="str">
        <f>T349</f>
        <v>+Y</v>
      </c>
      <c r="AB356" s="1"/>
      <c r="AC356" s="1"/>
      <c r="AD356" s="1"/>
      <c r="AE356" s="1" t="str">
        <f>T350</f>
        <v>-Y</v>
      </c>
      <c r="AF356" s="1"/>
      <c r="AG356" s="1"/>
      <c r="AH356" s="1"/>
      <c r="AL356" t="str">
        <f>AK343</f>
        <v>+X</v>
      </c>
      <c r="AM356" t="str">
        <f>AK344</f>
        <v>-X</v>
      </c>
      <c r="AN356" t="str">
        <f>AK345</f>
        <v>+Y</v>
      </c>
      <c r="AO356" t="str">
        <f>AK346</f>
        <v>-Y</v>
      </c>
      <c r="AP356" t="str">
        <f>AK347</f>
        <v>+X</v>
      </c>
      <c r="AQ356" t="str">
        <f>AK348</f>
        <v>-X</v>
      </c>
      <c r="AR356" s="1" t="str">
        <f>AK349</f>
        <v>+Y</v>
      </c>
      <c r="AS356" s="1"/>
      <c r="AT356" s="1"/>
      <c r="AU356" s="1"/>
      <c r="AV356" s="1" t="str">
        <f>AK350</f>
        <v>-Y</v>
      </c>
      <c r="AW356" s="1"/>
      <c r="AX356" s="1"/>
      <c r="AY356" s="1"/>
      <c r="BC356" t="str">
        <f>BB343</f>
        <v>+X</v>
      </c>
      <c r="BD356" t="str">
        <f>BB344</f>
        <v>-X</v>
      </c>
      <c r="BE356" t="str">
        <f>BB345</f>
        <v>+Y</v>
      </c>
      <c r="BF356" t="str">
        <f>BB346</f>
        <v>-Y</v>
      </c>
      <c r="BG356" t="str">
        <f>BB347</f>
        <v>+X</v>
      </c>
      <c r="BH356" t="str">
        <f>BB348</f>
        <v>-X</v>
      </c>
      <c r="BI356" s="1" t="str">
        <f>BB349</f>
        <v>+Y</v>
      </c>
      <c r="BJ356" s="1"/>
      <c r="BK356" s="1"/>
      <c r="BL356" s="1"/>
      <c r="BM356" s="1" t="str">
        <f>BB350</f>
        <v>-Y</v>
      </c>
      <c r="BN356" s="1"/>
      <c r="BO356" s="1"/>
      <c r="BP356" s="1"/>
      <c r="BT356" t="str">
        <f>BS343</f>
        <v>+Y</v>
      </c>
      <c r="BU356" t="str">
        <f>BS344</f>
        <v>-Y</v>
      </c>
      <c r="BV356" t="str">
        <f>BS345</f>
        <v>+X</v>
      </c>
      <c r="BW356" t="str">
        <f>BS346</f>
        <v>-X</v>
      </c>
      <c r="BX356" t="str">
        <f>BS347</f>
        <v>+Y</v>
      </c>
      <c r="BY356" t="str">
        <f>BS348</f>
        <v>-Y</v>
      </c>
      <c r="BZ356" s="1" t="str">
        <f>BS349</f>
        <v>+X</v>
      </c>
      <c r="CA356" s="1"/>
      <c r="CB356" s="1"/>
      <c r="CC356" s="1"/>
      <c r="CD356" s="1" t="str">
        <f>BS350</f>
        <v>-X</v>
      </c>
      <c r="CE356" s="1"/>
      <c r="CF356" s="1"/>
      <c r="CG356" s="1"/>
      <c r="CK356" t="str">
        <f>CJ343</f>
        <v>+Y</v>
      </c>
      <c r="CL356" t="str">
        <f>CJ344</f>
        <v>-Y</v>
      </c>
      <c r="CM356" t="str">
        <f>CJ345</f>
        <v>+X</v>
      </c>
      <c r="CN356" t="str">
        <f>CJ346</f>
        <v>-X</v>
      </c>
      <c r="CO356" t="str">
        <f>CJ347</f>
        <v>+Y</v>
      </c>
      <c r="CP356" t="str">
        <f>CJ348</f>
        <v>-Y</v>
      </c>
      <c r="CQ356" s="1" t="str">
        <f>CJ349</f>
        <v>+X</v>
      </c>
      <c r="CR356" s="1"/>
      <c r="CS356" s="1"/>
      <c r="CT356" s="1"/>
      <c r="CU356" s="1" t="str">
        <f>CJ350</f>
        <v>-X</v>
      </c>
      <c r="CV356" s="1"/>
      <c r="CW356" s="1"/>
      <c r="CX356" s="1"/>
      <c r="DB356" t="str">
        <f>DA343</f>
        <v>+Y</v>
      </c>
      <c r="DC356" t="str">
        <f>DA344</f>
        <v>-Y</v>
      </c>
      <c r="DD356" t="str">
        <f>DA345</f>
        <v>+X</v>
      </c>
      <c r="DE356" t="str">
        <f>DA346</f>
        <v>-X</v>
      </c>
      <c r="DF356" t="str">
        <f>DA347</f>
        <v>+Y</v>
      </c>
      <c r="DG356" t="str">
        <f>DA348</f>
        <v>-Y</v>
      </c>
      <c r="DH356" s="1" t="str">
        <f>DA349</f>
        <v>+X</v>
      </c>
      <c r="DI356" s="1"/>
      <c r="DJ356" s="1"/>
      <c r="DK356" s="1"/>
      <c r="DL356" s="1" t="str">
        <f>DA350</f>
        <v>-X</v>
      </c>
      <c r="DM356" s="1"/>
      <c r="DN356" s="1"/>
      <c r="DO356" s="1"/>
      <c r="DS356" t="str">
        <f>DR343</f>
        <v>+Y</v>
      </c>
      <c r="DT356" t="str">
        <f>DR344</f>
        <v>-Y</v>
      </c>
      <c r="DU356" t="str">
        <f>DR345</f>
        <v>+X</v>
      </c>
      <c r="DV356" t="str">
        <f>DR346</f>
        <v>-X</v>
      </c>
      <c r="DW356" t="str">
        <f>DR347</f>
        <v>+Y</v>
      </c>
      <c r="DX356" t="str">
        <f>DR348</f>
        <v>-Y</v>
      </c>
      <c r="DY356" s="1" t="str">
        <f>DR349</f>
        <v>+X</v>
      </c>
      <c r="DZ356" s="1"/>
      <c r="EA356" s="1"/>
      <c r="EB356" s="1"/>
      <c r="EC356" s="1" t="str">
        <f>DR350</f>
        <v>-X</v>
      </c>
      <c r="ED356" s="1"/>
      <c r="EE356" s="1"/>
      <c r="EF356" s="1"/>
    </row>
    <row r="357" spans="1:136" ht="16" x14ac:dyDescent="0.2">
      <c r="C357" t="s">
        <v>244</v>
      </c>
      <c r="D357">
        <v>0</v>
      </c>
      <c r="E357">
        <v>0</v>
      </c>
      <c r="F357">
        <v>0</v>
      </c>
      <c r="G357">
        <v>0</v>
      </c>
      <c r="H357">
        <f>D221*D153*N258</f>
        <v>11.282863327763145</v>
      </c>
      <c r="I357">
        <f>D221*D153*O258</f>
        <v>1.9458515779879706</v>
      </c>
      <c r="J357">
        <f>D221*D153*G266</f>
        <v>-7.4696093998201407</v>
      </c>
      <c r="K357">
        <f>D221*D153*H266</f>
        <v>-7.4696093998201407</v>
      </c>
      <c r="L357">
        <f>D221*D153*I266</f>
        <v>-5.6022070498651049</v>
      </c>
      <c r="M357">
        <f>D221*D153*J266</f>
        <v>-2.8011035249325524</v>
      </c>
      <c r="N357">
        <f>J357</f>
        <v>-7.4696093998201407</v>
      </c>
      <c r="O357">
        <f>K357</f>
        <v>-7.4696093998201407</v>
      </c>
      <c r="P357">
        <f>L357</f>
        <v>-5.6022070498651049</v>
      </c>
      <c r="Q357">
        <f>M357</f>
        <v>-2.8011035249325524</v>
      </c>
      <c r="T357" t="s">
        <v>244</v>
      </c>
      <c r="U357">
        <v>0</v>
      </c>
      <c r="V357">
        <v>0</v>
      </c>
      <c r="W357">
        <v>0</v>
      </c>
      <c r="X357">
        <v>0</v>
      </c>
      <c r="Y357">
        <f>U221*U153*AE258</f>
        <v>-0.93370117497751759</v>
      </c>
      <c r="Z357">
        <f>U221*U153*AF258</f>
        <v>-7.9756846013253666</v>
      </c>
      <c r="AA357">
        <f>U221*U153*X266</f>
        <v>7.4696093998201407</v>
      </c>
      <c r="AB357">
        <f>U221*U153*Y266</f>
        <v>7.4696093998201407</v>
      </c>
      <c r="AC357">
        <f>U221*U153*Z266</f>
        <v>4.6685058748875878</v>
      </c>
      <c r="AD357">
        <f>U221*U153*AA266</f>
        <v>2.8011035249325524</v>
      </c>
      <c r="AE357">
        <f>AA357</f>
        <v>7.4696093998201407</v>
      </c>
      <c r="AF357">
        <f>AB357</f>
        <v>7.4696093998201407</v>
      </c>
      <c r="AG357">
        <f>AC357</f>
        <v>4.6685058748875878</v>
      </c>
      <c r="AH357">
        <f>AD357</f>
        <v>2.8011035249325524</v>
      </c>
      <c r="AK357" t="s">
        <v>244</v>
      </c>
      <c r="AL357">
        <v>0</v>
      </c>
      <c r="AM357">
        <v>0</v>
      </c>
      <c r="AN357">
        <v>0</v>
      </c>
      <c r="AO357">
        <v>0</v>
      </c>
      <c r="AP357">
        <f>AL221*AL153*AV258</f>
        <v>11.282863327763145</v>
      </c>
      <c r="AQ357">
        <f>AL221*AL153*AW258</f>
        <v>1.9458515779879706</v>
      </c>
      <c r="AR357">
        <f>AL221*AL153*AO266</f>
        <v>-7.4696093998201407</v>
      </c>
      <c r="AS357">
        <f>AL221*AL153*AP266</f>
        <v>-7.4696093998201407</v>
      </c>
      <c r="AT357">
        <f>AL221*AL153*AQ266</f>
        <v>-5.6022070498651049</v>
      </c>
      <c r="AU357">
        <f>AL221*AL153*AR266</f>
        <v>-2.8011035249325524</v>
      </c>
      <c r="AV357">
        <f>AR357</f>
        <v>-7.4696093998201407</v>
      </c>
      <c r="AW357">
        <f>AS357</f>
        <v>-7.4696093998201407</v>
      </c>
      <c r="AX357">
        <f>AT357</f>
        <v>-5.6022070498651049</v>
      </c>
      <c r="AY357">
        <f>AU357</f>
        <v>-2.8011035249325524</v>
      </c>
      <c r="BB357" t="s">
        <v>244</v>
      </c>
      <c r="BC357">
        <v>0</v>
      </c>
      <c r="BD357">
        <v>0</v>
      </c>
      <c r="BE357">
        <v>0</v>
      </c>
      <c r="BF357">
        <v>0</v>
      </c>
      <c r="BG357">
        <f>BC221*BC153*BM258</f>
        <v>-0.93370117497751759</v>
      </c>
      <c r="BH357">
        <f>BC221*BC153*BN258</f>
        <v>-7.9756846013253666</v>
      </c>
      <c r="BI357">
        <f>BC221*BC153*BF266</f>
        <v>7.4696093998201407</v>
      </c>
      <c r="BJ357">
        <f>BC221*BC153*BG266</f>
        <v>7.4696093998201407</v>
      </c>
      <c r="BK357">
        <f>BC221*BC153*BH266</f>
        <v>4.6685058748875878</v>
      </c>
      <c r="BL357">
        <f>BC221*BC153*BI266</f>
        <v>2.8011035249325524</v>
      </c>
      <c r="BM357">
        <f>BI357</f>
        <v>7.4696093998201407</v>
      </c>
      <c r="BN357">
        <f>BJ357</f>
        <v>7.4696093998201407</v>
      </c>
      <c r="BO357">
        <f>BK357</f>
        <v>4.6685058748875878</v>
      </c>
      <c r="BP357">
        <f>BL357</f>
        <v>2.8011035249325524</v>
      </c>
      <c r="BS357" t="s">
        <v>244</v>
      </c>
      <c r="BT357">
        <v>0</v>
      </c>
      <c r="BU357">
        <v>0</v>
      </c>
      <c r="BV357">
        <v>0</v>
      </c>
      <c r="BW357">
        <v>0</v>
      </c>
      <c r="BX357">
        <f>BT221*BT153*CD258</f>
        <v>11.282863327763145</v>
      </c>
      <c r="BY357">
        <f>BT221*BT153*CE258</f>
        <v>1.9458515779879706</v>
      </c>
      <c r="BZ357">
        <f>BT221*BT153*BW266</f>
        <v>-7.4696093998201407</v>
      </c>
      <c r="CA357">
        <f>BT221*BT153*BX266</f>
        <v>-7.4696093998201407</v>
      </c>
      <c r="CB357">
        <f>BT221*BT153*BY266</f>
        <v>-5.6022070498651049</v>
      </c>
      <c r="CC357">
        <f>BT221*BT153*BZ266</f>
        <v>-2.8011035249325524</v>
      </c>
      <c r="CD357">
        <f>BZ357</f>
        <v>-7.4696093998201407</v>
      </c>
      <c r="CE357">
        <f>CA357</f>
        <v>-7.4696093998201407</v>
      </c>
      <c r="CF357">
        <f>CB357</f>
        <v>-5.6022070498651049</v>
      </c>
      <c r="CG357">
        <f>CC357</f>
        <v>-2.8011035249325524</v>
      </c>
      <c r="CJ357" t="s">
        <v>244</v>
      </c>
      <c r="CK357">
        <v>0</v>
      </c>
      <c r="CL357">
        <v>0</v>
      </c>
      <c r="CM357">
        <v>0</v>
      </c>
      <c r="CN357">
        <v>0</v>
      </c>
      <c r="CO357">
        <f>CK221*CK153*CU258</f>
        <v>-0.93370117497751759</v>
      </c>
      <c r="CP357">
        <f>CK221*CK153*CV258</f>
        <v>-7.9756846013253666</v>
      </c>
      <c r="CQ357">
        <f>CK221*CK153*CN266</f>
        <v>7.4696093998201407</v>
      </c>
      <c r="CR357">
        <f>CK221*CK153*CO266</f>
        <v>7.4696093998201407</v>
      </c>
      <c r="CS357">
        <f>CK221*CK153*CP266</f>
        <v>4.6685058748875878</v>
      </c>
      <c r="CT357">
        <f>CK221*CK153*CQ266</f>
        <v>2.8011035249325524</v>
      </c>
      <c r="CU357">
        <f>CQ357</f>
        <v>7.4696093998201407</v>
      </c>
      <c r="CV357">
        <f>CR357</f>
        <v>7.4696093998201407</v>
      </c>
      <c r="CW357">
        <f>CS357</f>
        <v>4.6685058748875878</v>
      </c>
      <c r="CX357">
        <f>CT357</f>
        <v>2.8011035249325524</v>
      </c>
      <c r="DA357" t="s">
        <v>244</v>
      </c>
      <c r="DB357">
        <v>0</v>
      </c>
      <c r="DC357">
        <v>0</v>
      </c>
      <c r="DD357">
        <v>0</v>
      </c>
      <c r="DE357">
        <v>0</v>
      </c>
      <c r="DF357">
        <f>DB221*DB153*DL258</f>
        <v>11.282863327763145</v>
      </c>
      <c r="DG357">
        <f>DB221*DB153*DM258</f>
        <v>1.9458515779879706</v>
      </c>
      <c r="DH357">
        <f>DB221*DB153*DE266</f>
        <v>-7.4696093998201407</v>
      </c>
      <c r="DI357">
        <f>DB221*DB153*DF266</f>
        <v>-7.4696093998201407</v>
      </c>
      <c r="DJ357">
        <f>DB221*DB153*DG266</f>
        <v>-5.6022070498651049</v>
      </c>
      <c r="DK357">
        <f>DB221*DB153*DH266</f>
        <v>-2.8011035249325524</v>
      </c>
      <c r="DL357">
        <f>DH357</f>
        <v>-7.4696093998201407</v>
      </c>
      <c r="DM357">
        <f>DI357</f>
        <v>-7.4696093998201407</v>
      </c>
      <c r="DN357">
        <f>DJ357</f>
        <v>-5.6022070498651049</v>
      </c>
      <c r="DO357">
        <f>DK357</f>
        <v>-2.8011035249325524</v>
      </c>
      <c r="DR357" t="s">
        <v>244</v>
      </c>
      <c r="DS357">
        <v>0</v>
      </c>
      <c r="DT357">
        <v>0</v>
      </c>
      <c r="DU357">
        <v>0</v>
      </c>
      <c r="DV357">
        <v>0</v>
      </c>
      <c r="DW357">
        <f>DS221*DS153*EC258</f>
        <v>-0.93370117497751759</v>
      </c>
      <c r="DX357">
        <f>DS221*DS153*ED258</f>
        <v>-7.9756846013253666</v>
      </c>
      <c r="DY357">
        <f>DS221*DS153*DV266</f>
        <v>7.4696093998201407</v>
      </c>
      <c r="DZ357">
        <f>DS221*DS153*DW266</f>
        <v>7.4696093998201407</v>
      </c>
      <c r="EA357">
        <f>DS221*DS153*DX266</f>
        <v>4.6685058748875878</v>
      </c>
      <c r="EB357">
        <f>DS221*DS153*DY266</f>
        <v>2.8011035249325524</v>
      </c>
      <c r="EC357">
        <f>DY357</f>
        <v>7.4696093998201407</v>
      </c>
      <c r="ED357">
        <f>DZ357</f>
        <v>7.4696093998201407</v>
      </c>
      <c r="EE357">
        <f>EA357</f>
        <v>4.6685058748875878</v>
      </c>
      <c r="EF357">
        <f>EB357</f>
        <v>2.8011035249325524</v>
      </c>
    </row>
    <row r="359" spans="1:136" ht="16" x14ac:dyDescent="0.2">
      <c r="A359" t="s">
        <v>245</v>
      </c>
      <c r="R359" t="s">
        <v>245</v>
      </c>
      <c r="AI359" t="s">
        <v>245</v>
      </c>
      <c r="AZ359" t="s">
        <v>245</v>
      </c>
      <c r="BQ359" t="s">
        <v>245</v>
      </c>
      <c r="CH359" t="s">
        <v>245</v>
      </c>
      <c r="CY359" t="s">
        <v>245</v>
      </c>
      <c r="DP359" t="s">
        <v>245</v>
      </c>
    </row>
    <row r="360" spans="1:136" ht="16" x14ac:dyDescent="0.2">
      <c r="A360" t="s">
        <v>225</v>
      </c>
      <c r="R360" t="s">
        <v>225</v>
      </c>
      <c r="AI360" t="s">
        <v>225</v>
      </c>
      <c r="AZ360" t="s">
        <v>225</v>
      </c>
      <c r="BQ360" t="s">
        <v>225</v>
      </c>
      <c r="CH360" t="s">
        <v>225</v>
      </c>
      <c r="CY360" t="s">
        <v>225</v>
      </c>
      <c r="DP360" t="s">
        <v>225</v>
      </c>
    </row>
    <row r="361" spans="1:136" ht="16" x14ac:dyDescent="0.2">
      <c r="B361" t="s">
        <v>116</v>
      </c>
      <c r="S361" t="s">
        <v>116</v>
      </c>
      <c r="AJ361" t="s">
        <v>116</v>
      </c>
      <c r="BA361" t="s">
        <v>116</v>
      </c>
      <c r="BR361" t="s">
        <v>116</v>
      </c>
      <c r="CI361" t="s">
        <v>116</v>
      </c>
      <c r="CZ361" t="s">
        <v>116</v>
      </c>
      <c r="DQ361" t="s">
        <v>116</v>
      </c>
    </row>
    <row r="362" spans="1:136" ht="16" x14ac:dyDescent="0.2">
      <c r="B362" t="s">
        <v>246</v>
      </c>
      <c r="F362" t="s">
        <v>247</v>
      </c>
      <c r="S362" t="s">
        <v>246</v>
      </c>
      <c r="W362" t="s">
        <v>247</v>
      </c>
      <c r="AJ362" t="s">
        <v>246</v>
      </c>
      <c r="AN362" t="s">
        <v>247</v>
      </c>
      <c r="BA362" t="s">
        <v>246</v>
      </c>
      <c r="BE362" t="s">
        <v>247</v>
      </c>
      <c r="BR362" t="s">
        <v>246</v>
      </c>
      <c r="BV362" t="s">
        <v>247</v>
      </c>
      <c r="CI362" t="s">
        <v>246</v>
      </c>
      <c r="CM362" t="s">
        <v>247</v>
      </c>
      <c r="CZ362" t="s">
        <v>246</v>
      </c>
      <c r="DD362" t="s">
        <v>247</v>
      </c>
      <c r="DQ362" t="s">
        <v>246</v>
      </c>
      <c r="DU362" t="s">
        <v>247</v>
      </c>
    </row>
    <row r="363" spans="1:136" ht="16" x14ac:dyDescent="0.2">
      <c r="B363" t="s">
        <v>248</v>
      </c>
      <c r="F363" t="s">
        <v>249</v>
      </c>
      <c r="S363" t="s">
        <v>248</v>
      </c>
      <c r="W363" t="s">
        <v>249</v>
      </c>
      <c r="AJ363" t="s">
        <v>248</v>
      </c>
      <c r="AN363" t="s">
        <v>249</v>
      </c>
      <c r="BA363" t="s">
        <v>248</v>
      </c>
      <c r="BE363" t="s">
        <v>249</v>
      </c>
      <c r="BR363" t="s">
        <v>248</v>
      </c>
      <c r="BV363" t="s">
        <v>249</v>
      </c>
      <c r="CI363" t="s">
        <v>248</v>
      </c>
      <c r="CM363" t="s">
        <v>249</v>
      </c>
      <c r="CZ363" t="s">
        <v>248</v>
      </c>
      <c r="DD363" t="s">
        <v>249</v>
      </c>
      <c r="DQ363" t="s">
        <v>248</v>
      </c>
      <c r="DU363" t="s">
        <v>249</v>
      </c>
    </row>
    <row r="364" spans="1:136" ht="16" x14ac:dyDescent="0.2">
      <c r="B364" t="s">
        <v>250</v>
      </c>
      <c r="F364" t="s">
        <v>251</v>
      </c>
      <c r="S364" t="s">
        <v>250</v>
      </c>
      <c r="W364" t="s">
        <v>251</v>
      </c>
      <c r="AJ364" t="s">
        <v>250</v>
      </c>
      <c r="AN364" t="s">
        <v>251</v>
      </c>
      <c r="BA364" t="s">
        <v>250</v>
      </c>
      <c r="BE364" t="s">
        <v>251</v>
      </c>
      <c r="BR364" t="s">
        <v>250</v>
      </c>
      <c r="BV364" t="s">
        <v>251</v>
      </c>
      <c r="CI364" t="s">
        <v>250</v>
      </c>
      <c r="CM364" t="s">
        <v>251</v>
      </c>
      <c r="CZ364" t="s">
        <v>250</v>
      </c>
      <c r="DD364" t="s">
        <v>251</v>
      </c>
      <c r="DQ364" t="s">
        <v>250</v>
      </c>
      <c r="DU364" t="s">
        <v>251</v>
      </c>
    </row>
    <row r="365" spans="1:136" ht="16" x14ac:dyDescent="0.2">
      <c r="F365" t="s">
        <v>252</v>
      </c>
      <c r="W365" t="s">
        <v>252</v>
      </c>
      <c r="AN365" t="s">
        <v>252</v>
      </c>
      <c r="BE365" t="s">
        <v>252</v>
      </c>
      <c r="BV365" t="s">
        <v>252</v>
      </c>
      <c r="CM365" t="s">
        <v>252</v>
      </c>
      <c r="DD365" t="s">
        <v>252</v>
      </c>
      <c r="DU365" t="s">
        <v>252</v>
      </c>
    </row>
    <row r="366" spans="1:136" ht="16" x14ac:dyDescent="0.2">
      <c r="B366" t="s">
        <v>229</v>
      </c>
      <c r="C366" t="str">
        <f>IF(C53="X","+X","+Y")</f>
        <v>+X</v>
      </c>
      <c r="F366" t="s">
        <v>253</v>
      </c>
      <c r="S366" t="s">
        <v>229</v>
      </c>
      <c r="T366" t="str">
        <f>IF(T53="X","+X","+Y")</f>
        <v>+X</v>
      </c>
      <c r="W366" t="s">
        <v>253</v>
      </c>
      <c r="AJ366" t="s">
        <v>229</v>
      </c>
      <c r="AK366" t="str">
        <f>IF(AK53="X","+X","+Y")</f>
        <v>+X</v>
      </c>
      <c r="AN366" t="s">
        <v>253</v>
      </c>
      <c r="BA366" t="s">
        <v>229</v>
      </c>
      <c r="BB366" t="str">
        <f>IF(BB53="X","+X","+Y")</f>
        <v>+X</v>
      </c>
      <c r="BE366" t="s">
        <v>253</v>
      </c>
      <c r="BR366" t="s">
        <v>229</v>
      </c>
      <c r="BS366" t="str">
        <f>IF(BS53="X","+X","+Y")</f>
        <v>+Y</v>
      </c>
      <c r="BV366" t="s">
        <v>253</v>
      </c>
      <c r="CI366" t="s">
        <v>229</v>
      </c>
      <c r="CJ366" t="str">
        <f>IF(CJ53="X","+X","+Y")</f>
        <v>+Y</v>
      </c>
      <c r="CM366" t="s">
        <v>253</v>
      </c>
      <c r="CZ366" t="s">
        <v>229</v>
      </c>
      <c r="DA366" t="str">
        <f>IF(DA53="X","+X","+Y")</f>
        <v>+Y</v>
      </c>
      <c r="DD366" t="s">
        <v>253</v>
      </c>
      <c r="DQ366" t="s">
        <v>229</v>
      </c>
      <c r="DR366" t="str">
        <f>IF(DR53="X","+X","+Y")</f>
        <v>+Y</v>
      </c>
      <c r="DU366" t="s">
        <v>253</v>
      </c>
    </row>
    <row r="367" spans="1:136" ht="16" x14ac:dyDescent="0.2">
      <c r="B367" t="s">
        <v>216</v>
      </c>
      <c r="C367" t="str">
        <f>IF(C53="X","-X","-Y")</f>
        <v>-X</v>
      </c>
      <c r="F367" t="s">
        <v>254</v>
      </c>
      <c r="S367" t="s">
        <v>216</v>
      </c>
      <c r="T367" t="str">
        <f>IF(T53="X","-X","-Y")</f>
        <v>-X</v>
      </c>
      <c r="W367" t="s">
        <v>254</v>
      </c>
      <c r="AJ367" t="s">
        <v>216</v>
      </c>
      <c r="AK367" t="str">
        <f>IF(AK53="X","-X","-Y")</f>
        <v>-X</v>
      </c>
      <c r="AN367" t="s">
        <v>254</v>
      </c>
      <c r="BA367" t="s">
        <v>216</v>
      </c>
      <c r="BB367" t="str">
        <f>IF(BB53="X","-X","-Y")</f>
        <v>-X</v>
      </c>
      <c r="BE367" t="s">
        <v>254</v>
      </c>
      <c r="BR367" t="s">
        <v>216</v>
      </c>
      <c r="BS367" t="str">
        <f>IF(BS53="X","-X","-Y")</f>
        <v>-Y</v>
      </c>
      <c r="BV367" t="s">
        <v>254</v>
      </c>
      <c r="CI367" t="s">
        <v>216</v>
      </c>
      <c r="CJ367" t="str">
        <f>IF(CJ53="X","-X","-Y")</f>
        <v>-Y</v>
      </c>
      <c r="CM367" t="s">
        <v>254</v>
      </c>
      <c r="CZ367" t="s">
        <v>216</v>
      </c>
      <c r="DA367" t="str">
        <f>IF(DA53="X","-X","-Y")</f>
        <v>-Y</v>
      </c>
      <c r="DD367" t="s">
        <v>254</v>
      </c>
      <c r="DQ367" t="s">
        <v>216</v>
      </c>
      <c r="DR367" t="str">
        <f>IF(DR53="X","-X","-Y")</f>
        <v>-Y</v>
      </c>
      <c r="DU367" t="s">
        <v>254</v>
      </c>
    </row>
    <row r="368" spans="1:136" ht="16" x14ac:dyDescent="0.2">
      <c r="B368" t="s">
        <v>230</v>
      </c>
      <c r="C368" t="str">
        <f>IF(C53="X","+Y","+X")</f>
        <v>+Y</v>
      </c>
      <c r="F368" t="s">
        <v>255</v>
      </c>
      <c r="S368" t="s">
        <v>230</v>
      </c>
      <c r="T368" t="str">
        <f>IF(T53="X","+Y","+X")</f>
        <v>+Y</v>
      </c>
      <c r="W368" t="s">
        <v>255</v>
      </c>
      <c r="AJ368" t="s">
        <v>230</v>
      </c>
      <c r="AK368" t="str">
        <f>IF(AK53="X","+Y","+X")</f>
        <v>+Y</v>
      </c>
      <c r="AN368" t="s">
        <v>255</v>
      </c>
      <c r="BA368" t="s">
        <v>230</v>
      </c>
      <c r="BB368" t="str">
        <f>IF(BB53="X","+Y","+X")</f>
        <v>+Y</v>
      </c>
      <c r="BE368" t="s">
        <v>255</v>
      </c>
      <c r="BR368" t="s">
        <v>230</v>
      </c>
      <c r="BS368" t="str">
        <f>IF(BS53="X","+Y","+X")</f>
        <v>+X</v>
      </c>
      <c r="BV368" t="s">
        <v>255</v>
      </c>
      <c r="CI368" t="s">
        <v>230</v>
      </c>
      <c r="CJ368" t="str">
        <f>IF(CJ53="X","+Y","+X")</f>
        <v>+X</v>
      </c>
      <c r="CM368" t="s">
        <v>255</v>
      </c>
      <c r="CZ368" t="s">
        <v>230</v>
      </c>
      <c r="DA368" t="str">
        <f>IF(DA53="X","+Y","+X")</f>
        <v>+X</v>
      </c>
      <c r="DD368" t="s">
        <v>255</v>
      </c>
      <c r="DQ368" t="s">
        <v>230</v>
      </c>
      <c r="DR368" t="str">
        <f>IF(DR53="X","+Y","+X")</f>
        <v>+X</v>
      </c>
      <c r="DU368" t="s">
        <v>255</v>
      </c>
    </row>
    <row r="369" spans="1:136" ht="16" x14ac:dyDescent="0.2">
      <c r="B369" t="s">
        <v>231</v>
      </c>
      <c r="C369" t="str">
        <f>IF(C53="X","-Y","-X")</f>
        <v>-Y</v>
      </c>
      <c r="F369" t="s">
        <v>256</v>
      </c>
      <c r="S369" t="s">
        <v>231</v>
      </c>
      <c r="T369" t="str">
        <f>IF(T53="X","-Y","-X")</f>
        <v>-Y</v>
      </c>
      <c r="W369" t="s">
        <v>256</v>
      </c>
      <c r="AJ369" t="s">
        <v>231</v>
      </c>
      <c r="AK369" t="str">
        <f>IF(AK53="X","-Y","-X")</f>
        <v>-Y</v>
      </c>
      <c r="AN369" t="s">
        <v>256</v>
      </c>
      <c r="BA369" t="s">
        <v>231</v>
      </c>
      <c r="BB369" t="str">
        <f>IF(BB53="X","-Y","-X")</f>
        <v>-Y</v>
      </c>
      <c r="BE369" t="s">
        <v>256</v>
      </c>
      <c r="BR369" t="s">
        <v>231</v>
      </c>
      <c r="BS369" t="str">
        <f>IF(BS53="X","-Y","-X")</f>
        <v>-X</v>
      </c>
      <c r="BV369" t="s">
        <v>256</v>
      </c>
      <c r="CI369" t="s">
        <v>231</v>
      </c>
      <c r="CJ369" t="str">
        <f>IF(CJ53="X","-Y","-X")</f>
        <v>-X</v>
      </c>
      <c r="CM369" t="s">
        <v>256</v>
      </c>
      <c r="CZ369" t="s">
        <v>231</v>
      </c>
      <c r="DA369" t="str">
        <f>IF(DA53="X","-Y","-X")</f>
        <v>-X</v>
      </c>
      <c r="DD369" t="s">
        <v>256</v>
      </c>
      <c r="DQ369" t="s">
        <v>231</v>
      </c>
      <c r="DR369" t="str">
        <f>IF(DR53="X","-Y","-X")</f>
        <v>-X</v>
      </c>
      <c r="DU369" t="s">
        <v>256</v>
      </c>
    </row>
    <row r="370" spans="1:136" ht="16" x14ac:dyDescent="0.2">
      <c r="B370" t="s">
        <v>232</v>
      </c>
      <c r="C370" t="str">
        <f>IF(C53="X","+X","+Y")</f>
        <v>+X</v>
      </c>
      <c r="F370" t="s">
        <v>257</v>
      </c>
      <c r="S370" t="s">
        <v>232</v>
      </c>
      <c r="T370" t="str">
        <f>IF(T53="X","+X","+Y")</f>
        <v>+X</v>
      </c>
      <c r="W370" t="s">
        <v>257</v>
      </c>
      <c r="AJ370" t="s">
        <v>232</v>
      </c>
      <c r="AK370" t="str">
        <f>IF(AK53="X","+X","+Y")</f>
        <v>+X</v>
      </c>
      <c r="AN370" t="s">
        <v>257</v>
      </c>
      <c r="BA370" t="s">
        <v>232</v>
      </c>
      <c r="BB370" t="str">
        <f>IF(BB53="X","+X","+Y")</f>
        <v>+X</v>
      </c>
      <c r="BE370" t="s">
        <v>257</v>
      </c>
      <c r="BR370" t="s">
        <v>232</v>
      </c>
      <c r="BS370" t="str">
        <f>IF(BS53="X","+X","+Y")</f>
        <v>+Y</v>
      </c>
      <c r="BV370" t="s">
        <v>257</v>
      </c>
      <c r="CI370" t="s">
        <v>232</v>
      </c>
      <c r="CJ370" t="str">
        <f>IF(CJ53="X","+X","+Y")</f>
        <v>+Y</v>
      </c>
      <c r="CM370" t="s">
        <v>257</v>
      </c>
      <c r="CZ370" t="s">
        <v>232</v>
      </c>
      <c r="DA370" t="str">
        <f>IF(DA53="X","+X","+Y")</f>
        <v>+Y</v>
      </c>
      <c r="DD370" t="s">
        <v>257</v>
      </c>
      <c r="DQ370" t="s">
        <v>232</v>
      </c>
      <c r="DR370" t="str">
        <f>IF(DR53="X","+X","+Y")</f>
        <v>+Y</v>
      </c>
      <c r="DU370" t="s">
        <v>257</v>
      </c>
    </row>
    <row r="371" spans="1:136" ht="16" x14ac:dyDescent="0.2">
      <c r="B371" t="s">
        <v>206</v>
      </c>
      <c r="C371" t="str">
        <f>IF(C53="X","-X","-Y")</f>
        <v>-X</v>
      </c>
      <c r="S371" t="s">
        <v>206</v>
      </c>
      <c r="T371" t="str">
        <f>IF(T53="X","-X","-Y")</f>
        <v>-X</v>
      </c>
      <c r="AJ371" t="s">
        <v>206</v>
      </c>
      <c r="AK371" t="str">
        <f>IF(AK53="X","-X","-Y")</f>
        <v>-X</v>
      </c>
      <c r="BA371" t="s">
        <v>206</v>
      </c>
      <c r="BB371" t="str">
        <f>IF(BB53="X","-X","-Y")</f>
        <v>-X</v>
      </c>
      <c r="BR371" t="s">
        <v>206</v>
      </c>
      <c r="BS371" t="str">
        <f>IF(BS53="X","-X","-Y")</f>
        <v>-Y</v>
      </c>
      <c r="CI371" t="s">
        <v>206</v>
      </c>
      <c r="CJ371" t="str">
        <f>IF(CJ53="X","-X","-Y")</f>
        <v>-Y</v>
      </c>
      <c r="CZ371" t="s">
        <v>206</v>
      </c>
      <c r="DA371" t="str">
        <f>IF(DA53="X","-X","-Y")</f>
        <v>-Y</v>
      </c>
      <c r="DQ371" t="s">
        <v>206</v>
      </c>
      <c r="DR371" t="str">
        <f>IF(DR53="X","-X","-Y")</f>
        <v>-Y</v>
      </c>
    </row>
    <row r="372" spans="1:136" ht="16" x14ac:dyDescent="0.2">
      <c r="B372" t="s">
        <v>233</v>
      </c>
      <c r="C372" t="str">
        <f>IF(C53="X","+Y","+X")</f>
        <v>+Y</v>
      </c>
      <c r="S372" t="s">
        <v>233</v>
      </c>
      <c r="T372" t="str">
        <f>IF(T53="X","+Y","+X")</f>
        <v>+Y</v>
      </c>
      <c r="AJ372" t="s">
        <v>233</v>
      </c>
      <c r="AK372" t="str">
        <f>IF(AK53="X","+Y","+X")</f>
        <v>+Y</v>
      </c>
      <c r="BA372" t="s">
        <v>233</v>
      </c>
      <c r="BB372" t="str">
        <f>IF(BB53="X","+Y","+X")</f>
        <v>+Y</v>
      </c>
      <c r="BR372" t="s">
        <v>233</v>
      </c>
      <c r="BS372" t="str">
        <f>IF(BS53="X","+Y","+X")</f>
        <v>+X</v>
      </c>
      <c r="CI372" t="s">
        <v>233</v>
      </c>
      <c r="CJ372" t="str">
        <f>IF(CJ53="X","+Y","+X")</f>
        <v>+X</v>
      </c>
      <c r="CZ372" t="s">
        <v>233</v>
      </c>
      <c r="DA372" t="str">
        <f>IF(DA53="X","+Y","+X")</f>
        <v>+X</v>
      </c>
      <c r="DQ372" t="s">
        <v>233</v>
      </c>
      <c r="DR372" t="str">
        <f>IF(DR53="X","+Y","+X")</f>
        <v>+X</v>
      </c>
    </row>
    <row r="373" spans="1:136" ht="16" x14ac:dyDescent="0.2">
      <c r="B373" t="s">
        <v>234</v>
      </c>
      <c r="C373" t="str">
        <f>IF(C53="X","-Y","-X")</f>
        <v>-Y</v>
      </c>
      <c r="S373" t="s">
        <v>234</v>
      </c>
      <c r="T373" t="str">
        <f>IF(T53="X","-Y","-X")</f>
        <v>-Y</v>
      </c>
      <c r="AJ373" t="s">
        <v>234</v>
      </c>
      <c r="AK373" t="str">
        <f>IF(AK53="X","-Y","-X")</f>
        <v>-Y</v>
      </c>
      <c r="BA373" t="s">
        <v>234</v>
      </c>
      <c r="BB373" t="str">
        <f>IF(BB53="X","-Y","-X")</f>
        <v>-Y</v>
      </c>
      <c r="BR373" t="s">
        <v>234</v>
      </c>
      <c r="BS373" t="str">
        <f>IF(BS53="X","-Y","-X")</f>
        <v>-X</v>
      </c>
      <c r="CI373" t="s">
        <v>234</v>
      </c>
      <c r="CJ373" t="str">
        <f>IF(CJ53="X","-Y","-X")</f>
        <v>-X</v>
      </c>
      <c r="CZ373" t="s">
        <v>234</v>
      </c>
      <c r="DA373" t="str">
        <f>IF(DA53="X","-Y","-X")</f>
        <v>-X</v>
      </c>
      <c r="DQ373" t="s">
        <v>234</v>
      </c>
      <c r="DR373" t="str">
        <f>IF(DR53="X","-Y","-X")</f>
        <v>-X</v>
      </c>
    </row>
    <row r="374" spans="1:136" ht="16" x14ac:dyDescent="0.2">
      <c r="B374" t="s">
        <v>235</v>
      </c>
      <c r="C374" t="str">
        <f>B361</f>
        <v>Partially enclosed</v>
      </c>
      <c r="S374" t="s">
        <v>235</v>
      </c>
      <c r="T374" t="str">
        <f>S361</f>
        <v>Partially enclosed</v>
      </c>
      <c r="AJ374" t="s">
        <v>235</v>
      </c>
      <c r="AK374" t="str">
        <f>AJ361</f>
        <v>Partially enclosed</v>
      </c>
      <c r="BA374" t="s">
        <v>235</v>
      </c>
      <c r="BB374" t="str">
        <f>BA361</f>
        <v>Partially enclosed</v>
      </c>
      <c r="BR374" t="s">
        <v>235</v>
      </c>
      <c r="BS374" t="str">
        <f>BR361</f>
        <v>Partially enclosed</v>
      </c>
      <c r="CI374" t="s">
        <v>235</v>
      </c>
      <c r="CJ374" t="str">
        <f>CI361</f>
        <v>Partially enclosed</v>
      </c>
      <c r="CZ374" t="s">
        <v>235</v>
      </c>
      <c r="DA374" t="str">
        <f>CZ361</f>
        <v>Partially enclosed</v>
      </c>
      <c r="DQ374" t="s">
        <v>235</v>
      </c>
      <c r="DR374" t="str">
        <f>DQ361</f>
        <v>Partially enclosed</v>
      </c>
    </row>
    <row r="376" spans="1:136" ht="16" x14ac:dyDescent="0.2">
      <c r="J376" s="1" t="s">
        <v>180</v>
      </c>
      <c r="K376" s="1"/>
      <c r="L376" s="1"/>
      <c r="M376" s="1"/>
      <c r="N376" s="1" t="s">
        <v>180</v>
      </c>
      <c r="O376" s="1"/>
      <c r="P376" s="1"/>
      <c r="Q376" s="1"/>
      <c r="AA376" s="1" t="s">
        <v>180</v>
      </c>
      <c r="AB376" s="1"/>
      <c r="AC376" s="1"/>
      <c r="AD376" s="1"/>
      <c r="AE376" s="1" t="s">
        <v>180</v>
      </c>
      <c r="AF376" s="1"/>
      <c r="AG376" s="1"/>
      <c r="AH376" s="1"/>
      <c r="AR376" s="1" t="s">
        <v>180</v>
      </c>
      <c r="AS376" s="1"/>
      <c r="AT376" s="1"/>
      <c r="AU376" s="1"/>
      <c r="AV376" s="1" t="s">
        <v>180</v>
      </c>
      <c r="AW376" s="1"/>
      <c r="AX376" s="1"/>
      <c r="AY376" s="1"/>
      <c r="BI376" s="1" t="s">
        <v>180</v>
      </c>
      <c r="BJ376" s="1"/>
      <c r="BK376" s="1"/>
      <c r="BL376" s="1"/>
      <c r="BM376" s="1" t="s">
        <v>180</v>
      </c>
      <c r="BN376" s="1"/>
      <c r="BO376" s="1"/>
      <c r="BP376" s="1"/>
      <c r="BZ376" s="1" t="s">
        <v>180</v>
      </c>
      <c r="CA376" s="1"/>
      <c r="CB376" s="1"/>
      <c r="CC376" s="1"/>
      <c r="CD376" s="1" t="s">
        <v>180</v>
      </c>
      <c r="CE376" s="1"/>
      <c r="CF376" s="1"/>
      <c r="CG376" s="1"/>
      <c r="CQ376" s="1" t="s">
        <v>180</v>
      </c>
      <c r="CR376" s="1"/>
      <c r="CS376" s="1"/>
      <c r="CT376" s="1"/>
      <c r="CU376" s="1" t="s">
        <v>180</v>
      </c>
      <c r="CV376" s="1"/>
      <c r="CW376" s="1"/>
      <c r="CX376" s="1"/>
      <c r="DH376" s="1" t="s">
        <v>180</v>
      </c>
      <c r="DI376" s="1"/>
      <c r="DJ376" s="1"/>
      <c r="DK376" s="1"/>
      <c r="DL376" s="1" t="s">
        <v>180</v>
      </c>
      <c r="DM376" s="1"/>
      <c r="DN376" s="1"/>
      <c r="DO376" s="1"/>
      <c r="DY376" s="1" t="s">
        <v>180</v>
      </c>
      <c r="DZ376" s="1"/>
      <c r="EA376" s="1"/>
      <c r="EB376" s="1"/>
      <c r="EC376" s="1" t="s">
        <v>180</v>
      </c>
      <c r="ED376" s="1"/>
      <c r="EE376" s="1"/>
      <c r="EF376" s="1"/>
    </row>
    <row r="377" spans="1:136" ht="16" x14ac:dyDescent="0.2">
      <c r="J377" t="s">
        <v>182</v>
      </c>
      <c r="K377" t="s">
        <v>183</v>
      </c>
      <c r="L377" t="s">
        <v>184</v>
      </c>
      <c r="M377" t="s">
        <v>185</v>
      </c>
      <c r="N377" t="s">
        <v>182</v>
      </c>
      <c r="O377" t="s">
        <v>183</v>
      </c>
      <c r="P377" t="s">
        <v>184</v>
      </c>
      <c r="Q377" t="s">
        <v>185</v>
      </c>
      <c r="AA377" t="s">
        <v>182</v>
      </c>
      <c r="AB377" t="s">
        <v>183</v>
      </c>
      <c r="AC377" t="s">
        <v>184</v>
      </c>
      <c r="AD377" t="s">
        <v>185</v>
      </c>
      <c r="AE377" t="s">
        <v>182</v>
      </c>
      <c r="AF377" t="s">
        <v>183</v>
      </c>
      <c r="AG377" t="s">
        <v>184</v>
      </c>
      <c r="AH377" t="s">
        <v>185</v>
      </c>
      <c r="AR377" t="s">
        <v>182</v>
      </c>
      <c r="AS377" t="s">
        <v>183</v>
      </c>
      <c r="AT377" t="s">
        <v>184</v>
      </c>
      <c r="AU377" t="s">
        <v>185</v>
      </c>
      <c r="AV377" t="s">
        <v>182</v>
      </c>
      <c r="AW377" t="s">
        <v>183</v>
      </c>
      <c r="AX377" t="s">
        <v>184</v>
      </c>
      <c r="AY377" t="s">
        <v>185</v>
      </c>
      <c r="BI377" t="s">
        <v>182</v>
      </c>
      <c r="BJ377" t="s">
        <v>183</v>
      </c>
      <c r="BK377" t="s">
        <v>184</v>
      </c>
      <c r="BL377" t="s">
        <v>185</v>
      </c>
      <c r="BM377" t="s">
        <v>182</v>
      </c>
      <c r="BN377" t="s">
        <v>183</v>
      </c>
      <c r="BO377" t="s">
        <v>184</v>
      </c>
      <c r="BP377" t="s">
        <v>185</v>
      </c>
      <c r="BZ377" t="s">
        <v>182</v>
      </c>
      <c r="CA377" t="s">
        <v>183</v>
      </c>
      <c r="CB377" t="s">
        <v>184</v>
      </c>
      <c r="CC377" t="s">
        <v>185</v>
      </c>
      <c r="CD377" t="s">
        <v>182</v>
      </c>
      <c r="CE377" t="s">
        <v>183</v>
      </c>
      <c r="CF377" t="s">
        <v>184</v>
      </c>
      <c r="CG377" t="s">
        <v>185</v>
      </c>
      <c r="CQ377" t="s">
        <v>182</v>
      </c>
      <c r="CR377" t="s">
        <v>183</v>
      </c>
      <c r="CS377" t="s">
        <v>184</v>
      </c>
      <c r="CT377" t="s">
        <v>185</v>
      </c>
      <c r="CU377" t="s">
        <v>182</v>
      </c>
      <c r="CV377" t="s">
        <v>183</v>
      </c>
      <c r="CW377" t="s">
        <v>184</v>
      </c>
      <c r="CX377" t="s">
        <v>185</v>
      </c>
      <c r="DH377" t="s">
        <v>182</v>
      </c>
      <c r="DI377" t="s">
        <v>183</v>
      </c>
      <c r="DJ377" t="s">
        <v>184</v>
      </c>
      <c r="DK377" t="s">
        <v>185</v>
      </c>
      <c r="DL377" t="s">
        <v>182</v>
      </c>
      <c r="DM377" t="s">
        <v>183</v>
      </c>
      <c r="DN377" t="s">
        <v>184</v>
      </c>
      <c r="DO377" t="s">
        <v>185</v>
      </c>
      <c r="DY377" t="s">
        <v>182</v>
      </c>
      <c r="DZ377" t="s">
        <v>183</v>
      </c>
      <c r="EA377" t="s">
        <v>184</v>
      </c>
      <c r="EB377" t="s">
        <v>185</v>
      </c>
      <c r="EC377" t="s">
        <v>182</v>
      </c>
      <c r="ED377" t="s">
        <v>183</v>
      </c>
      <c r="EE377" t="s">
        <v>184</v>
      </c>
      <c r="EF377" t="s">
        <v>185</v>
      </c>
    </row>
    <row r="378" spans="1:136" ht="16" x14ac:dyDescent="0.2">
      <c r="D378" t="s">
        <v>236</v>
      </c>
      <c r="E378" t="s">
        <v>237</v>
      </c>
      <c r="F378" t="s">
        <v>238</v>
      </c>
      <c r="G378" t="s">
        <v>239</v>
      </c>
      <c r="H378" t="s">
        <v>240</v>
      </c>
      <c r="I378" t="s">
        <v>241</v>
      </c>
      <c r="J378" s="1" t="s">
        <v>242</v>
      </c>
      <c r="K378" s="1"/>
      <c r="L378" s="1"/>
      <c r="M378" s="1"/>
      <c r="N378" s="1" t="s">
        <v>243</v>
      </c>
      <c r="O378" s="1"/>
      <c r="P378" s="1"/>
      <c r="Q378" s="1"/>
      <c r="U378" t="s">
        <v>236</v>
      </c>
      <c r="V378" t="s">
        <v>237</v>
      </c>
      <c r="W378" t="s">
        <v>238</v>
      </c>
      <c r="X378" t="s">
        <v>239</v>
      </c>
      <c r="Y378" t="s">
        <v>240</v>
      </c>
      <c r="Z378" t="s">
        <v>241</v>
      </c>
      <c r="AA378" s="1" t="s">
        <v>242</v>
      </c>
      <c r="AB378" s="1"/>
      <c r="AC378" s="1"/>
      <c r="AD378" s="1"/>
      <c r="AE378" s="1" t="s">
        <v>243</v>
      </c>
      <c r="AF378" s="1"/>
      <c r="AG378" s="1"/>
      <c r="AH378" s="1"/>
      <c r="AL378" t="s">
        <v>236</v>
      </c>
      <c r="AM378" t="s">
        <v>237</v>
      </c>
      <c r="AN378" t="s">
        <v>238</v>
      </c>
      <c r="AO378" t="s">
        <v>239</v>
      </c>
      <c r="AP378" t="s">
        <v>240</v>
      </c>
      <c r="AQ378" t="s">
        <v>241</v>
      </c>
      <c r="AR378" s="1" t="s">
        <v>242</v>
      </c>
      <c r="AS378" s="1"/>
      <c r="AT378" s="1"/>
      <c r="AU378" s="1"/>
      <c r="AV378" s="1" t="s">
        <v>243</v>
      </c>
      <c r="AW378" s="1"/>
      <c r="AX378" s="1"/>
      <c r="AY378" s="1"/>
      <c r="BC378" t="s">
        <v>236</v>
      </c>
      <c r="BD378" t="s">
        <v>237</v>
      </c>
      <c r="BE378" t="s">
        <v>238</v>
      </c>
      <c r="BF378" t="s">
        <v>239</v>
      </c>
      <c r="BG378" t="s">
        <v>240</v>
      </c>
      <c r="BH378" t="s">
        <v>241</v>
      </c>
      <c r="BI378" s="1" t="s">
        <v>242</v>
      </c>
      <c r="BJ378" s="1"/>
      <c r="BK378" s="1"/>
      <c r="BL378" s="1"/>
      <c r="BM378" s="1" t="s">
        <v>243</v>
      </c>
      <c r="BN378" s="1"/>
      <c r="BO378" s="1"/>
      <c r="BP378" s="1"/>
      <c r="BT378" t="s">
        <v>236</v>
      </c>
      <c r="BU378" t="s">
        <v>237</v>
      </c>
      <c r="BV378" t="s">
        <v>238</v>
      </c>
      <c r="BW378" t="s">
        <v>239</v>
      </c>
      <c r="BX378" t="s">
        <v>240</v>
      </c>
      <c r="BY378" t="s">
        <v>241</v>
      </c>
      <c r="BZ378" s="1" t="s">
        <v>242</v>
      </c>
      <c r="CA378" s="1"/>
      <c r="CB378" s="1"/>
      <c r="CC378" s="1"/>
      <c r="CD378" s="1" t="s">
        <v>243</v>
      </c>
      <c r="CE378" s="1"/>
      <c r="CF378" s="1"/>
      <c r="CG378" s="1"/>
      <c r="CK378" t="s">
        <v>236</v>
      </c>
      <c r="CL378" t="s">
        <v>237</v>
      </c>
      <c r="CM378" t="s">
        <v>238</v>
      </c>
      <c r="CN378" t="s">
        <v>239</v>
      </c>
      <c r="CO378" t="s">
        <v>240</v>
      </c>
      <c r="CP378" t="s">
        <v>241</v>
      </c>
      <c r="CQ378" s="1" t="s">
        <v>242</v>
      </c>
      <c r="CR378" s="1"/>
      <c r="CS378" s="1"/>
      <c r="CT378" s="1"/>
      <c r="CU378" s="1" t="s">
        <v>243</v>
      </c>
      <c r="CV378" s="1"/>
      <c r="CW378" s="1"/>
      <c r="CX378" s="1"/>
      <c r="DB378" t="s">
        <v>236</v>
      </c>
      <c r="DC378" t="s">
        <v>237</v>
      </c>
      <c r="DD378" t="s">
        <v>238</v>
      </c>
      <c r="DE378" t="s">
        <v>239</v>
      </c>
      <c r="DF378" t="s">
        <v>240</v>
      </c>
      <c r="DG378" t="s">
        <v>241</v>
      </c>
      <c r="DH378" s="1" t="s">
        <v>242</v>
      </c>
      <c r="DI378" s="1"/>
      <c r="DJ378" s="1"/>
      <c r="DK378" s="1"/>
      <c r="DL378" s="1" t="s">
        <v>243</v>
      </c>
      <c r="DM378" s="1"/>
      <c r="DN378" s="1"/>
      <c r="DO378" s="1"/>
      <c r="DS378" t="s">
        <v>236</v>
      </c>
      <c r="DT378" t="s">
        <v>237</v>
      </c>
      <c r="DU378" t="s">
        <v>238</v>
      </c>
      <c r="DV378" t="s">
        <v>239</v>
      </c>
      <c r="DW378" t="s">
        <v>240</v>
      </c>
      <c r="DX378" t="s">
        <v>241</v>
      </c>
      <c r="DY378" s="1" t="s">
        <v>242</v>
      </c>
      <c r="DZ378" s="1"/>
      <c r="EA378" s="1"/>
      <c r="EB378" s="1"/>
      <c r="EC378" s="1" t="s">
        <v>243</v>
      </c>
      <c r="ED378" s="1"/>
      <c r="EE378" s="1"/>
      <c r="EF378" s="1"/>
    </row>
    <row r="379" spans="1:136" ht="16" x14ac:dyDescent="0.2">
      <c r="D379" t="str">
        <f>C366</f>
        <v>+X</v>
      </c>
      <c r="E379" t="str">
        <f>C367</f>
        <v>-X</v>
      </c>
      <c r="F379" t="str">
        <f>C368</f>
        <v>+Y</v>
      </c>
      <c r="G379" t="str">
        <f>C369</f>
        <v>-Y</v>
      </c>
      <c r="H379" t="str">
        <f>C370</f>
        <v>+X</v>
      </c>
      <c r="I379" t="str">
        <f>C371</f>
        <v>-X</v>
      </c>
      <c r="J379" s="1" t="str">
        <f>C372</f>
        <v>+Y</v>
      </c>
      <c r="K379" s="1"/>
      <c r="L379" s="1"/>
      <c r="M379" s="1"/>
      <c r="N379" s="1" t="str">
        <f>C373</f>
        <v>-Y</v>
      </c>
      <c r="O379" s="1"/>
      <c r="P379" s="1"/>
      <c r="Q379" s="1"/>
      <c r="U379" t="str">
        <f>T366</f>
        <v>+X</v>
      </c>
      <c r="V379" t="str">
        <f>T367</f>
        <v>-X</v>
      </c>
      <c r="W379" t="str">
        <f>T368</f>
        <v>+Y</v>
      </c>
      <c r="X379" t="str">
        <f>T369</f>
        <v>-Y</v>
      </c>
      <c r="Y379" t="str">
        <f>T370</f>
        <v>+X</v>
      </c>
      <c r="Z379" t="str">
        <f>T371</f>
        <v>-X</v>
      </c>
      <c r="AA379" s="1" t="str">
        <f>T372</f>
        <v>+Y</v>
      </c>
      <c r="AB379" s="1"/>
      <c r="AC379" s="1"/>
      <c r="AD379" s="1"/>
      <c r="AE379" s="1" t="str">
        <f>T373</f>
        <v>-Y</v>
      </c>
      <c r="AF379" s="1"/>
      <c r="AG379" s="1"/>
      <c r="AH379" s="1"/>
      <c r="AL379" t="str">
        <f>AK366</f>
        <v>+X</v>
      </c>
      <c r="AM379" t="str">
        <f>AK367</f>
        <v>-X</v>
      </c>
      <c r="AN379" t="str">
        <f>AK368</f>
        <v>+Y</v>
      </c>
      <c r="AO379" t="str">
        <f>AK369</f>
        <v>-Y</v>
      </c>
      <c r="AP379" t="str">
        <f>AK370</f>
        <v>+X</v>
      </c>
      <c r="AQ379" t="str">
        <f>AK371</f>
        <v>-X</v>
      </c>
      <c r="AR379" s="1" t="str">
        <f>AK372</f>
        <v>+Y</v>
      </c>
      <c r="AS379" s="1"/>
      <c r="AT379" s="1"/>
      <c r="AU379" s="1"/>
      <c r="AV379" s="1" t="str">
        <f>AK373</f>
        <v>-Y</v>
      </c>
      <c r="AW379" s="1"/>
      <c r="AX379" s="1"/>
      <c r="AY379" s="1"/>
      <c r="BC379" t="str">
        <f>BB366</f>
        <v>+X</v>
      </c>
      <c r="BD379" t="str">
        <f>BB367</f>
        <v>-X</v>
      </c>
      <c r="BE379" t="str">
        <f>BB368</f>
        <v>+Y</v>
      </c>
      <c r="BF379" t="str">
        <f>BB369</f>
        <v>-Y</v>
      </c>
      <c r="BG379" t="str">
        <f>BB370</f>
        <v>+X</v>
      </c>
      <c r="BH379" t="str">
        <f>BB371</f>
        <v>-X</v>
      </c>
      <c r="BI379" s="1" t="str">
        <f>BB372</f>
        <v>+Y</v>
      </c>
      <c r="BJ379" s="1"/>
      <c r="BK379" s="1"/>
      <c r="BL379" s="1"/>
      <c r="BM379" s="1" t="str">
        <f>BB373</f>
        <v>-Y</v>
      </c>
      <c r="BN379" s="1"/>
      <c r="BO379" s="1"/>
      <c r="BP379" s="1"/>
      <c r="BT379" t="str">
        <f>BS366</f>
        <v>+Y</v>
      </c>
      <c r="BU379" t="str">
        <f>BS367</f>
        <v>-Y</v>
      </c>
      <c r="BV379" t="str">
        <f>BS368</f>
        <v>+X</v>
      </c>
      <c r="BW379" t="str">
        <f>BS369</f>
        <v>-X</v>
      </c>
      <c r="BX379" t="str">
        <f>BS370</f>
        <v>+Y</v>
      </c>
      <c r="BY379" t="str">
        <f>BS371</f>
        <v>-Y</v>
      </c>
      <c r="BZ379" s="1" t="str">
        <f>BS372</f>
        <v>+X</v>
      </c>
      <c r="CA379" s="1"/>
      <c r="CB379" s="1"/>
      <c r="CC379" s="1"/>
      <c r="CD379" s="1" t="str">
        <f>BS373</f>
        <v>-X</v>
      </c>
      <c r="CE379" s="1"/>
      <c r="CF379" s="1"/>
      <c r="CG379" s="1"/>
      <c r="CK379" t="str">
        <f>CJ366</f>
        <v>+Y</v>
      </c>
      <c r="CL379" t="str">
        <f>CJ367</f>
        <v>-Y</v>
      </c>
      <c r="CM379" t="str">
        <f>CJ368</f>
        <v>+X</v>
      </c>
      <c r="CN379" t="str">
        <f>CJ369</f>
        <v>-X</v>
      </c>
      <c r="CO379" t="str">
        <f>CJ370</f>
        <v>+Y</v>
      </c>
      <c r="CP379" t="str">
        <f>CJ371</f>
        <v>-Y</v>
      </c>
      <c r="CQ379" s="1" t="str">
        <f>CJ372</f>
        <v>+X</v>
      </c>
      <c r="CR379" s="1"/>
      <c r="CS379" s="1"/>
      <c r="CT379" s="1"/>
      <c r="CU379" s="1" t="str">
        <f>CJ373</f>
        <v>-X</v>
      </c>
      <c r="CV379" s="1"/>
      <c r="CW379" s="1"/>
      <c r="CX379" s="1"/>
      <c r="DB379" t="str">
        <f>DA366</f>
        <v>+Y</v>
      </c>
      <c r="DC379" t="str">
        <f>DA367</f>
        <v>-Y</v>
      </c>
      <c r="DD379" t="str">
        <f>DA368</f>
        <v>+X</v>
      </c>
      <c r="DE379" t="str">
        <f>DA369</f>
        <v>-X</v>
      </c>
      <c r="DF379" t="str">
        <f>DA370</f>
        <v>+Y</v>
      </c>
      <c r="DG379" t="str">
        <f>DA371</f>
        <v>-Y</v>
      </c>
      <c r="DH379" s="1" t="str">
        <f>DA372</f>
        <v>+X</v>
      </c>
      <c r="DI379" s="1"/>
      <c r="DJ379" s="1"/>
      <c r="DK379" s="1"/>
      <c r="DL379" s="1" t="str">
        <f>DA373</f>
        <v>-X</v>
      </c>
      <c r="DM379" s="1"/>
      <c r="DN379" s="1"/>
      <c r="DO379" s="1"/>
      <c r="DS379" t="str">
        <f>DR366</f>
        <v>+Y</v>
      </c>
      <c r="DT379" t="str">
        <f>DR367</f>
        <v>-Y</v>
      </c>
      <c r="DU379" t="str">
        <f>DR368</f>
        <v>+X</v>
      </c>
      <c r="DV379" t="str">
        <f>DR369</f>
        <v>-X</v>
      </c>
      <c r="DW379" t="str">
        <f>DR370</f>
        <v>+Y</v>
      </c>
      <c r="DX379" t="str">
        <f>DR371</f>
        <v>-Y</v>
      </c>
      <c r="DY379" s="1" t="str">
        <f>DR372</f>
        <v>+X</v>
      </c>
      <c r="DZ379" s="1"/>
      <c r="EA379" s="1"/>
      <c r="EB379" s="1"/>
      <c r="EC379" s="1" t="str">
        <f>DR373</f>
        <v>-X</v>
      </c>
      <c r="ED379" s="1"/>
      <c r="EE379" s="1"/>
      <c r="EF379" s="1"/>
    </row>
    <row r="380" spans="1:136" ht="16" x14ac:dyDescent="0.2">
      <c r="C380" t="s">
        <v>244</v>
      </c>
      <c r="D380">
        <f>D219*D153*D328-D221*D174</f>
        <v>1.4280135617303209</v>
      </c>
      <c r="E380">
        <f>D219*D153*D332-D221*D174</f>
        <v>-8.8426993630223727</v>
      </c>
      <c r="F380">
        <f>D219*D153*D334-D221*D174</f>
        <v>-12.577504062932443</v>
      </c>
      <c r="G380">
        <f>F380</f>
        <v>-12.577504062932443</v>
      </c>
      <c r="H380">
        <f>D221*D153*K303-D221*D174</f>
        <v>-7.9410701360552771</v>
      </c>
      <c r="I380">
        <f>D221*D153*K315-D221*D174</f>
        <v>-11.643802887954925</v>
      </c>
      <c r="J380">
        <f>D221*D153*G325-D221*D174</f>
        <v>-14.444906412887477</v>
      </c>
      <c r="K380">
        <f>D221*D153*H325-D221*D174</f>
        <v>-14.444906412887477</v>
      </c>
      <c r="L380">
        <f>D221*D153*I325-D221*D174</f>
        <v>-10.710101712977409</v>
      </c>
      <c r="M380">
        <f>D221*D153*J325-D221*D174</f>
        <v>-8.8426993630223727</v>
      </c>
      <c r="N380">
        <f>J380</f>
        <v>-14.444906412887477</v>
      </c>
      <c r="O380">
        <f>K380</f>
        <v>-14.444906412887477</v>
      </c>
      <c r="P380">
        <f>L380</f>
        <v>-10.710101712977409</v>
      </c>
      <c r="Q380">
        <f>M380</f>
        <v>-8.8426993630223727</v>
      </c>
      <c r="T380" t="s">
        <v>244</v>
      </c>
      <c r="U380">
        <f>U219*U153*U328-U221*U174</f>
        <v>1.4280135617303209</v>
      </c>
      <c r="V380">
        <f>U219*U153*U332-U221*U174</f>
        <v>-8.8426993630223727</v>
      </c>
      <c r="W380">
        <f>U219*U153*U334-U221*U174</f>
        <v>-12.577504062932443</v>
      </c>
      <c r="X380">
        <f>W380</f>
        <v>-12.577504062932443</v>
      </c>
      <c r="Y380">
        <f>U221*U153*AB303-U221*U174</f>
        <v>-3.287177371906143</v>
      </c>
      <c r="Z380">
        <f>U221*U153*AB315-U221*U174</f>
        <v>-11.643802887954925</v>
      </c>
      <c r="AA380">
        <f>U221*U153*X325-U221*U174</f>
        <v>-7.7222579530493514</v>
      </c>
      <c r="AB380">
        <f>U221*U153*Y325-U221*U174</f>
        <v>-7.7222579530493514</v>
      </c>
      <c r="AC380">
        <f>U221*U153*Z325-U221*U174</f>
        <v>-7.7222579530493514</v>
      </c>
      <c r="AD380">
        <f>U221*U153*AA325-U221*U174</f>
        <v>-7.7222579530493514</v>
      </c>
      <c r="AE380">
        <f>AA380</f>
        <v>-7.7222579530493514</v>
      </c>
      <c r="AF380">
        <f>AB380</f>
        <v>-7.7222579530493514</v>
      </c>
      <c r="AG380">
        <f>AC380</f>
        <v>-7.7222579530493514</v>
      </c>
      <c r="AH380">
        <f>AD380</f>
        <v>-7.7222579530493514</v>
      </c>
      <c r="AK380" t="s">
        <v>244</v>
      </c>
      <c r="AL380">
        <f>AL219*AL153*AL328-AL221*AL174</f>
        <v>13.511205237909961</v>
      </c>
      <c r="AM380">
        <f>AL219*AL153*AL332-AL221*AL174</f>
        <v>3.2404923131572674</v>
      </c>
      <c r="AN380">
        <f>AL219*AL153*AL334-AL221*AL174</f>
        <v>-0.49431238675280298</v>
      </c>
      <c r="AO380">
        <f>AN380</f>
        <v>-0.49431238675280298</v>
      </c>
      <c r="AP380">
        <f>AL221*AL153*AS303-AL221*AL174</f>
        <v>4.1421215401243625</v>
      </c>
      <c r="AQ380">
        <f>AL221*AL153*AS315-AL221*AL174</f>
        <v>0.43938878822471494</v>
      </c>
      <c r="AR380">
        <f>AL221*AL153*AO325-AL221*AL174</f>
        <v>-2.3617147367078379</v>
      </c>
      <c r="AS380">
        <f>AL221*AL153*AP325-AL221*AL174</f>
        <v>-2.3617147367078379</v>
      </c>
      <c r="AT380">
        <f>AL221*AL153*AQ325-AL221*AL174</f>
        <v>1.373089963202232</v>
      </c>
      <c r="AU380">
        <f>AL221*AL153*AR325-AL221*AL174</f>
        <v>3.2404923131572674</v>
      </c>
      <c r="AV380">
        <f>AR380</f>
        <v>-2.3617147367078379</v>
      </c>
      <c r="AW380">
        <f>AS380</f>
        <v>-2.3617147367078379</v>
      </c>
      <c r="AX380">
        <f>AT380</f>
        <v>1.373089963202232</v>
      </c>
      <c r="AY380">
        <f>AU380</f>
        <v>3.2404923131572674</v>
      </c>
      <c r="BB380" t="s">
        <v>244</v>
      </c>
      <c r="BC380">
        <f>BC219*BC153*BC328-BC221*BC174</f>
        <v>13.511205237909961</v>
      </c>
      <c r="BD380">
        <f>BC219*BC153*BC332-BC221*BC174</f>
        <v>3.2404923131572674</v>
      </c>
      <c r="BE380">
        <f>BC219*BC153*BC334-BC221*BC174</f>
        <v>-0.49431238675280298</v>
      </c>
      <c r="BF380">
        <f>BE380</f>
        <v>-0.49431238675280298</v>
      </c>
      <c r="BG380">
        <f>BC221*BC153*BJ303-BC221*BC174</f>
        <v>8.7960143042734966</v>
      </c>
      <c r="BH380">
        <f>BC221*BC153*BJ315-BC221*BC174</f>
        <v>0.43938878822471494</v>
      </c>
      <c r="BI380">
        <f>BC221*BC153*BF325-BC221*BC174</f>
        <v>4.3609337231302883</v>
      </c>
      <c r="BJ380">
        <f>BC221*BC153*BG325-BC221*BC174</f>
        <v>4.3609337231302883</v>
      </c>
      <c r="BK380">
        <f>BC221*BC153*BH325-BC221*BC174</f>
        <v>4.3609337231302883</v>
      </c>
      <c r="BL380">
        <f>BC221*BC153*BI325-BC221*BC174</f>
        <v>4.3609337231302883</v>
      </c>
      <c r="BM380">
        <f>BI380</f>
        <v>4.3609337231302883</v>
      </c>
      <c r="BN380">
        <f>BJ380</f>
        <v>4.3609337231302883</v>
      </c>
      <c r="BO380">
        <f>BK380</f>
        <v>4.3609337231302883</v>
      </c>
      <c r="BP380">
        <f>BL380</f>
        <v>4.3609337231302883</v>
      </c>
      <c r="BS380" t="s">
        <v>244</v>
      </c>
      <c r="BT380">
        <f>BT219*BT153*BT328-BT221*BT174</f>
        <v>1.4280135617303209</v>
      </c>
      <c r="BU380">
        <f>BT219*BT153*BT332-BT221*BT174</f>
        <v>-10.710101712977409</v>
      </c>
      <c r="BV380">
        <f>BT219*BT153*BT334-BT221*BT174</f>
        <v>-12.577504062932443</v>
      </c>
      <c r="BW380">
        <f>BV380</f>
        <v>-12.577504062932443</v>
      </c>
      <c r="BX380">
        <f>BT221*BT153*CA303-BT221*BT174</f>
        <v>-8.6291941550125895</v>
      </c>
      <c r="BY380">
        <f>BT221*BT153*CA315-BT221*BT174</f>
        <v>-11.643802887954925</v>
      </c>
      <c r="BZ380">
        <f>BT221*BT153*BW325-BT221*BT174</f>
        <v>-14.631646647882981</v>
      </c>
      <c r="CA380">
        <f>BT221*BT153*BX325-BT221*BT174</f>
        <v>-14.351536295389725</v>
      </c>
      <c r="CB380">
        <f>BT221*BT153*BY325-BT221*BT174</f>
        <v>-10.803471830475161</v>
      </c>
      <c r="CC380">
        <f>BT221*BT153*BZ325-BT221*BT174</f>
        <v>-9.029439598017877</v>
      </c>
      <c r="CD380">
        <f>BZ380</f>
        <v>-14.631646647882981</v>
      </c>
      <c r="CE380">
        <f>CA380</f>
        <v>-14.351536295389725</v>
      </c>
      <c r="CF380">
        <f>CB380</f>
        <v>-10.803471830475161</v>
      </c>
      <c r="CG380">
        <f>CC380</f>
        <v>-9.029439598017877</v>
      </c>
      <c r="CJ380" t="s">
        <v>244</v>
      </c>
      <c r="CK380">
        <f>CK219*CK153*CK328-CK221*CK174</f>
        <v>1.4280135617303209</v>
      </c>
      <c r="CL380">
        <f>CK219*CK153*CK332-CK221*CK174</f>
        <v>-10.710101712977409</v>
      </c>
      <c r="CM380">
        <f>CK219*CK153*CK334-CK221*CK174</f>
        <v>-12.577504062932443</v>
      </c>
      <c r="CN380">
        <f>CM380</f>
        <v>-12.577504062932443</v>
      </c>
      <c r="CO380">
        <f>CK221*CK153*CR303-CK221*CK174</f>
        <v>-4.2383373841556278</v>
      </c>
      <c r="CP380">
        <f>CK221*CK153*CR315-CK221*CK174</f>
        <v>-11.643802887954925</v>
      </c>
      <c r="CQ380">
        <f>CK221*CK153*CN325-CK221*CK174</f>
        <v>-7.7222579530493514</v>
      </c>
      <c r="CR380">
        <f>CK221*CK153*CO325-CK221*CK174</f>
        <v>-7.7222579530493514</v>
      </c>
      <c r="CS380">
        <f>CK221*CK153*CP325-CK221*CK174</f>
        <v>-7.7222579530493514</v>
      </c>
      <c r="CT380">
        <f>CK221*CK153*CQ325-CK221*CK174</f>
        <v>-7.7222579530493514</v>
      </c>
      <c r="CU380">
        <f>CQ380</f>
        <v>-7.7222579530493514</v>
      </c>
      <c r="CV380">
        <f>CR380</f>
        <v>-7.7222579530493514</v>
      </c>
      <c r="CW380">
        <f>CS380</f>
        <v>-7.7222579530493514</v>
      </c>
      <c r="CX380">
        <f>CT380</f>
        <v>-7.7222579530493514</v>
      </c>
      <c r="DA380" t="s">
        <v>244</v>
      </c>
      <c r="DB380">
        <f>DB219*DB153*DB328-DB221*DB174</f>
        <v>13.511205237909961</v>
      </c>
      <c r="DC380">
        <f>DB219*DB153*DB332-DB221*DB174</f>
        <v>1.373089963202232</v>
      </c>
      <c r="DD380">
        <f>DB219*DB153*DB334-DB221*DB174</f>
        <v>-0.49431238675280298</v>
      </c>
      <c r="DE380">
        <f>DD380</f>
        <v>-0.49431238675280298</v>
      </c>
      <c r="DF380">
        <f>DB221*DB153*DI303-DB221*DB174</f>
        <v>3.4539975211670502</v>
      </c>
      <c r="DG380">
        <f>DB221*DB153*DI315-DB221*DB174</f>
        <v>0.43938878822471494</v>
      </c>
      <c r="DH380">
        <f>DB221*DB153*DE325-DB221*DB174</f>
        <v>-2.5484549717033422</v>
      </c>
      <c r="DI380">
        <f>DB221*DB153*DF325-DB221*DB174</f>
        <v>-2.2683446192100858</v>
      </c>
      <c r="DJ380">
        <f>DB221*DB153*DG325-DB221*DB174</f>
        <v>1.2797198457044798</v>
      </c>
      <c r="DK380">
        <f>DB221*DB153*DH325-DB221*DB174</f>
        <v>3.0537520781617635</v>
      </c>
      <c r="DL380">
        <f>DH380</f>
        <v>-2.5484549717033422</v>
      </c>
      <c r="DM380">
        <f>DI380</f>
        <v>-2.2683446192100858</v>
      </c>
      <c r="DN380">
        <f>DJ380</f>
        <v>1.2797198457044798</v>
      </c>
      <c r="DO380">
        <f>DK380</f>
        <v>3.0537520781617635</v>
      </c>
      <c r="DR380" t="s">
        <v>244</v>
      </c>
      <c r="DS380">
        <f>DS219*DS153*DS328-DS221*DS174</f>
        <v>13.511205237909961</v>
      </c>
      <c r="DT380">
        <f>DS219*DS153*DS332-DS221*DS174</f>
        <v>1.373089963202232</v>
      </c>
      <c r="DU380">
        <f>DS219*DS153*DS334-DS221*DS174</f>
        <v>-0.49431238675280298</v>
      </c>
      <c r="DV380">
        <f>DU380</f>
        <v>-0.49431238675280298</v>
      </c>
      <c r="DW380">
        <f>DS221*DS153*DZ303-DS221*DS174</f>
        <v>7.8448542920240119</v>
      </c>
      <c r="DX380">
        <f>DS221*DS153*DZ315-DS221*DS174</f>
        <v>0.43938878822471494</v>
      </c>
      <c r="DY380">
        <f>DS221*DS153*DV325-DS221*DS174</f>
        <v>4.3609337231302883</v>
      </c>
      <c r="DZ380">
        <f>DS221*DS153*DW325-DS221*DS174</f>
        <v>4.3609337231302883</v>
      </c>
      <c r="EA380">
        <f>DS221*DS153*DX325-DS221*DS174</f>
        <v>4.3609337231302883</v>
      </c>
      <c r="EB380">
        <f>DS221*DS153*DY325-DS221*DS174</f>
        <v>4.3609337231302883</v>
      </c>
      <c r="EC380">
        <f>DY380</f>
        <v>4.3609337231302883</v>
      </c>
      <c r="ED380">
        <f>DZ380</f>
        <v>4.3609337231302883</v>
      </c>
      <c r="EE380">
        <f>EA380</f>
        <v>4.3609337231302883</v>
      </c>
      <c r="EF380">
        <f>EB380</f>
        <v>4.3609337231302883</v>
      </c>
    </row>
    <row r="382" spans="1:136" ht="16" x14ac:dyDescent="0.2">
      <c r="A382" t="s">
        <v>258</v>
      </c>
      <c r="R382" t="s">
        <v>258</v>
      </c>
      <c r="AI382" t="s">
        <v>258</v>
      </c>
      <c r="AZ382" t="s">
        <v>258</v>
      </c>
      <c r="BQ382" t="s">
        <v>258</v>
      </c>
      <c r="CH382" t="s">
        <v>258</v>
      </c>
      <c r="CY382" t="s">
        <v>258</v>
      </c>
      <c r="DP382" t="s">
        <v>258</v>
      </c>
    </row>
    <row r="383" spans="1:136" ht="16" x14ac:dyDescent="0.2">
      <c r="A383" t="s">
        <v>225</v>
      </c>
      <c r="R383" t="s">
        <v>225</v>
      </c>
      <c r="AI383" t="s">
        <v>225</v>
      </c>
      <c r="AZ383" t="s">
        <v>225</v>
      </c>
      <c r="BQ383" t="s">
        <v>225</v>
      </c>
      <c r="CH383" t="s">
        <v>225</v>
      </c>
      <c r="CY383" t="s">
        <v>225</v>
      </c>
      <c r="DP383" t="s">
        <v>225</v>
      </c>
    </row>
    <row r="384" spans="1:136" ht="16" x14ac:dyDescent="0.2">
      <c r="B384" t="s">
        <v>118</v>
      </c>
      <c r="S384" t="s">
        <v>118</v>
      </c>
      <c r="AJ384" t="s">
        <v>118</v>
      </c>
      <c r="BA384" t="s">
        <v>118</v>
      </c>
      <c r="BR384" t="s">
        <v>118</v>
      </c>
      <c r="CI384" t="s">
        <v>118</v>
      </c>
      <c r="CZ384" t="s">
        <v>118</v>
      </c>
      <c r="DQ384" t="s">
        <v>118</v>
      </c>
    </row>
    <row r="385" spans="2:136" ht="16" x14ac:dyDescent="0.2">
      <c r="B385" t="s">
        <v>246</v>
      </c>
      <c r="F385" t="s">
        <v>247</v>
      </c>
      <c r="S385" t="s">
        <v>246</v>
      </c>
      <c r="W385" t="s">
        <v>247</v>
      </c>
      <c r="AJ385" t="s">
        <v>246</v>
      </c>
      <c r="AN385" t="s">
        <v>247</v>
      </c>
      <c r="BA385" t="s">
        <v>246</v>
      </c>
      <c r="BE385" t="s">
        <v>247</v>
      </c>
      <c r="BR385" t="s">
        <v>246</v>
      </c>
      <c r="BV385" t="s">
        <v>247</v>
      </c>
      <c r="CI385" t="s">
        <v>246</v>
      </c>
      <c r="CM385" t="s">
        <v>247</v>
      </c>
      <c r="CZ385" t="s">
        <v>246</v>
      </c>
      <c r="DD385" t="s">
        <v>247</v>
      </c>
      <c r="DQ385" t="s">
        <v>246</v>
      </c>
      <c r="DU385" t="s">
        <v>247</v>
      </c>
    </row>
    <row r="386" spans="2:136" ht="16" x14ac:dyDescent="0.2">
      <c r="B386" t="s">
        <v>248</v>
      </c>
      <c r="F386" t="s">
        <v>249</v>
      </c>
      <c r="S386" t="s">
        <v>248</v>
      </c>
      <c r="W386" t="s">
        <v>249</v>
      </c>
      <c r="AJ386" t="s">
        <v>248</v>
      </c>
      <c r="AN386" t="s">
        <v>249</v>
      </c>
      <c r="BA386" t="s">
        <v>248</v>
      </c>
      <c r="BE386" t="s">
        <v>249</v>
      </c>
      <c r="BR386" t="s">
        <v>248</v>
      </c>
      <c r="BV386" t="s">
        <v>249</v>
      </c>
      <c r="CI386" t="s">
        <v>248</v>
      </c>
      <c r="CM386" t="s">
        <v>249</v>
      </c>
      <c r="CZ386" t="s">
        <v>248</v>
      </c>
      <c r="DD386" t="s">
        <v>249</v>
      </c>
      <c r="DQ386" t="s">
        <v>248</v>
      </c>
      <c r="DU386" t="s">
        <v>249</v>
      </c>
    </row>
    <row r="387" spans="2:136" ht="16" x14ac:dyDescent="0.2">
      <c r="B387" t="s">
        <v>250</v>
      </c>
      <c r="F387" t="s">
        <v>251</v>
      </c>
      <c r="S387" t="s">
        <v>250</v>
      </c>
      <c r="W387" t="s">
        <v>251</v>
      </c>
      <c r="AJ387" t="s">
        <v>250</v>
      </c>
      <c r="AN387" t="s">
        <v>251</v>
      </c>
      <c r="BA387" t="s">
        <v>250</v>
      </c>
      <c r="BE387" t="s">
        <v>251</v>
      </c>
      <c r="BR387" t="s">
        <v>250</v>
      </c>
      <c r="BV387" t="s">
        <v>251</v>
      </c>
      <c r="CI387" t="s">
        <v>250</v>
      </c>
      <c r="CM387" t="s">
        <v>251</v>
      </c>
      <c r="CZ387" t="s">
        <v>250</v>
      </c>
      <c r="DD387" t="s">
        <v>251</v>
      </c>
      <c r="DQ387" t="s">
        <v>250</v>
      </c>
      <c r="DU387" t="s">
        <v>251</v>
      </c>
    </row>
    <row r="388" spans="2:136" ht="16" x14ac:dyDescent="0.2">
      <c r="F388" t="s">
        <v>252</v>
      </c>
      <c r="W388" t="s">
        <v>252</v>
      </c>
      <c r="AN388" t="s">
        <v>252</v>
      </c>
      <c r="BE388" t="s">
        <v>252</v>
      </c>
      <c r="BV388" t="s">
        <v>252</v>
      </c>
      <c r="CM388" t="s">
        <v>252</v>
      </c>
      <c r="DD388" t="s">
        <v>252</v>
      </c>
      <c r="DU388" t="s">
        <v>252</v>
      </c>
    </row>
    <row r="389" spans="2:136" ht="16" x14ac:dyDescent="0.2">
      <c r="B389" t="s">
        <v>229</v>
      </c>
      <c r="C389" t="str">
        <f>IF(C53="X","+X","+Y")</f>
        <v>+X</v>
      </c>
      <c r="F389" t="s">
        <v>253</v>
      </c>
      <c r="S389" t="s">
        <v>229</v>
      </c>
      <c r="T389" t="str">
        <f>IF(T53="X","+X","+Y")</f>
        <v>+X</v>
      </c>
      <c r="W389" t="s">
        <v>253</v>
      </c>
      <c r="AJ389" t="s">
        <v>229</v>
      </c>
      <c r="AK389" t="str">
        <f>IF(AK53="X","+X","+Y")</f>
        <v>+X</v>
      </c>
      <c r="AN389" t="s">
        <v>253</v>
      </c>
      <c r="BA389" t="s">
        <v>229</v>
      </c>
      <c r="BB389" t="str">
        <f>IF(BB53="X","+X","+Y")</f>
        <v>+X</v>
      </c>
      <c r="BE389" t="s">
        <v>253</v>
      </c>
      <c r="BR389" t="s">
        <v>229</v>
      </c>
      <c r="BS389" t="str">
        <f>IF(BS53="X","+X","+Y")</f>
        <v>+Y</v>
      </c>
      <c r="BV389" t="s">
        <v>253</v>
      </c>
      <c r="CI389" t="s">
        <v>229</v>
      </c>
      <c r="CJ389" t="str">
        <f>IF(CJ53="X","+X","+Y")</f>
        <v>+Y</v>
      </c>
      <c r="CM389" t="s">
        <v>253</v>
      </c>
      <c r="CZ389" t="s">
        <v>229</v>
      </c>
      <c r="DA389" t="str">
        <f>IF(DA53="X","+X","+Y")</f>
        <v>+Y</v>
      </c>
      <c r="DD389" t="s">
        <v>253</v>
      </c>
      <c r="DQ389" t="s">
        <v>229</v>
      </c>
      <c r="DR389" t="str">
        <f>IF(DR53="X","+X","+Y")</f>
        <v>+Y</v>
      </c>
      <c r="DU389" t="s">
        <v>253</v>
      </c>
    </row>
    <row r="390" spans="2:136" ht="16" x14ac:dyDescent="0.2">
      <c r="B390" t="s">
        <v>216</v>
      </c>
      <c r="C390" t="str">
        <f>IF(C53="X","-X","-Y")</f>
        <v>-X</v>
      </c>
      <c r="F390" t="s">
        <v>254</v>
      </c>
      <c r="S390" t="s">
        <v>216</v>
      </c>
      <c r="T390" t="str">
        <f>IF(T53="X","-X","-Y")</f>
        <v>-X</v>
      </c>
      <c r="W390" t="s">
        <v>254</v>
      </c>
      <c r="AJ390" t="s">
        <v>216</v>
      </c>
      <c r="AK390" t="str">
        <f>IF(AK53="X","-X","-Y")</f>
        <v>-X</v>
      </c>
      <c r="AN390" t="s">
        <v>254</v>
      </c>
      <c r="BA390" t="s">
        <v>216</v>
      </c>
      <c r="BB390" t="str">
        <f>IF(BB53="X","-X","-Y")</f>
        <v>-X</v>
      </c>
      <c r="BE390" t="s">
        <v>254</v>
      </c>
      <c r="BR390" t="s">
        <v>216</v>
      </c>
      <c r="BS390" t="str">
        <f>IF(BS53="X","-X","-Y")</f>
        <v>-Y</v>
      </c>
      <c r="BV390" t="s">
        <v>254</v>
      </c>
      <c r="CI390" t="s">
        <v>216</v>
      </c>
      <c r="CJ390" t="str">
        <f>IF(CJ53="X","-X","-Y")</f>
        <v>-Y</v>
      </c>
      <c r="CM390" t="s">
        <v>254</v>
      </c>
      <c r="CZ390" t="s">
        <v>216</v>
      </c>
      <c r="DA390" t="str">
        <f>IF(DA53="X","-X","-Y")</f>
        <v>-Y</v>
      </c>
      <c r="DD390" t="s">
        <v>254</v>
      </c>
      <c r="DQ390" t="s">
        <v>216</v>
      </c>
      <c r="DR390" t="str">
        <f>IF(DR53="X","-X","-Y")</f>
        <v>-Y</v>
      </c>
      <c r="DU390" t="s">
        <v>254</v>
      </c>
    </row>
    <row r="391" spans="2:136" ht="16" x14ac:dyDescent="0.2">
      <c r="B391" t="s">
        <v>230</v>
      </c>
      <c r="C391" t="str">
        <f>IF(C53="X","+Y","+X")</f>
        <v>+Y</v>
      </c>
      <c r="F391" t="s">
        <v>255</v>
      </c>
      <c r="S391" t="s">
        <v>230</v>
      </c>
      <c r="T391" t="str">
        <f>IF(T53="X","+Y","+X")</f>
        <v>+Y</v>
      </c>
      <c r="W391" t="s">
        <v>255</v>
      </c>
      <c r="AJ391" t="s">
        <v>230</v>
      </c>
      <c r="AK391" t="str">
        <f>IF(AK53="X","+Y","+X")</f>
        <v>+Y</v>
      </c>
      <c r="AN391" t="s">
        <v>255</v>
      </c>
      <c r="BA391" t="s">
        <v>230</v>
      </c>
      <c r="BB391" t="str">
        <f>IF(BB53="X","+Y","+X")</f>
        <v>+Y</v>
      </c>
      <c r="BE391" t="s">
        <v>255</v>
      </c>
      <c r="BR391" t="s">
        <v>230</v>
      </c>
      <c r="BS391" t="str">
        <f>IF(BS53="X","+Y","+X")</f>
        <v>+X</v>
      </c>
      <c r="BV391" t="s">
        <v>255</v>
      </c>
      <c r="CI391" t="s">
        <v>230</v>
      </c>
      <c r="CJ391" t="str">
        <f>IF(CJ53="X","+Y","+X")</f>
        <v>+X</v>
      </c>
      <c r="CM391" t="s">
        <v>255</v>
      </c>
      <c r="CZ391" t="s">
        <v>230</v>
      </c>
      <c r="DA391" t="str">
        <f>IF(DA53="X","+Y","+X")</f>
        <v>+X</v>
      </c>
      <c r="DD391" t="s">
        <v>255</v>
      </c>
      <c r="DQ391" t="s">
        <v>230</v>
      </c>
      <c r="DR391" t="str">
        <f>IF(DR53="X","+Y","+X")</f>
        <v>+X</v>
      </c>
      <c r="DU391" t="s">
        <v>255</v>
      </c>
    </row>
    <row r="392" spans="2:136" ht="16" x14ac:dyDescent="0.2">
      <c r="B392" t="s">
        <v>231</v>
      </c>
      <c r="C392" t="str">
        <f>IF(C53="X","-Y","-X")</f>
        <v>-Y</v>
      </c>
      <c r="F392" t="s">
        <v>256</v>
      </c>
      <c r="S392" t="s">
        <v>231</v>
      </c>
      <c r="T392" t="str">
        <f>IF(T53="X","-Y","-X")</f>
        <v>-Y</v>
      </c>
      <c r="W392" t="s">
        <v>256</v>
      </c>
      <c r="AJ392" t="s">
        <v>231</v>
      </c>
      <c r="AK392" t="str">
        <f>IF(AK53="X","-Y","-X")</f>
        <v>-Y</v>
      </c>
      <c r="AN392" t="s">
        <v>256</v>
      </c>
      <c r="BA392" t="s">
        <v>231</v>
      </c>
      <c r="BB392" t="str">
        <f>IF(BB53="X","-Y","-X")</f>
        <v>-Y</v>
      </c>
      <c r="BE392" t="s">
        <v>256</v>
      </c>
      <c r="BR392" t="s">
        <v>231</v>
      </c>
      <c r="BS392" t="str">
        <f>IF(BS53="X","-Y","-X")</f>
        <v>-X</v>
      </c>
      <c r="BV392" t="s">
        <v>256</v>
      </c>
      <c r="CI392" t="s">
        <v>231</v>
      </c>
      <c r="CJ392" t="str">
        <f>IF(CJ53="X","-Y","-X")</f>
        <v>-X</v>
      </c>
      <c r="CM392" t="s">
        <v>256</v>
      </c>
      <c r="CZ392" t="s">
        <v>231</v>
      </c>
      <c r="DA392" t="str">
        <f>IF(DA53="X","-Y","-X")</f>
        <v>-X</v>
      </c>
      <c r="DD392" t="s">
        <v>256</v>
      </c>
      <c r="DQ392" t="s">
        <v>231</v>
      </c>
      <c r="DR392" t="str">
        <f>IF(DR53="X","-Y","-X")</f>
        <v>-X</v>
      </c>
      <c r="DU392" t="s">
        <v>256</v>
      </c>
    </row>
    <row r="393" spans="2:136" ht="16" x14ac:dyDescent="0.2">
      <c r="B393" t="s">
        <v>232</v>
      </c>
      <c r="C393" t="str">
        <f>IF(C53="X","+X","+Y")</f>
        <v>+X</v>
      </c>
      <c r="F393" t="s">
        <v>257</v>
      </c>
      <c r="S393" t="s">
        <v>232</v>
      </c>
      <c r="T393" t="str">
        <f>IF(T53="X","+X","+Y")</f>
        <v>+X</v>
      </c>
      <c r="W393" t="s">
        <v>257</v>
      </c>
      <c r="AJ393" t="s">
        <v>232</v>
      </c>
      <c r="AK393" t="str">
        <f>IF(AK53="X","+X","+Y")</f>
        <v>+X</v>
      </c>
      <c r="AN393" t="s">
        <v>257</v>
      </c>
      <c r="BA393" t="s">
        <v>232</v>
      </c>
      <c r="BB393" t="str">
        <f>IF(BB53="X","+X","+Y")</f>
        <v>+X</v>
      </c>
      <c r="BE393" t="s">
        <v>257</v>
      </c>
      <c r="BR393" t="s">
        <v>232</v>
      </c>
      <c r="BS393" t="str">
        <f>IF(BS53="X","+X","+Y")</f>
        <v>+Y</v>
      </c>
      <c r="BV393" t="s">
        <v>257</v>
      </c>
      <c r="CI393" t="s">
        <v>232</v>
      </c>
      <c r="CJ393" t="str">
        <f>IF(CJ53="X","+X","+Y")</f>
        <v>+Y</v>
      </c>
      <c r="CM393" t="s">
        <v>257</v>
      </c>
      <c r="CZ393" t="s">
        <v>232</v>
      </c>
      <c r="DA393" t="str">
        <f>IF(DA53="X","+X","+Y")</f>
        <v>+Y</v>
      </c>
      <c r="DD393" t="s">
        <v>257</v>
      </c>
      <c r="DQ393" t="s">
        <v>232</v>
      </c>
      <c r="DR393" t="str">
        <f>IF(DR53="X","+X","+Y")</f>
        <v>+Y</v>
      </c>
      <c r="DU393" t="s">
        <v>257</v>
      </c>
    </row>
    <row r="394" spans="2:136" ht="16" x14ac:dyDescent="0.2">
      <c r="B394" t="s">
        <v>206</v>
      </c>
      <c r="C394" t="str">
        <f>IF(C53="X","-X","-Y")</f>
        <v>-X</v>
      </c>
      <c r="S394" t="s">
        <v>206</v>
      </c>
      <c r="T394" t="str">
        <f>IF(T53="X","-X","-Y")</f>
        <v>-X</v>
      </c>
      <c r="AJ394" t="s">
        <v>206</v>
      </c>
      <c r="AK394" t="str">
        <f>IF(AK53="X","-X","-Y")</f>
        <v>-X</v>
      </c>
      <c r="BA394" t="s">
        <v>206</v>
      </c>
      <c r="BB394" t="str">
        <f>IF(BB53="X","-X","-Y")</f>
        <v>-X</v>
      </c>
      <c r="BR394" t="s">
        <v>206</v>
      </c>
      <c r="BS394" t="str">
        <f>IF(BS53="X","-X","-Y")</f>
        <v>-Y</v>
      </c>
      <c r="CI394" t="s">
        <v>206</v>
      </c>
      <c r="CJ394" t="str">
        <f>IF(CJ53="X","-X","-Y")</f>
        <v>-Y</v>
      </c>
      <c r="CZ394" t="s">
        <v>206</v>
      </c>
      <c r="DA394" t="str">
        <f>IF(DA53="X","-X","-Y")</f>
        <v>-Y</v>
      </c>
      <c r="DQ394" t="s">
        <v>206</v>
      </c>
      <c r="DR394" t="str">
        <f>IF(DR53="X","-X","-Y")</f>
        <v>-Y</v>
      </c>
    </row>
    <row r="395" spans="2:136" ht="16" x14ac:dyDescent="0.2">
      <c r="B395" t="s">
        <v>233</v>
      </c>
      <c r="C395" t="str">
        <f>IF(C53="X","+Y","+X")</f>
        <v>+Y</v>
      </c>
      <c r="S395" t="s">
        <v>233</v>
      </c>
      <c r="T395" t="str">
        <f>IF(T53="X","+Y","+X")</f>
        <v>+Y</v>
      </c>
      <c r="AJ395" t="s">
        <v>233</v>
      </c>
      <c r="AK395" t="str">
        <f>IF(AK53="X","+Y","+X")</f>
        <v>+Y</v>
      </c>
      <c r="BA395" t="s">
        <v>233</v>
      </c>
      <c r="BB395" t="str">
        <f>IF(BB53="X","+Y","+X")</f>
        <v>+Y</v>
      </c>
      <c r="BR395" t="s">
        <v>233</v>
      </c>
      <c r="BS395" t="str">
        <f>IF(BS53="X","+Y","+X")</f>
        <v>+X</v>
      </c>
      <c r="CI395" t="s">
        <v>233</v>
      </c>
      <c r="CJ395" t="str">
        <f>IF(CJ53="X","+Y","+X")</f>
        <v>+X</v>
      </c>
      <c r="CZ395" t="s">
        <v>233</v>
      </c>
      <c r="DA395" t="str">
        <f>IF(DA53="X","+Y","+X")</f>
        <v>+X</v>
      </c>
      <c r="DQ395" t="s">
        <v>233</v>
      </c>
      <c r="DR395" t="str">
        <f>IF(DR53="X","+Y","+X")</f>
        <v>+X</v>
      </c>
    </row>
    <row r="396" spans="2:136" ht="16" x14ac:dyDescent="0.2">
      <c r="B396" t="s">
        <v>234</v>
      </c>
      <c r="C396" t="str">
        <f>IF(C53="X","-Y","-X")</f>
        <v>-Y</v>
      </c>
      <c r="S396" t="s">
        <v>234</v>
      </c>
      <c r="T396" t="str">
        <f>IF(T53="X","-Y","-X")</f>
        <v>-Y</v>
      </c>
      <c r="AJ396" t="s">
        <v>234</v>
      </c>
      <c r="AK396" t="str">
        <f>IF(AK53="X","-Y","-X")</f>
        <v>-Y</v>
      </c>
      <c r="BA396" t="s">
        <v>234</v>
      </c>
      <c r="BB396" t="str">
        <f>IF(BB53="X","-Y","-X")</f>
        <v>-Y</v>
      </c>
      <c r="BR396" t="s">
        <v>234</v>
      </c>
      <c r="BS396" t="str">
        <f>IF(BS53="X","-Y","-X")</f>
        <v>-X</v>
      </c>
      <c r="CI396" t="s">
        <v>234</v>
      </c>
      <c r="CJ396" t="str">
        <f>IF(CJ53="X","-Y","-X")</f>
        <v>-X</v>
      </c>
      <c r="CZ396" t="s">
        <v>234</v>
      </c>
      <c r="DA396" t="str">
        <f>IF(DA53="X","-Y","-X")</f>
        <v>-X</v>
      </c>
      <c r="DQ396" t="s">
        <v>234</v>
      </c>
      <c r="DR396" t="str">
        <f>IF(DR53="X","-Y","-X")</f>
        <v>-X</v>
      </c>
    </row>
    <row r="397" spans="2:136" ht="16" x14ac:dyDescent="0.2">
      <c r="B397" t="s">
        <v>235</v>
      </c>
      <c r="C397" t="str">
        <f>B384</f>
        <v>Enclosed</v>
      </c>
      <c r="S397" t="s">
        <v>235</v>
      </c>
      <c r="T397" t="str">
        <f>S384</f>
        <v>Enclosed</v>
      </c>
      <c r="AJ397" t="s">
        <v>235</v>
      </c>
      <c r="AK397" t="str">
        <f>AJ384</f>
        <v>Enclosed</v>
      </c>
      <c r="BA397" t="s">
        <v>235</v>
      </c>
      <c r="BB397" t="str">
        <f>BA384</f>
        <v>Enclosed</v>
      </c>
      <c r="BR397" t="s">
        <v>235</v>
      </c>
      <c r="BS397" t="str">
        <f>BR384</f>
        <v>Enclosed</v>
      </c>
      <c r="CI397" t="s">
        <v>235</v>
      </c>
      <c r="CJ397" t="str">
        <f>CI384</f>
        <v>Enclosed</v>
      </c>
      <c r="CZ397" t="s">
        <v>235</v>
      </c>
      <c r="DA397" t="str">
        <f>CZ384</f>
        <v>Enclosed</v>
      </c>
      <c r="DQ397" t="s">
        <v>235</v>
      </c>
      <c r="DR397" t="str">
        <f>DQ384</f>
        <v>Enclosed</v>
      </c>
    </row>
    <row r="399" spans="2:136" ht="16" x14ac:dyDescent="0.2">
      <c r="J399" s="1" t="s">
        <v>180</v>
      </c>
      <c r="K399" s="1"/>
      <c r="L399" s="1"/>
      <c r="M399" s="1"/>
      <c r="N399" s="1" t="s">
        <v>180</v>
      </c>
      <c r="O399" s="1"/>
      <c r="P399" s="1"/>
      <c r="Q399" s="1"/>
      <c r="AA399" s="1" t="s">
        <v>180</v>
      </c>
      <c r="AB399" s="1"/>
      <c r="AC399" s="1"/>
      <c r="AD399" s="1"/>
      <c r="AE399" s="1" t="s">
        <v>180</v>
      </c>
      <c r="AF399" s="1"/>
      <c r="AG399" s="1"/>
      <c r="AH399" s="1"/>
      <c r="AR399" s="1" t="s">
        <v>180</v>
      </c>
      <c r="AS399" s="1"/>
      <c r="AT399" s="1"/>
      <c r="AU399" s="1"/>
      <c r="AV399" s="1" t="s">
        <v>180</v>
      </c>
      <c r="AW399" s="1"/>
      <c r="AX399" s="1"/>
      <c r="AY399" s="1"/>
      <c r="BI399" s="1" t="s">
        <v>180</v>
      </c>
      <c r="BJ399" s="1"/>
      <c r="BK399" s="1"/>
      <c r="BL399" s="1"/>
      <c r="BM399" s="1" t="s">
        <v>180</v>
      </c>
      <c r="BN399" s="1"/>
      <c r="BO399" s="1"/>
      <c r="BP399" s="1"/>
      <c r="BZ399" s="1" t="s">
        <v>180</v>
      </c>
      <c r="CA399" s="1"/>
      <c r="CB399" s="1"/>
      <c r="CC399" s="1"/>
      <c r="CD399" s="1" t="s">
        <v>180</v>
      </c>
      <c r="CE399" s="1"/>
      <c r="CF399" s="1"/>
      <c r="CG399" s="1"/>
      <c r="CQ399" s="1" t="s">
        <v>180</v>
      </c>
      <c r="CR399" s="1"/>
      <c r="CS399" s="1"/>
      <c r="CT399" s="1"/>
      <c r="CU399" s="1" t="s">
        <v>180</v>
      </c>
      <c r="CV399" s="1"/>
      <c r="CW399" s="1"/>
      <c r="CX399" s="1"/>
      <c r="DH399" s="1" t="s">
        <v>180</v>
      </c>
      <c r="DI399" s="1"/>
      <c r="DJ399" s="1"/>
      <c r="DK399" s="1"/>
      <c r="DL399" s="1" t="s">
        <v>180</v>
      </c>
      <c r="DM399" s="1"/>
      <c r="DN399" s="1"/>
      <c r="DO399" s="1"/>
      <c r="DY399" s="1" t="s">
        <v>180</v>
      </c>
      <c r="DZ399" s="1"/>
      <c r="EA399" s="1"/>
      <c r="EB399" s="1"/>
      <c r="EC399" s="1" t="s">
        <v>180</v>
      </c>
      <c r="ED399" s="1"/>
      <c r="EE399" s="1"/>
      <c r="EF399" s="1"/>
    </row>
    <row r="400" spans="2:136" ht="16" x14ac:dyDescent="0.2">
      <c r="J400" t="s">
        <v>182</v>
      </c>
      <c r="K400" t="s">
        <v>183</v>
      </c>
      <c r="L400" t="s">
        <v>184</v>
      </c>
      <c r="M400" t="s">
        <v>185</v>
      </c>
      <c r="N400" t="s">
        <v>182</v>
      </c>
      <c r="O400" t="s">
        <v>183</v>
      </c>
      <c r="P400" t="s">
        <v>184</v>
      </c>
      <c r="Q400" t="s">
        <v>185</v>
      </c>
      <c r="AA400" t="s">
        <v>182</v>
      </c>
      <c r="AB400" t="s">
        <v>183</v>
      </c>
      <c r="AC400" t="s">
        <v>184</v>
      </c>
      <c r="AD400" t="s">
        <v>185</v>
      </c>
      <c r="AE400" t="s">
        <v>182</v>
      </c>
      <c r="AF400" t="s">
        <v>183</v>
      </c>
      <c r="AG400" t="s">
        <v>184</v>
      </c>
      <c r="AH400" t="s">
        <v>185</v>
      </c>
      <c r="AR400" t="s">
        <v>182</v>
      </c>
      <c r="AS400" t="s">
        <v>183</v>
      </c>
      <c r="AT400" t="s">
        <v>184</v>
      </c>
      <c r="AU400" t="s">
        <v>185</v>
      </c>
      <c r="AV400" t="s">
        <v>182</v>
      </c>
      <c r="AW400" t="s">
        <v>183</v>
      </c>
      <c r="AX400" t="s">
        <v>184</v>
      </c>
      <c r="AY400" t="s">
        <v>185</v>
      </c>
      <c r="BI400" t="s">
        <v>182</v>
      </c>
      <c r="BJ400" t="s">
        <v>183</v>
      </c>
      <c r="BK400" t="s">
        <v>184</v>
      </c>
      <c r="BL400" t="s">
        <v>185</v>
      </c>
      <c r="BM400" t="s">
        <v>182</v>
      </c>
      <c r="BN400" t="s">
        <v>183</v>
      </c>
      <c r="BO400" t="s">
        <v>184</v>
      </c>
      <c r="BP400" t="s">
        <v>185</v>
      </c>
      <c r="BZ400" t="s">
        <v>182</v>
      </c>
      <c r="CA400" t="s">
        <v>183</v>
      </c>
      <c r="CB400" t="s">
        <v>184</v>
      </c>
      <c r="CC400" t="s">
        <v>185</v>
      </c>
      <c r="CD400" t="s">
        <v>182</v>
      </c>
      <c r="CE400" t="s">
        <v>183</v>
      </c>
      <c r="CF400" t="s">
        <v>184</v>
      </c>
      <c r="CG400" t="s">
        <v>185</v>
      </c>
      <c r="CQ400" t="s">
        <v>182</v>
      </c>
      <c r="CR400" t="s">
        <v>183</v>
      </c>
      <c r="CS400" t="s">
        <v>184</v>
      </c>
      <c r="CT400" t="s">
        <v>185</v>
      </c>
      <c r="CU400" t="s">
        <v>182</v>
      </c>
      <c r="CV400" t="s">
        <v>183</v>
      </c>
      <c r="CW400" t="s">
        <v>184</v>
      </c>
      <c r="CX400" t="s">
        <v>185</v>
      </c>
      <c r="DH400" t="s">
        <v>182</v>
      </c>
      <c r="DI400" t="s">
        <v>183</v>
      </c>
      <c r="DJ400" t="s">
        <v>184</v>
      </c>
      <c r="DK400" t="s">
        <v>185</v>
      </c>
      <c r="DL400" t="s">
        <v>182</v>
      </c>
      <c r="DM400" t="s">
        <v>183</v>
      </c>
      <c r="DN400" t="s">
        <v>184</v>
      </c>
      <c r="DO400" t="s">
        <v>185</v>
      </c>
      <c r="DY400" t="s">
        <v>182</v>
      </c>
      <c r="DZ400" t="s">
        <v>183</v>
      </c>
      <c r="EA400" t="s">
        <v>184</v>
      </c>
      <c r="EB400" t="s">
        <v>185</v>
      </c>
      <c r="EC400" t="s">
        <v>182</v>
      </c>
      <c r="ED400" t="s">
        <v>183</v>
      </c>
      <c r="EE400" t="s">
        <v>184</v>
      </c>
      <c r="EF400" t="s">
        <v>185</v>
      </c>
    </row>
    <row r="401" spans="1:136" ht="16" x14ac:dyDescent="0.2">
      <c r="D401" t="s">
        <v>236</v>
      </c>
      <c r="E401" t="s">
        <v>237</v>
      </c>
      <c r="F401" t="s">
        <v>238</v>
      </c>
      <c r="G401" t="s">
        <v>239</v>
      </c>
      <c r="H401" t="s">
        <v>240</v>
      </c>
      <c r="I401" t="s">
        <v>241</v>
      </c>
      <c r="J401" s="1" t="s">
        <v>242</v>
      </c>
      <c r="K401" s="1"/>
      <c r="L401" s="1"/>
      <c r="M401" s="1"/>
      <c r="N401" s="1" t="s">
        <v>243</v>
      </c>
      <c r="O401" s="1"/>
      <c r="P401" s="1"/>
      <c r="Q401" s="1"/>
      <c r="U401" t="s">
        <v>236</v>
      </c>
      <c r="V401" t="s">
        <v>237</v>
      </c>
      <c r="W401" t="s">
        <v>238</v>
      </c>
      <c r="X401" t="s">
        <v>239</v>
      </c>
      <c r="Y401" t="s">
        <v>240</v>
      </c>
      <c r="Z401" t="s">
        <v>241</v>
      </c>
      <c r="AA401" s="1" t="s">
        <v>242</v>
      </c>
      <c r="AB401" s="1"/>
      <c r="AC401" s="1"/>
      <c r="AD401" s="1"/>
      <c r="AE401" s="1" t="s">
        <v>243</v>
      </c>
      <c r="AF401" s="1"/>
      <c r="AG401" s="1"/>
      <c r="AH401" s="1"/>
      <c r="AL401" t="s">
        <v>236</v>
      </c>
      <c r="AM401" t="s">
        <v>237</v>
      </c>
      <c r="AN401" t="s">
        <v>238</v>
      </c>
      <c r="AO401" t="s">
        <v>239</v>
      </c>
      <c r="AP401" t="s">
        <v>240</v>
      </c>
      <c r="AQ401" t="s">
        <v>241</v>
      </c>
      <c r="AR401" s="1" t="s">
        <v>242</v>
      </c>
      <c r="AS401" s="1"/>
      <c r="AT401" s="1"/>
      <c r="AU401" s="1"/>
      <c r="AV401" s="1" t="s">
        <v>243</v>
      </c>
      <c r="AW401" s="1"/>
      <c r="AX401" s="1"/>
      <c r="AY401" s="1"/>
      <c r="BC401" t="s">
        <v>236</v>
      </c>
      <c r="BD401" t="s">
        <v>237</v>
      </c>
      <c r="BE401" t="s">
        <v>238</v>
      </c>
      <c r="BF401" t="s">
        <v>239</v>
      </c>
      <c r="BG401" t="s">
        <v>240</v>
      </c>
      <c r="BH401" t="s">
        <v>241</v>
      </c>
      <c r="BI401" s="1" t="s">
        <v>242</v>
      </c>
      <c r="BJ401" s="1"/>
      <c r="BK401" s="1"/>
      <c r="BL401" s="1"/>
      <c r="BM401" s="1" t="s">
        <v>243</v>
      </c>
      <c r="BN401" s="1"/>
      <c r="BO401" s="1"/>
      <c r="BP401" s="1"/>
      <c r="BT401" t="s">
        <v>236</v>
      </c>
      <c r="BU401" t="s">
        <v>237</v>
      </c>
      <c r="BV401" t="s">
        <v>238</v>
      </c>
      <c r="BW401" t="s">
        <v>239</v>
      </c>
      <c r="BX401" t="s">
        <v>240</v>
      </c>
      <c r="BY401" t="s">
        <v>241</v>
      </c>
      <c r="BZ401" s="1" t="s">
        <v>242</v>
      </c>
      <c r="CA401" s="1"/>
      <c r="CB401" s="1"/>
      <c r="CC401" s="1"/>
      <c r="CD401" s="1" t="s">
        <v>243</v>
      </c>
      <c r="CE401" s="1"/>
      <c r="CF401" s="1"/>
      <c r="CG401" s="1"/>
      <c r="CK401" t="s">
        <v>236</v>
      </c>
      <c r="CL401" t="s">
        <v>237</v>
      </c>
      <c r="CM401" t="s">
        <v>238</v>
      </c>
      <c r="CN401" t="s">
        <v>239</v>
      </c>
      <c r="CO401" t="s">
        <v>240</v>
      </c>
      <c r="CP401" t="s">
        <v>241</v>
      </c>
      <c r="CQ401" s="1" t="s">
        <v>242</v>
      </c>
      <c r="CR401" s="1"/>
      <c r="CS401" s="1"/>
      <c r="CT401" s="1"/>
      <c r="CU401" s="1" t="s">
        <v>243</v>
      </c>
      <c r="CV401" s="1"/>
      <c r="CW401" s="1"/>
      <c r="CX401" s="1"/>
      <c r="DB401" t="s">
        <v>236</v>
      </c>
      <c r="DC401" t="s">
        <v>237</v>
      </c>
      <c r="DD401" t="s">
        <v>238</v>
      </c>
      <c r="DE401" t="s">
        <v>239</v>
      </c>
      <c r="DF401" t="s">
        <v>240</v>
      </c>
      <c r="DG401" t="s">
        <v>241</v>
      </c>
      <c r="DH401" s="1" t="s">
        <v>242</v>
      </c>
      <c r="DI401" s="1"/>
      <c r="DJ401" s="1"/>
      <c r="DK401" s="1"/>
      <c r="DL401" s="1" t="s">
        <v>243</v>
      </c>
      <c r="DM401" s="1"/>
      <c r="DN401" s="1"/>
      <c r="DO401" s="1"/>
      <c r="DS401" t="s">
        <v>236</v>
      </c>
      <c r="DT401" t="s">
        <v>237</v>
      </c>
      <c r="DU401" t="s">
        <v>238</v>
      </c>
      <c r="DV401" t="s">
        <v>239</v>
      </c>
      <c r="DW401" t="s">
        <v>240</v>
      </c>
      <c r="DX401" t="s">
        <v>241</v>
      </c>
      <c r="DY401" s="1" t="s">
        <v>242</v>
      </c>
      <c r="DZ401" s="1"/>
      <c r="EA401" s="1"/>
      <c r="EB401" s="1"/>
      <c r="EC401" s="1" t="s">
        <v>243</v>
      </c>
      <c r="ED401" s="1"/>
      <c r="EE401" s="1"/>
      <c r="EF401" s="1"/>
    </row>
    <row r="402" spans="1:136" ht="16" x14ac:dyDescent="0.2">
      <c r="D402" t="str">
        <f>C389</f>
        <v>+X</v>
      </c>
      <c r="E402" t="str">
        <f>C390</f>
        <v>-X</v>
      </c>
      <c r="F402" t="str">
        <f>C391</f>
        <v>+Y</v>
      </c>
      <c r="G402" t="str">
        <f>C392</f>
        <v>-Y</v>
      </c>
      <c r="H402" t="str">
        <f>C393</f>
        <v>+X</v>
      </c>
      <c r="I402" t="str">
        <f>C394</f>
        <v>-X</v>
      </c>
      <c r="J402" s="1" t="str">
        <f>C395</f>
        <v>+Y</v>
      </c>
      <c r="K402" s="1"/>
      <c r="L402" s="1"/>
      <c r="M402" s="1"/>
      <c r="N402" s="1" t="str">
        <f>C396</f>
        <v>-Y</v>
      </c>
      <c r="O402" s="1"/>
      <c r="P402" s="1"/>
      <c r="Q402" s="1"/>
      <c r="U402" t="str">
        <f>T389</f>
        <v>+X</v>
      </c>
      <c r="V402" t="str">
        <f>T390</f>
        <v>-X</v>
      </c>
      <c r="W402" t="str">
        <f>T391</f>
        <v>+Y</v>
      </c>
      <c r="X402" t="str">
        <f>T392</f>
        <v>-Y</v>
      </c>
      <c r="Y402" t="str">
        <f>T393</f>
        <v>+X</v>
      </c>
      <c r="Z402" t="str">
        <f>T394</f>
        <v>-X</v>
      </c>
      <c r="AA402" s="1" t="str">
        <f>T395</f>
        <v>+Y</v>
      </c>
      <c r="AB402" s="1"/>
      <c r="AC402" s="1"/>
      <c r="AD402" s="1"/>
      <c r="AE402" s="1" t="str">
        <f>T396</f>
        <v>-Y</v>
      </c>
      <c r="AF402" s="1"/>
      <c r="AG402" s="1"/>
      <c r="AH402" s="1"/>
      <c r="AL402" t="str">
        <f>AK389</f>
        <v>+X</v>
      </c>
      <c r="AM402" t="str">
        <f>AK390</f>
        <v>-X</v>
      </c>
      <c r="AN402" t="str">
        <f>AK391</f>
        <v>+Y</v>
      </c>
      <c r="AO402" t="str">
        <f>AK392</f>
        <v>-Y</v>
      </c>
      <c r="AP402" t="str">
        <f>AK393</f>
        <v>+X</v>
      </c>
      <c r="AQ402" t="str">
        <f>AK394</f>
        <v>-X</v>
      </c>
      <c r="AR402" s="1" t="str">
        <f>AK395</f>
        <v>+Y</v>
      </c>
      <c r="AS402" s="1"/>
      <c r="AT402" s="1"/>
      <c r="AU402" s="1"/>
      <c r="AV402" s="1" t="str">
        <f>AK396</f>
        <v>-Y</v>
      </c>
      <c r="AW402" s="1"/>
      <c r="AX402" s="1"/>
      <c r="AY402" s="1"/>
      <c r="BC402" t="str">
        <f>BB389</f>
        <v>+X</v>
      </c>
      <c r="BD402" t="str">
        <f>BB390</f>
        <v>-X</v>
      </c>
      <c r="BE402" t="str">
        <f>BB391</f>
        <v>+Y</v>
      </c>
      <c r="BF402" t="str">
        <f>BB392</f>
        <v>-Y</v>
      </c>
      <c r="BG402" t="str">
        <f>BB393</f>
        <v>+X</v>
      </c>
      <c r="BH402" t="str">
        <f>BB394</f>
        <v>-X</v>
      </c>
      <c r="BI402" s="1" t="str">
        <f>BB395</f>
        <v>+Y</v>
      </c>
      <c r="BJ402" s="1"/>
      <c r="BK402" s="1"/>
      <c r="BL402" s="1"/>
      <c r="BM402" s="1" t="str">
        <f>BB396</f>
        <v>-Y</v>
      </c>
      <c r="BN402" s="1"/>
      <c r="BO402" s="1"/>
      <c r="BP402" s="1"/>
      <c r="BT402" t="str">
        <f>BS389</f>
        <v>+Y</v>
      </c>
      <c r="BU402" t="str">
        <f>BS390</f>
        <v>-Y</v>
      </c>
      <c r="BV402" t="str">
        <f>BS391</f>
        <v>+X</v>
      </c>
      <c r="BW402" t="str">
        <f>BS392</f>
        <v>-X</v>
      </c>
      <c r="BX402" t="str">
        <f>BS393</f>
        <v>+Y</v>
      </c>
      <c r="BY402" t="str">
        <f>BS394</f>
        <v>-Y</v>
      </c>
      <c r="BZ402" s="1" t="str">
        <f>BS395</f>
        <v>+X</v>
      </c>
      <c r="CA402" s="1"/>
      <c r="CB402" s="1"/>
      <c r="CC402" s="1"/>
      <c r="CD402" s="1" t="str">
        <f>BS396</f>
        <v>-X</v>
      </c>
      <c r="CE402" s="1"/>
      <c r="CF402" s="1"/>
      <c r="CG402" s="1"/>
      <c r="CK402" t="str">
        <f>CJ389</f>
        <v>+Y</v>
      </c>
      <c r="CL402" t="str">
        <f>CJ390</f>
        <v>-Y</v>
      </c>
      <c r="CM402" t="str">
        <f>CJ391</f>
        <v>+X</v>
      </c>
      <c r="CN402" t="str">
        <f>CJ392</f>
        <v>-X</v>
      </c>
      <c r="CO402" t="str">
        <f>CJ393</f>
        <v>+Y</v>
      </c>
      <c r="CP402" t="str">
        <f>CJ394</f>
        <v>-Y</v>
      </c>
      <c r="CQ402" s="1" t="str">
        <f>CJ395</f>
        <v>+X</v>
      </c>
      <c r="CR402" s="1"/>
      <c r="CS402" s="1"/>
      <c r="CT402" s="1"/>
      <c r="CU402" s="1" t="str">
        <f>CJ396</f>
        <v>-X</v>
      </c>
      <c r="CV402" s="1"/>
      <c r="CW402" s="1"/>
      <c r="CX402" s="1"/>
      <c r="DB402" t="str">
        <f>DA389</f>
        <v>+Y</v>
      </c>
      <c r="DC402" t="str">
        <f>DA390</f>
        <v>-Y</v>
      </c>
      <c r="DD402" t="str">
        <f>DA391</f>
        <v>+X</v>
      </c>
      <c r="DE402" t="str">
        <f>DA392</f>
        <v>-X</v>
      </c>
      <c r="DF402" t="str">
        <f>DA393</f>
        <v>+Y</v>
      </c>
      <c r="DG402" t="str">
        <f>DA394</f>
        <v>-Y</v>
      </c>
      <c r="DH402" s="1" t="str">
        <f>DA395</f>
        <v>+X</v>
      </c>
      <c r="DI402" s="1"/>
      <c r="DJ402" s="1"/>
      <c r="DK402" s="1"/>
      <c r="DL402" s="1" t="str">
        <f>DA396</f>
        <v>-X</v>
      </c>
      <c r="DM402" s="1"/>
      <c r="DN402" s="1"/>
      <c r="DO402" s="1"/>
      <c r="DS402" t="str">
        <f>DR389</f>
        <v>+Y</v>
      </c>
      <c r="DT402" t="str">
        <f>DR390</f>
        <v>-Y</v>
      </c>
      <c r="DU402" t="str">
        <f>DR391</f>
        <v>+X</v>
      </c>
      <c r="DV402" t="str">
        <f>DR392</f>
        <v>-X</v>
      </c>
      <c r="DW402" t="str">
        <f>DR393</f>
        <v>+Y</v>
      </c>
      <c r="DX402" t="str">
        <f>DR394</f>
        <v>-Y</v>
      </c>
      <c r="DY402" s="1" t="str">
        <f>DR395</f>
        <v>+X</v>
      </c>
      <c r="DZ402" s="1"/>
      <c r="EA402" s="1"/>
      <c r="EB402" s="1"/>
      <c r="EC402" s="1" t="str">
        <f>DR396</f>
        <v>-X</v>
      </c>
      <c r="ED402" s="1"/>
      <c r="EE402" s="1"/>
      <c r="EF402" s="1"/>
    </row>
    <row r="403" spans="1:136" ht="16" x14ac:dyDescent="0.2">
      <c r="C403" t="s">
        <v>244</v>
      </c>
      <c r="D403">
        <f>D219*D153*D328-D221*D175</f>
        <v>5.492359852808927</v>
      </c>
      <c r="E403">
        <f>D219*D153*D332-D221*D175</f>
        <v>-4.7783530719437657</v>
      </c>
      <c r="F403">
        <f>D219*D153*D334-D221*D175</f>
        <v>-8.5131577718538374</v>
      </c>
      <c r="G403">
        <f>F403</f>
        <v>-8.5131577718538374</v>
      </c>
      <c r="H403">
        <f>D221*D153*K303-D221*D175</f>
        <v>-3.876723844976671</v>
      </c>
      <c r="I403">
        <f>D221*D153*K315-D221*D175</f>
        <v>-7.5794565968763186</v>
      </c>
      <c r="J403">
        <f>D221*D153*G325-D221*D175</f>
        <v>-10.380560121808871</v>
      </c>
      <c r="K403">
        <f>D221*D153*H325-D221*D175</f>
        <v>-10.380560121808871</v>
      </c>
      <c r="L403">
        <f>D221*D153*I325-D221*D175</f>
        <v>-6.6457554218988015</v>
      </c>
      <c r="M403">
        <f>D221*D153*J325-D221*D175</f>
        <v>-4.7783530719437657</v>
      </c>
      <c r="N403">
        <f>J403</f>
        <v>-10.380560121808871</v>
      </c>
      <c r="O403">
        <f>K403</f>
        <v>-10.380560121808871</v>
      </c>
      <c r="P403">
        <f>L403</f>
        <v>-6.6457554218988015</v>
      </c>
      <c r="Q403">
        <f>M403</f>
        <v>-4.7783530719437657</v>
      </c>
      <c r="T403" t="s">
        <v>244</v>
      </c>
      <c r="U403">
        <f>U219*U153*U328-U221*U175</f>
        <v>5.492359852808927</v>
      </c>
      <c r="V403">
        <f>U219*U153*U332-U221*U175</f>
        <v>-4.7783530719437657</v>
      </c>
      <c r="W403">
        <f>U219*U153*U334-U221*U175</f>
        <v>-8.5131577718538374</v>
      </c>
      <c r="X403">
        <f>W403</f>
        <v>-8.5131577718538374</v>
      </c>
      <c r="Y403">
        <f>U221*U153*AB303-U221*U175</f>
        <v>0.77716891917246311</v>
      </c>
      <c r="Z403">
        <f>U221*U153*AB315-U221*U175</f>
        <v>-7.5794565968763186</v>
      </c>
      <c r="AA403">
        <f>U221*U153*X325-U221*U175</f>
        <v>-3.6579116619707452</v>
      </c>
      <c r="AB403">
        <f>U221*U153*Y325-U221*U175</f>
        <v>-3.6579116619707452</v>
      </c>
      <c r="AC403">
        <f>U221*U153*Z325-U221*U175</f>
        <v>-3.6579116619707452</v>
      </c>
      <c r="AD403">
        <f>U221*U153*AA325-U221*U175</f>
        <v>-3.6579116619707452</v>
      </c>
      <c r="AE403">
        <f>AA403</f>
        <v>-3.6579116619707452</v>
      </c>
      <c r="AF403">
        <f>AB403</f>
        <v>-3.6579116619707452</v>
      </c>
      <c r="AG403">
        <f>AC403</f>
        <v>-3.6579116619707452</v>
      </c>
      <c r="AH403">
        <f>AD403</f>
        <v>-3.6579116619707452</v>
      </c>
      <c r="AK403" t="s">
        <v>244</v>
      </c>
      <c r="AL403">
        <f>AL219*AL153*AL328-AL221*AL175</f>
        <v>9.4468589468313553</v>
      </c>
      <c r="AM403">
        <f>AL219*AL153*AL332-AL221*AL175</f>
        <v>-0.82385397792133874</v>
      </c>
      <c r="AN403">
        <f>AL219*AL153*AL334-AL221*AL175</f>
        <v>-4.5586586778314091</v>
      </c>
      <c r="AO403">
        <f>AN403</f>
        <v>-4.5586586778314091</v>
      </c>
      <c r="AP403">
        <f>AL221*AL153*AS303-AL221*AL175</f>
        <v>7.7775249045756611E-2</v>
      </c>
      <c r="AQ403">
        <f>AL221*AL153*AS315-AL221*AL175</f>
        <v>-3.6249575028538912</v>
      </c>
      <c r="AR403">
        <f>AL221*AL153*AO325-AL221*AL175</f>
        <v>-6.4260610277864441</v>
      </c>
      <c r="AS403">
        <f>AL221*AL153*AP325-AL221*AL175</f>
        <v>-6.4260610277864441</v>
      </c>
      <c r="AT403">
        <f>AL221*AL153*AQ325-AL221*AL175</f>
        <v>-2.6912563278763741</v>
      </c>
      <c r="AU403">
        <f>AL221*AL153*AR325-AL221*AL175</f>
        <v>-0.82385397792133874</v>
      </c>
      <c r="AV403">
        <f>AR403</f>
        <v>-6.4260610277864441</v>
      </c>
      <c r="AW403">
        <f>AS403</f>
        <v>-6.4260610277864441</v>
      </c>
      <c r="AX403">
        <f>AT403</f>
        <v>-2.6912563278763741</v>
      </c>
      <c r="AY403">
        <f>AU403</f>
        <v>-0.82385397792133874</v>
      </c>
      <c r="BB403" t="s">
        <v>244</v>
      </c>
      <c r="BC403">
        <f>BC219*BC153*BC328-BC221*BC175</f>
        <v>9.4468589468313553</v>
      </c>
      <c r="BD403">
        <f>BC219*BC153*BC332-BC221*BC175</f>
        <v>-0.82385397792133874</v>
      </c>
      <c r="BE403">
        <f>BC219*BC153*BC334-BC221*BC175</f>
        <v>-4.5586586778314091</v>
      </c>
      <c r="BF403">
        <f>BE403</f>
        <v>-4.5586586778314091</v>
      </c>
      <c r="BG403">
        <f>BC221*BC153*BJ303-BC221*BC175</f>
        <v>4.7316680131948905</v>
      </c>
      <c r="BH403">
        <f>BC221*BC153*BJ315-BC221*BC175</f>
        <v>-3.6249575028538912</v>
      </c>
      <c r="BI403">
        <f>BC221*BC153*BF325-BC221*BC175</f>
        <v>0.29658743205168214</v>
      </c>
      <c r="BJ403">
        <f>BC221*BC153*BG325-BC221*BC175</f>
        <v>0.29658743205168214</v>
      </c>
      <c r="BK403">
        <f>BC221*BC153*BH325-BC221*BC175</f>
        <v>0.29658743205168214</v>
      </c>
      <c r="BL403">
        <f>BC221*BC153*BI325-BC221*BC175</f>
        <v>0.29658743205168214</v>
      </c>
      <c r="BM403">
        <f>BI403</f>
        <v>0.29658743205168214</v>
      </c>
      <c r="BN403">
        <f>BJ403</f>
        <v>0.29658743205168214</v>
      </c>
      <c r="BO403">
        <f>BK403</f>
        <v>0.29658743205168214</v>
      </c>
      <c r="BP403">
        <f>BL403</f>
        <v>0.29658743205168214</v>
      </c>
      <c r="BS403" t="s">
        <v>244</v>
      </c>
      <c r="BT403">
        <f>BT219*BT153*BT328-BT221*BT175</f>
        <v>5.492359852808927</v>
      </c>
      <c r="BU403">
        <f>BT219*BT153*BT332-BT221*BT175</f>
        <v>-6.6457554218988015</v>
      </c>
      <c r="BV403">
        <f>BT219*BT153*BT334-BT221*BT175</f>
        <v>-8.5131577718538374</v>
      </c>
      <c r="BW403">
        <f>BV403</f>
        <v>-8.5131577718538374</v>
      </c>
      <c r="BX403">
        <f>BT221*BT153*CA303-BT221*BT175</f>
        <v>-4.5648478639339833</v>
      </c>
      <c r="BY403">
        <f>BT221*BT153*CA315-BT221*BT175</f>
        <v>-7.5794565968763186</v>
      </c>
      <c r="BZ403">
        <f>BT221*BT153*BW325-BT221*BT175</f>
        <v>-10.567300356804376</v>
      </c>
      <c r="CA403">
        <f>BT221*BT153*BX325-BT221*BT175</f>
        <v>-10.287190004311119</v>
      </c>
      <c r="CB403">
        <f>BT221*BT153*BY325-BT221*BT175</f>
        <v>-6.7391255393965537</v>
      </c>
      <c r="CC403">
        <f>BT221*BT153*BZ325-BT221*BT175</f>
        <v>-4.96509330693927</v>
      </c>
      <c r="CD403">
        <f>BZ403</f>
        <v>-10.567300356804376</v>
      </c>
      <c r="CE403">
        <f>CA403</f>
        <v>-10.287190004311119</v>
      </c>
      <c r="CF403">
        <f>CB403</f>
        <v>-6.7391255393965537</v>
      </c>
      <c r="CG403">
        <f>CC403</f>
        <v>-4.96509330693927</v>
      </c>
      <c r="CJ403" t="s">
        <v>244</v>
      </c>
      <c r="CK403">
        <f>CK219*CK153*CK328-CK221*CK175</f>
        <v>5.492359852808927</v>
      </c>
      <c r="CL403">
        <f>CK219*CK153*CK332-CK221*CK175</f>
        <v>-6.6457554218988015</v>
      </c>
      <c r="CM403">
        <f>CK219*CK153*CK334-CK221*CK175</f>
        <v>-8.5131577718538374</v>
      </c>
      <c r="CN403">
        <f>CM403</f>
        <v>-8.5131577718538374</v>
      </c>
      <c r="CO403">
        <f>CK221*CK153*CR303-CK221*CK175</f>
        <v>-0.1739910930770221</v>
      </c>
      <c r="CP403">
        <f>CK221*CK153*CR315-CK221*CK175</f>
        <v>-7.5794565968763186</v>
      </c>
      <c r="CQ403">
        <f>CK221*CK153*CN325-CK221*CK175</f>
        <v>-3.6579116619707452</v>
      </c>
      <c r="CR403">
        <f>CK221*CK153*CO325-CK221*CK175</f>
        <v>-3.6579116619707452</v>
      </c>
      <c r="CS403">
        <f>CK221*CK153*CP325-CK221*CK175</f>
        <v>-3.6579116619707452</v>
      </c>
      <c r="CT403">
        <f>CK221*CK153*CQ325-CK221*CK175</f>
        <v>-3.6579116619707452</v>
      </c>
      <c r="CU403">
        <f>CQ403</f>
        <v>-3.6579116619707452</v>
      </c>
      <c r="CV403">
        <f>CR403</f>
        <v>-3.6579116619707452</v>
      </c>
      <c r="CW403">
        <f>CS403</f>
        <v>-3.6579116619707452</v>
      </c>
      <c r="CX403">
        <f>CT403</f>
        <v>-3.6579116619707452</v>
      </c>
      <c r="DA403" t="s">
        <v>244</v>
      </c>
      <c r="DB403">
        <f>DB219*DB153*DB328-DB221*DB175</f>
        <v>9.4468589468313553</v>
      </c>
      <c r="DC403">
        <f>DB219*DB153*DB332-DB221*DB175</f>
        <v>-2.6912563278763741</v>
      </c>
      <c r="DD403">
        <f>DB219*DB153*DB334-DB221*DB175</f>
        <v>-4.5586586778314091</v>
      </c>
      <c r="DE403">
        <f>DD403</f>
        <v>-4.5586586778314091</v>
      </c>
      <c r="DF403">
        <f>DB221*DB153*DI303-DB221*DB175</f>
        <v>-0.61034876991155596</v>
      </c>
      <c r="DG403">
        <f>DB221*DB153*DI315-DB221*DB175</f>
        <v>-3.6249575028538912</v>
      </c>
      <c r="DH403">
        <f>DB221*DB153*DE325-DB221*DB175</f>
        <v>-6.6128012627819484</v>
      </c>
      <c r="DI403">
        <f>DB221*DB153*DF325-DB221*DB175</f>
        <v>-6.3326909102886919</v>
      </c>
      <c r="DJ403">
        <f>DB221*DB153*DG325-DB221*DB175</f>
        <v>-2.7846264453741263</v>
      </c>
      <c r="DK403">
        <f>DB221*DB153*DH325-DB221*DB175</f>
        <v>-1.0105942129168426</v>
      </c>
      <c r="DL403">
        <f>DH403</f>
        <v>-6.6128012627819484</v>
      </c>
      <c r="DM403">
        <f>DI403</f>
        <v>-6.3326909102886919</v>
      </c>
      <c r="DN403">
        <f>DJ403</f>
        <v>-2.7846264453741263</v>
      </c>
      <c r="DO403">
        <f>DK403</f>
        <v>-1.0105942129168426</v>
      </c>
      <c r="DR403" t="s">
        <v>244</v>
      </c>
      <c r="DS403">
        <f>DS219*DS153*DS328-DS221*DS175</f>
        <v>9.4468589468313553</v>
      </c>
      <c r="DT403">
        <f>DS219*DS153*DS332-DS221*DS175</f>
        <v>-2.6912563278763741</v>
      </c>
      <c r="DU403">
        <f>DS219*DS153*DS334-DS221*DS175</f>
        <v>-4.5586586778314091</v>
      </c>
      <c r="DV403">
        <f>DU403</f>
        <v>-4.5586586778314091</v>
      </c>
      <c r="DW403">
        <f>DS221*DS153*DZ303-DS221*DS175</f>
        <v>3.7805080009454053</v>
      </c>
      <c r="DX403">
        <f>DS221*DS153*DZ315-DS221*DS175</f>
        <v>-3.6249575028538912</v>
      </c>
      <c r="DY403">
        <f>DS221*DS153*DV325-DS221*DS175</f>
        <v>0.29658743205168214</v>
      </c>
      <c r="DZ403">
        <f>DS221*DS153*DW325-DS221*DS175</f>
        <v>0.29658743205168214</v>
      </c>
      <c r="EA403">
        <f>DS221*DS153*DX325-DS221*DS175</f>
        <v>0.29658743205168214</v>
      </c>
      <c r="EB403">
        <f>DS221*DS153*DY325-DS221*DS175</f>
        <v>0.29658743205168214</v>
      </c>
      <c r="EC403">
        <f>DY403</f>
        <v>0.29658743205168214</v>
      </c>
      <c r="ED403">
        <f>DZ403</f>
        <v>0.29658743205168214</v>
      </c>
      <c r="EE403">
        <f>EA403</f>
        <v>0.29658743205168214</v>
      </c>
      <c r="EF403">
        <f>EB403</f>
        <v>0.29658743205168214</v>
      </c>
    </row>
    <row r="405" spans="1:136" ht="16" x14ac:dyDescent="0.2">
      <c r="A405" t="s">
        <v>259</v>
      </c>
      <c r="R405" t="s">
        <v>259</v>
      </c>
      <c r="AI405" t="s">
        <v>259</v>
      </c>
      <c r="AZ405" t="s">
        <v>259</v>
      </c>
      <c r="BQ405" t="s">
        <v>259</v>
      </c>
      <c r="CH405" t="s">
        <v>259</v>
      </c>
      <c r="CY405" t="s">
        <v>259</v>
      </c>
      <c r="DP405" t="s">
        <v>259</v>
      </c>
    </row>
    <row r="406" spans="1:136" ht="16" x14ac:dyDescent="0.2">
      <c r="A406" t="s">
        <v>260</v>
      </c>
      <c r="R406" t="s">
        <v>260</v>
      </c>
      <c r="AI406" t="s">
        <v>260</v>
      </c>
      <c r="AZ406" t="s">
        <v>260</v>
      </c>
      <c r="BQ406" t="s">
        <v>260</v>
      </c>
      <c r="CH406" t="s">
        <v>260</v>
      </c>
      <c r="CY406" t="s">
        <v>260</v>
      </c>
      <c r="DP406" t="s">
        <v>260</v>
      </c>
    </row>
    <row r="408" spans="1:136" ht="16" x14ac:dyDescent="0.2">
      <c r="B408" t="s">
        <v>229</v>
      </c>
      <c r="C408" t="str">
        <f>IF(C53="X","+X","+Y")</f>
        <v>+X</v>
      </c>
      <c r="S408" t="s">
        <v>229</v>
      </c>
      <c r="T408" t="str">
        <f>IF(T53="X","+X","+Y")</f>
        <v>+X</v>
      </c>
      <c r="AJ408" t="s">
        <v>229</v>
      </c>
      <c r="AK408" t="str">
        <f>IF(AK53="X","+X","+Y")</f>
        <v>+X</v>
      </c>
      <c r="BA408" t="s">
        <v>229</v>
      </c>
      <c r="BB408" t="str">
        <f>IF(BB53="X","+X","+Y")</f>
        <v>+X</v>
      </c>
      <c r="BR408" t="s">
        <v>229</v>
      </c>
      <c r="BS408" t="str">
        <f>IF(BS53="X","+X","+Y")</f>
        <v>+Y</v>
      </c>
      <c r="CI408" t="s">
        <v>229</v>
      </c>
      <c r="CJ408" t="str">
        <f>IF(CJ53="X","+X","+Y")</f>
        <v>+Y</v>
      </c>
      <c r="CZ408" t="s">
        <v>229</v>
      </c>
      <c r="DA408" t="str">
        <f>IF(DA53="X","+X","+Y")</f>
        <v>+Y</v>
      </c>
      <c r="DQ408" t="s">
        <v>229</v>
      </c>
      <c r="DR408" t="str">
        <f>IF(DR53="X","+X","+Y")</f>
        <v>+Y</v>
      </c>
    </row>
    <row r="409" spans="1:136" ht="16" x14ac:dyDescent="0.2">
      <c r="B409" t="s">
        <v>216</v>
      </c>
      <c r="C409" t="str">
        <f>IF(C53="X","-X","-Y")</f>
        <v>-X</v>
      </c>
      <c r="S409" t="s">
        <v>216</v>
      </c>
      <c r="T409" t="str">
        <f>IF(T53="X","-X","-Y")</f>
        <v>-X</v>
      </c>
      <c r="AJ409" t="s">
        <v>216</v>
      </c>
      <c r="AK409" t="str">
        <f>IF(AK53="X","-X","-Y")</f>
        <v>-X</v>
      </c>
      <c r="BA409" t="s">
        <v>216</v>
      </c>
      <c r="BB409" t="str">
        <f>IF(BB53="X","-X","-Y")</f>
        <v>-X</v>
      </c>
      <c r="BR409" t="s">
        <v>216</v>
      </c>
      <c r="BS409" t="str">
        <f>IF(BS53="X","-X","-Y")</f>
        <v>-Y</v>
      </c>
      <c r="CI409" t="s">
        <v>216</v>
      </c>
      <c r="CJ409" t="str">
        <f>IF(CJ53="X","-X","-Y")</f>
        <v>-Y</v>
      </c>
      <c r="CZ409" t="s">
        <v>216</v>
      </c>
      <c r="DA409" t="str">
        <f>IF(DA53="X","-X","-Y")</f>
        <v>-Y</v>
      </c>
      <c r="DQ409" t="s">
        <v>216</v>
      </c>
      <c r="DR409" t="str">
        <f>IF(DR53="X","-X","-Y")</f>
        <v>-Y</v>
      </c>
    </row>
    <row r="410" spans="1:136" ht="16" x14ac:dyDescent="0.2">
      <c r="B410" t="s">
        <v>230</v>
      </c>
      <c r="C410" t="str">
        <f>IF(C53="X","+Y","+X")</f>
        <v>+Y</v>
      </c>
      <c r="S410" t="s">
        <v>230</v>
      </c>
      <c r="T410" t="str">
        <f>IF(T53="X","+Y","+X")</f>
        <v>+Y</v>
      </c>
      <c r="AJ410" t="s">
        <v>230</v>
      </c>
      <c r="AK410" t="str">
        <f>IF(AK53="X","+Y","+X")</f>
        <v>+Y</v>
      </c>
      <c r="BA410" t="s">
        <v>230</v>
      </c>
      <c r="BB410" t="str">
        <f>IF(BB53="X","+Y","+X")</f>
        <v>+Y</v>
      </c>
      <c r="BR410" t="s">
        <v>230</v>
      </c>
      <c r="BS410" t="str">
        <f>IF(BS53="X","+Y","+X")</f>
        <v>+X</v>
      </c>
      <c r="CI410" t="s">
        <v>230</v>
      </c>
      <c r="CJ410" t="str">
        <f>IF(CJ53="X","+Y","+X")</f>
        <v>+X</v>
      </c>
      <c r="CZ410" t="s">
        <v>230</v>
      </c>
      <c r="DA410" t="str">
        <f>IF(DA53="X","+Y","+X")</f>
        <v>+X</v>
      </c>
      <c r="DQ410" t="s">
        <v>230</v>
      </c>
      <c r="DR410" t="str">
        <f>IF(DR53="X","+Y","+X")</f>
        <v>+X</v>
      </c>
    </row>
    <row r="411" spans="1:136" ht="16" x14ac:dyDescent="0.2">
      <c r="B411" t="s">
        <v>231</v>
      </c>
      <c r="C411" t="str">
        <f>IF(C53="X","-Y","-X")</f>
        <v>-Y</v>
      </c>
      <c r="S411" t="s">
        <v>231</v>
      </c>
      <c r="T411" t="str">
        <f>IF(T53="X","-Y","-X")</f>
        <v>-Y</v>
      </c>
      <c r="AJ411" t="s">
        <v>231</v>
      </c>
      <c r="AK411" t="str">
        <f>IF(AK53="X","-Y","-X")</f>
        <v>-Y</v>
      </c>
      <c r="BA411" t="s">
        <v>231</v>
      </c>
      <c r="BB411" t="str">
        <f>IF(BB53="X","-Y","-X")</f>
        <v>-Y</v>
      </c>
      <c r="BR411" t="s">
        <v>231</v>
      </c>
      <c r="BS411" t="str">
        <f>IF(BS53="X","-Y","-X")</f>
        <v>-X</v>
      </c>
      <c r="CI411" t="s">
        <v>231</v>
      </c>
      <c r="CJ411" t="str">
        <f>IF(CJ53="X","-Y","-X")</f>
        <v>-X</v>
      </c>
      <c r="CZ411" t="s">
        <v>231</v>
      </c>
      <c r="DA411" t="str">
        <f>IF(DA53="X","-Y","-X")</f>
        <v>-X</v>
      </c>
      <c r="DQ411" t="s">
        <v>231</v>
      </c>
      <c r="DR411" t="str">
        <f>IF(DR53="X","-Y","-X")</f>
        <v>-X</v>
      </c>
    </row>
    <row r="412" spans="1:136" ht="16" x14ac:dyDescent="0.2">
      <c r="B412" t="s">
        <v>232</v>
      </c>
      <c r="C412" t="str">
        <f>IF(C53="X","+X","+Y")</f>
        <v>+X</v>
      </c>
      <c r="S412" t="s">
        <v>232</v>
      </c>
      <c r="T412" t="str">
        <f>IF(T53="X","+X","+Y")</f>
        <v>+X</v>
      </c>
      <c r="AJ412" t="s">
        <v>232</v>
      </c>
      <c r="AK412" t="str">
        <f>IF(AK53="X","+X","+Y")</f>
        <v>+X</v>
      </c>
      <c r="BA412" t="s">
        <v>232</v>
      </c>
      <c r="BB412" t="str">
        <f>IF(BB53="X","+X","+Y")</f>
        <v>+X</v>
      </c>
      <c r="BR412" t="s">
        <v>232</v>
      </c>
      <c r="BS412" t="str">
        <f>IF(BS53="X","+X","+Y")</f>
        <v>+Y</v>
      </c>
      <c r="CI412" t="s">
        <v>232</v>
      </c>
      <c r="CJ412" t="str">
        <f>IF(CJ53="X","+X","+Y")</f>
        <v>+Y</v>
      </c>
      <c r="CZ412" t="s">
        <v>232</v>
      </c>
      <c r="DA412" t="str">
        <f>IF(DA53="X","+X","+Y")</f>
        <v>+Y</v>
      </c>
      <c r="DQ412" t="s">
        <v>232</v>
      </c>
      <c r="DR412" t="str">
        <f>IF(DR53="X","+X","+Y")</f>
        <v>+Y</v>
      </c>
    </row>
    <row r="413" spans="1:136" ht="16" x14ac:dyDescent="0.2">
      <c r="B413" t="s">
        <v>206</v>
      </c>
      <c r="C413" t="str">
        <f>IF(C53="X","-X","-Y")</f>
        <v>-X</v>
      </c>
      <c r="S413" t="s">
        <v>206</v>
      </c>
      <c r="T413" t="str">
        <f>IF(T53="X","-X","-Y")</f>
        <v>-X</v>
      </c>
      <c r="AJ413" t="s">
        <v>206</v>
      </c>
      <c r="AK413" t="str">
        <f>IF(AK53="X","-X","-Y")</f>
        <v>-X</v>
      </c>
      <c r="BA413" t="s">
        <v>206</v>
      </c>
      <c r="BB413" t="str">
        <f>IF(BB53="X","-X","-Y")</f>
        <v>-X</v>
      </c>
      <c r="BR413" t="s">
        <v>206</v>
      </c>
      <c r="BS413" t="str">
        <f>IF(BS53="X","-X","-Y")</f>
        <v>-Y</v>
      </c>
      <c r="CI413" t="s">
        <v>206</v>
      </c>
      <c r="CJ413" t="str">
        <f>IF(CJ53="X","-X","-Y")</f>
        <v>-Y</v>
      </c>
      <c r="CZ413" t="s">
        <v>206</v>
      </c>
      <c r="DA413" t="str">
        <f>IF(DA53="X","-X","-Y")</f>
        <v>-Y</v>
      </c>
      <c r="DQ413" t="s">
        <v>206</v>
      </c>
      <c r="DR413" t="str">
        <f>IF(DR53="X","-X","-Y")</f>
        <v>-Y</v>
      </c>
    </row>
    <row r="414" spans="1:136" ht="16" x14ac:dyDescent="0.2">
      <c r="B414" t="s">
        <v>233</v>
      </c>
      <c r="C414" t="str">
        <f>IF(C53="X","+Y","+X")</f>
        <v>+Y</v>
      </c>
      <c r="S414" t="s">
        <v>233</v>
      </c>
      <c r="T414" t="str">
        <f>IF(T53="X","+Y","+X")</f>
        <v>+Y</v>
      </c>
      <c r="AJ414" t="s">
        <v>233</v>
      </c>
      <c r="AK414" t="str">
        <f>IF(AK53="X","+Y","+X")</f>
        <v>+Y</v>
      </c>
      <c r="BA414" t="s">
        <v>233</v>
      </c>
      <c r="BB414" t="str">
        <f>IF(BB53="X","+Y","+X")</f>
        <v>+Y</v>
      </c>
      <c r="BR414" t="s">
        <v>233</v>
      </c>
      <c r="BS414" t="str">
        <f>IF(BS53="X","+Y","+X")</f>
        <v>+X</v>
      </c>
      <c r="CI414" t="s">
        <v>233</v>
      </c>
      <c r="CJ414" t="str">
        <f>IF(CJ53="X","+Y","+X")</f>
        <v>+X</v>
      </c>
      <c r="CZ414" t="s">
        <v>233</v>
      </c>
      <c r="DA414" t="str">
        <f>IF(DA53="X","+Y","+X")</f>
        <v>+X</v>
      </c>
      <c r="DQ414" t="s">
        <v>233</v>
      </c>
      <c r="DR414" t="str">
        <f>IF(DR53="X","+Y","+X")</f>
        <v>+X</v>
      </c>
    </row>
    <row r="415" spans="1:136" ht="16" x14ac:dyDescent="0.2">
      <c r="B415" t="s">
        <v>234</v>
      </c>
      <c r="C415" t="str">
        <f>IF(C53="X","-Y","-X")</f>
        <v>-Y</v>
      </c>
      <c r="S415" t="s">
        <v>234</v>
      </c>
      <c r="T415" t="str">
        <f>IF(T53="X","-Y","-X")</f>
        <v>-Y</v>
      </c>
      <c r="AJ415" t="s">
        <v>234</v>
      </c>
      <c r="AK415" t="str">
        <f>IF(AK53="X","-Y","-X")</f>
        <v>-Y</v>
      </c>
      <c r="BA415" t="s">
        <v>234</v>
      </c>
      <c r="BB415" t="str">
        <f>IF(BB53="X","-Y","-X")</f>
        <v>-Y</v>
      </c>
      <c r="BR415" t="s">
        <v>234</v>
      </c>
      <c r="BS415" t="str">
        <f>IF(BS53="X","-Y","-X")</f>
        <v>-X</v>
      </c>
      <c r="CI415" t="s">
        <v>234</v>
      </c>
      <c r="CJ415" t="str">
        <f>IF(CJ53="X","-Y","-X")</f>
        <v>-X</v>
      </c>
      <c r="CZ415" t="s">
        <v>234</v>
      </c>
      <c r="DA415" t="str">
        <f>IF(DA53="X","-Y","-X")</f>
        <v>-X</v>
      </c>
      <c r="DQ415" t="s">
        <v>234</v>
      </c>
      <c r="DR415" t="str">
        <f>IF(DR53="X","-Y","-X")</f>
        <v>-X</v>
      </c>
    </row>
    <row r="417" spans="8:136" ht="16" x14ac:dyDescent="0.2">
      <c r="H417" t="s">
        <v>261</v>
      </c>
      <c r="I417" t="s">
        <v>214</v>
      </c>
      <c r="J417">
        <f>IF(C408="+X",D35,D36)</f>
        <v>40</v>
      </c>
      <c r="K417">
        <f t="shared" ref="K417:M426" si="42">J417</f>
        <v>40</v>
      </c>
      <c r="L417">
        <f t="shared" si="42"/>
        <v>40</v>
      </c>
      <c r="M417">
        <f t="shared" si="42"/>
        <v>40</v>
      </c>
      <c r="Y417" t="s">
        <v>261</v>
      </c>
      <c r="Z417" t="s">
        <v>214</v>
      </c>
      <c r="AA417">
        <f>IF(T408="+X",U35,U36)</f>
        <v>40</v>
      </c>
      <c r="AB417">
        <f t="shared" ref="AB417:AD426" si="43">AA417</f>
        <v>40</v>
      </c>
      <c r="AC417">
        <f t="shared" si="43"/>
        <v>40</v>
      </c>
      <c r="AD417">
        <f t="shared" si="43"/>
        <v>40</v>
      </c>
      <c r="AP417" t="s">
        <v>261</v>
      </c>
      <c r="AQ417" t="s">
        <v>214</v>
      </c>
      <c r="AR417">
        <f>IF(AK408="+X",AL35,AL36)</f>
        <v>40</v>
      </c>
      <c r="AS417">
        <f t="shared" ref="AS417:AU426" si="44">AR417</f>
        <v>40</v>
      </c>
      <c r="AT417">
        <f t="shared" si="44"/>
        <v>40</v>
      </c>
      <c r="AU417">
        <f t="shared" si="44"/>
        <v>40</v>
      </c>
      <c r="BG417" t="s">
        <v>261</v>
      </c>
      <c r="BH417" t="s">
        <v>214</v>
      </c>
      <c r="BI417">
        <f>IF(BB408="+X",BC35,BC36)</f>
        <v>40</v>
      </c>
      <c r="BJ417">
        <f t="shared" ref="BJ417:BL426" si="45">BI417</f>
        <v>40</v>
      </c>
      <c r="BK417">
        <f t="shared" si="45"/>
        <v>40</v>
      </c>
      <c r="BL417">
        <f t="shared" si="45"/>
        <v>40</v>
      </c>
      <c r="BX417" t="s">
        <v>261</v>
      </c>
      <c r="BY417" t="s">
        <v>214</v>
      </c>
      <c r="BZ417">
        <f>IF(BS408="+X",BT35,BT36)</f>
        <v>20</v>
      </c>
      <c r="CA417">
        <f t="shared" ref="CA417:CC426" si="46">BZ417</f>
        <v>20</v>
      </c>
      <c r="CB417">
        <f t="shared" si="46"/>
        <v>20</v>
      </c>
      <c r="CC417">
        <f t="shared" si="46"/>
        <v>20</v>
      </c>
      <c r="CO417" t="s">
        <v>261</v>
      </c>
      <c r="CP417" t="s">
        <v>214</v>
      </c>
      <c r="CQ417">
        <f>IF(CJ408="+X",CK35,CK36)</f>
        <v>20</v>
      </c>
      <c r="CR417">
        <f t="shared" ref="CR417:CT426" si="47">CQ417</f>
        <v>20</v>
      </c>
      <c r="CS417">
        <f t="shared" si="47"/>
        <v>20</v>
      </c>
      <c r="CT417">
        <f t="shared" si="47"/>
        <v>20</v>
      </c>
      <c r="DF417" t="s">
        <v>261</v>
      </c>
      <c r="DG417" t="s">
        <v>214</v>
      </c>
      <c r="DH417">
        <f>IF(DA408="+X",DB35,DB36)</f>
        <v>20</v>
      </c>
      <c r="DI417">
        <f t="shared" ref="DI417:DK426" si="48">DH417</f>
        <v>20</v>
      </c>
      <c r="DJ417">
        <f t="shared" si="48"/>
        <v>20</v>
      </c>
      <c r="DK417">
        <f t="shared" si="48"/>
        <v>20</v>
      </c>
      <c r="DW417" t="s">
        <v>261</v>
      </c>
      <c r="DX417" t="s">
        <v>214</v>
      </c>
      <c r="DY417">
        <f>IF(DR408="+X",DS35,DS36)</f>
        <v>20</v>
      </c>
      <c r="DZ417">
        <f t="shared" ref="DZ417:EB426" si="49">DY417</f>
        <v>20</v>
      </c>
      <c r="EA417">
        <f t="shared" si="49"/>
        <v>20</v>
      </c>
      <c r="EB417">
        <f t="shared" si="49"/>
        <v>20</v>
      </c>
    </row>
    <row r="418" spans="8:136" ht="16" x14ac:dyDescent="0.2">
      <c r="H418" t="s">
        <v>262</v>
      </c>
      <c r="I418" t="s">
        <v>29</v>
      </c>
      <c r="J418">
        <f>IF(C408="+X",D36,D35)</f>
        <v>20</v>
      </c>
      <c r="K418">
        <f t="shared" si="42"/>
        <v>20</v>
      </c>
      <c r="L418">
        <f t="shared" si="42"/>
        <v>20</v>
      </c>
      <c r="M418">
        <f t="shared" si="42"/>
        <v>20</v>
      </c>
      <c r="Y418" t="s">
        <v>262</v>
      </c>
      <c r="Z418" t="s">
        <v>29</v>
      </c>
      <c r="AA418">
        <f>IF(T408="+X",U36,U35)</f>
        <v>20</v>
      </c>
      <c r="AB418">
        <f t="shared" si="43"/>
        <v>20</v>
      </c>
      <c r="AC418">
        <f t="shared" si="43"/>
        <v>20</v>
      </c>
      <c r="AD418">
        <f t="shared" si="43"/>
        <v>20</v>
      </c>
      <c r="AP418" t="s">
        <v>262</v>
      </c>
      <c r="AQ418" t="s">
        <v>29</v>
      </c>
      <c r="AR418">
        <f>IF(AK408="+X",AL36,AL35)</f>
        <v>20</v>
      </c>
      <c r="AS418">
        <f t="shared" si="44"/>
        <v>20</v>
      </c>
      <c r="AT418">
        <f t="shared" si="44"/>
        <v>20</v>
      </c>
      <c r="AU418">
        <f t="shared" si="44"/>
        <v>20</v>
      </c>
      <c r="BG418" t="s">
        <v>262</v>
      </c>
      <c r="BH418" t="s">
        <v>29</v>
      </c>
      <c r="BI418">
        <f>IF(BB408="+X",BC36,BC35)</f>
        <v>20</v>
      </c>
      <c r="BJ418">
        <f t="shared" si="45"/>
        <v>20</v>
      </c>
      <c r="BK418">
        <f t="shared" si="45"/>
        <v>20</v>
      </c>
      <c r="BL418">
        <f t="shared" si="45"/>
        <v>20</v>
      </c>
      <c r="BX418" t="s">
        <v>262</v>
      </c>
      <c r="BY418" t="s">
        <v>29</v>
      </c>
      <c r="BZ418">
        <f>IF(BS408="+X",BT36,BT35)</f>
        <v>40</v>
      </c>
      <c r="CA418">
        <f t="shared" si="46"/>
        <v>40</v>
      </c>
      <c r="CB418">
        <f t="shared" si="46"/>
        <v>40</v>
      </c>
      <c r="CC418">
        <f t="shared" si="46"/>
        <v>40</v>
      </c>
      <c r="CO418" t="s">
        <v>262</v>
      </c>
      <c r="CP418" t="s">
        <v>29</v>
      </c>
      <c r="CQ418">
        <f>IF(CJ408="+X",CK36,CK35)</f>
        <v>40</v>
      </c>
      <c r="CR418">
        <f t="shared" si="47"/>
        <v>40</v>
      </c>
      <c r="CS418">
        <f t="shared" si="47"/>
        <v>40</v>
      </c>
      <c r="CT418">
        <f t="shared" si="47"/>
        <v>40</v>
      </c>
      <c r="DF418" t="s">
        <v>262</v>
      </c>
      <c r="DG418" t="s">
        <v>29</v>
      </c>
      <c r="DH418">
        <f>IF(DA408="+X",DB36,DB35)</f>
        <v>40</v>
      </c>
      <c r="DI418">
        <f t="shared" si="48"/>
        <v>40</v>
      </c>
      <c r="DJ418">
        <f t="shared" si="48"/>
        <v>40</v>
      </c>
      <c r="DK418">
        <f t="shared" si="48"/>
        <v>40</v>
      </c>
      <c r="DW418" t="s">
        <v>262</v>
      </c>
      <c r="DX418" t="s">
        <v>29</v>
      </c>
      <c r="DY418">
        <f>IF(DR408="+X",DS36,DS35)</f>
        <v>40</v>
      </c>
      <c r="DZ418">
        <f t="shared" si="49"/>
        <v>40</v>
      </c>
      <c r="EA418">
        <f t="shared" si="49"/>
        <v>40</v>
      </c>
      <c r="EB418">
        <f t="shared" si="49"/>
        <v>40</v>
      </c>
    </row>
    <row r="419" spans="8:136" ht="16" x14ac:dyDescent="0.2">
      <c r="H419" t="s">
        <v>263</v>
      </c>
      <c r="I419" t="s">
        <v>264</v>
      </c>
      <c r="J419">
        <f>IF(C408="+X",D41,D42)</f>
        <v>20</v>
      </c>
      <c r="K419">
        <f t="shared" si="42"/>
        <v>20</v>
      </c>
      <c r="L419">
        <f t="shared" si="42"/>
        <v>20</v>
      </c>
      <c r="M419">
        <f t="shared" si="42"/>
        <v>20</v>
      </c>
      <c r="Y419" t="s">
        <v>263</v>
      </c>
      <c r="Z419" t="s">
        <v>264</v>
      </c>
      <c r="AA419">
        <f>IF(T408="+X",U41,U42)</f>
        <v>20</v>
      </c>
      <c r="AB419">
        <f t="shared" si="43"/>
        <v>20</v>
      </c>
      <c r="AC419">
        <f t="shared" si="43"/>
        <v>20</v>
      </c>
      <c r="AD419">
        <f t="shared" si="43"/>
        <v>20</v>
      </c>
      <c r="AP419" t="s">
        <v>263</v>
      </c>
      <c r="AQ419" t="s">
        <v>264</v>
      </c>
      <c r="AR419">
        <f>IF(AK408="+X",AL41,AL42)</f>
        <v>20</v>
      </c>
      <c r="AS419">
        <f t="shared" si="44"/>
        <v>20</v>
      </c>
      <c r="AT419">
        <f t="shared" si="44"/>
        <v>20</v>
      </c>
      <c r="AU419">
        <f t="shared" si="44"/>
        <v>20</v>
      </c>
      <c r="BG419" t="s">
        <v>263</v>
      </c>
      <c r="BH419" t="s">
        <v>264</v>
      </c>
      <c r="BI419">
        <f>IF(BB408="+X",BC41,BC42)</f>
        <v>20</v>
      </c>
      <c r="BJ419">
        <f t="shared" si="45"/>
        <v>20</v>
      </c>
      <c r="BK419">
        <f t="shared" si="45"/>
        <v>20</v>
      </c>
      <c r="BL419">
        <f t="shared" si="45"/>
        <v>20</v>
      </c>
      <c r="BX419" t="s">
        <v>263</v>
      </c>
      <c r="BY419" t="s">
        <v>264</v>
      </c>
      <c r="BZ419">
        <f>IF(BS408="+X",BT41,BT42)</f>
        <v>0</v>
      </c>
      <c r="CA419">
        <f t="shared" si="46"/>
        <v>0</v>
      </c>
      <c r="CB419">
        <f t="shared" si="46"/>
        <v>0</v>
      </c>
      <c r="CC419">
        <f t="shared" si="46"/>
        <v>0</v>
      </c>
      <c r="CO419" t="s">
        <v>263</v>
      </c>
      <c r="CP419" t="s">
        <v>264</v>
      </c>
      <c r="CQ419">
        <f>IF(CJ408="+X",CK41,CK42)</f>
        <v>0</v>
      </c>
      <c r="CR419">
        <f t="shared" si="47"/>
        <v>0</v>
      </c>
      <c r="CS419">
        <f t="shared" si="47"/>
        <v>0</v>
      </c>
      <c r="CT419">
        <f t="shared" si="47"/>
        <v>0</v>
      </c>
      <c r="DF419" t="s">
        <v>263</v>
      </c>
      <c r="DG419" t="s">
        <v>264</v>
      </c>
      <c r="DH419">
        <f>IF(DA408="+X",DB41,DB42)</f>
        <v>0</v>
      </c>
      <c r="DI419">
        <f t="shared" si="48"/>
        <v>0</v>
      </c>
      <c r="DJ419">
        <f t="shared" si="48"/>
        <v>0</v>
      </c>
      <c r="DK419">
        <f t="shared" si="48"/>
        <v>0</v>
      </c>
      <c r="DW419" t="s">
        <v>263</v>
      </c>
      <c r="DX419" t="s">
        <v>264</v>
      </c>
      <c r="DY419">
        <f>IF(DR408="+X",DS41,DS42)</f>
        <v>0</v>
      </c>
      <c r="DZ419">
        <f t="shared" si="49"/>
        <v>0</v>
      </c>
      <c r="EA419">
        <f t="shared" si="49"/>
        <v>0</v>
      </c>
      <c r="EB419">
        <f t="shared" si="49"/>
        <v>0</v>
      </c>
    </row>
    <row r="420" spans="8:136" ht="16" x14ac:dyDescent="0.2">
      <c r="H420" t="s">
        <v>265</v>
      </c>
      <c r="I420" t="s">
        <v>266</v>
      </c>
      <c r="J420">
        <f>IF(C408="+X",D42,D41)</f>
        <v>0</v>
      </c>
      <c r="K420">
        <f t="shared" si="42"/>
        <v>0</v>
      </c>
      <c r="L420">
        <f t="shared" si="42"/>
        <v>0</v>
      </c>
      <c r="M420">
        <f t="shared" si="42"/>
        <v>0</v>
      </c>
      <c r="Y420" t="s">
        <v>265</v>
      </c>
      <c r="Z420" t="s">
        <v>266</v>
      </c>
      <c r="AA420">
        <f>IF(T408="+X",U42,U41)</f>
        <v>0</v>
      </c>
      <c r="AB420">
        <f t="shared" si="43"/>
        <v>0</v>
      </c>
      <c r="AC420">
        <f t="shared" si="43"/>
        <v>0</v>
      </c>
      <c r="AD420">
        <f t="shared" si="43"/>
        <v>0</v>
      </c>
      <c r="AP420" t="s">
        <v>265</v>
      </c>
      <c r="AQ420" t="s">
        <v>266</v>
      </c>
      <c r="AR420">
        <f>IF(AK408="+X",AL42,AL41)</f>
        <v>0</v>
      </c>
      <c r="AS420">
        <f t="shared" si="44"/>
        <v>0</v>
      </c>
      <c r="AT420">
        <f t="shared" si="44"/>
        <v>0</v>
      </c>
      <c r="AU420">
        <f t="shared" si="44"/>
        <v>0</v>
      </c>
      <c r="BG420" t="s">
        <v>265</v>
      </c>
      <c r="BH420" t="s">
        <v>266</v>
      </c>
      <c r="BI420">
        <f>IF(BB408="+X",BC42,BC41)</f>
        <v>0</v>
      </c>
      <c r="BJ420">
        <f t="shared" si="45"/>
        <v>0</v>
      </c>
      <c r="BK420">
        <f t="shared" si="45"/>
        <v>0</v>
      </c>
      <c r="BL420">
        <f t="shared" si="45"/>
        <v>0</v>
      </c>
      <c r="BX420" t="s">
        <v>265</v>
      </c>
      <c r="BY420" t="s">
        <v>266</v>
      </c>
      <c r="BZ420">
        <f>IF(BS408="+X",BT42,BT41)</f>
        <v>20</v>
      </c>
      <c r="CA420">
        <f t="shared" si="46"/>
        <v>20</v>
      </c>
      <c r="CB420">
        <f t="shared" si="46"/>
        <v>20</v>
      </c>
      <c r="CC420">
        <f t="shared" si="46"/>
        <v>20</v>
      </c>
      <c r="CO420" t="s">
        <v>265</v>
      </c>
      <c r="CP420" t="s">
        <v>266</v>
      </c>
      <c r="CQ420">
        <f>IF(CJ408="+X",CK42,CK41)</f>
        <v>20</v>
      </c>
      <c r="CR420">
        <f t="shared" si="47"/>
        <v>20</v>
      </c>
      <c r="CS420">
        <f t="shared" si="47"/>
        <v>20</v>
      </c>
      <c r="CT420">
        <f t="shared" si="47"/>
        <v>20</v>
      </c>
      <c r="DF420" t="s">
        <v>265</v>
      </c>
      <c r="DG420" t="s">
        <v>266</v>
      </c>
      <c r="DH420">
        <f>IF(DA408="+X",DB42,DB41)</f>
        <v>20</v>
      </c>
      <c r="DI420">
        <f t="shared" si="48"/>
        <v>20</v>
      </c>
      <c r="DJ420">
        <f t="shared" si="48"/>
        <v>20</v>
      </c>
      <c r="DK420">
        <f t="shared" si="48"/>
        <v>20</v>
      </c>
      <c r="DW420" t="s">
        <v>265</v>
      </c>
      <c r="DX420" t="s">
        <v>266</v>
      </c>
      <c r="DY420">
        <f>IF(DR408="+X",DS42,DS41)</f>
        <v>20</v>
      </c>
      <c r="DZ420">
        <f t="shared" si="49"/>
        <v>20</v>
      </c>
      <c r="EA420">
        <f t="shared" si="49"/>
        <v>20</v>
      </c>
      <c r="EB420">
        <f t="shared" si="49"/>
        <v>20</v>
      </c>
    </row>
    <row r="421" spans="8:136" ht="16" x14ac:dyDescent="0.2">
      <c r="H421" t="s">
        <v>267</v>
      </c>
      <c r="J421">
        <f>IF(C408="+X",D43,D44)</f>
        <v>26.565073615635743</v>
      </c>
      <c r="K421">
        <f t="shared" si="42"/>
        <v>26.565073615635743</v>
      </c>
      <c r="L421">
        <f t="shared" si="42"/>
        <v>26.565073615635743</v>
      </c>
      <c r="M421">
        <f t="shared" si="42"/>
        <v>26.565073615635743</v>
      </c>
      <c r="Y421" t="s">
        <v>267</v>
      </c>
      <c r="AA421">
        <f>IF(T408="+X",U43,U44)</f>
        <v>26.565073615635743</v>
      </c>
      <c r="AB421">
        <f t="shared" si="43"/>
        <v>26.565073615635743</v>
      </c>
      <c r="AC421">
        <f t="shared" si="43"/>
        <v>26.565073615635743</v>
      </c>
      <c r="AD421">
        <f t="shared" si="43"/>
        <v>26.565073615635743</v>
      </c>
      <c r="AP421" t="s">
        <v>267</v>
      </c>
      <c r="AR421">
        <f>IF(AK408="+X",AL43,AL44)</f>
        <v>26.565073615635743</v>
      </c>
      <c r="AS421">
        <f t="shared" si="44"/>
        <v>26.565073615635743</v>
      </c>
      <c r="AT421">
        <f t="shared" si="44"/>
        <v>26.565073615635743</v>
      </c>
      <c r="AU421">
        <f t="shared" si="44"/>
        <v>26.565073615635743</v>
      </c>
      <c r="BG421" t="s">
        <v>267</v>
      </c>
      <c r="BI421">
        <f>IF(BB408="+X",BC43,BC44)</f>
        <v>26.565073615635743</v>
      </c>
      <c r="BJ421">
        <f t="shared" si="45"/>
        <v>26.565073615635743</v>
      </c>
      <c r="BK421">
        <f t="shared" si="45"/>
        <v>26.565073615635743</v>
      </c>
      <c r="BL421">
        <f t="shared" si="45"/>
        <v>26.565073615635743</v>
      </c>
      <c r="BX421" t="s">
        <v>267</v>
      </c>
      <c r="BZ421">
        <f>IF(BS408="+X",BT43,BT44)</f>
        <v>26.565073615635743</v>
      </c>
      <c r="CA421">
        <f t="shared" si="46"/>
        <v>26.565073615635743</v>
      </c>
      <c r="CB421">
        <f t="shared" si="46"/>
        <v>26.565073615635743</v>
      </c>
      <c r="CC421">
        <f t="shared" si="46"/>
        <v>26.565073615635743</v>
      </c>
      <c r="CO421" t="s">
        <v>267</v>
      </c>
      <c r="CQ421">
        <f>IF(CJ408="+X",CK43,CK44)</f>
        <v>26.565073615635743</v>
      </c>
      <c r="CR421">
        <f t="shared" si="47"/>
        <v>26.565073615635743</v>
      </c>
      <c r="CS421">
        <f t="shared" si="47"/>
        <v>26.565073615635743</v>
      </c>
      <c r="CT421">
        <f t="shared" si="47"/>
        <v>26.565073615635743</v>
      </c>
      <c r="DF421" t="s">
        <v>267</v>
      </c>
      <c r="DH421">
        <f>IF(DA408="+X",DB43,DB44)</f>
        <v>26.565073615635743</v>
      </c>
      <c r="DI421">
        <f t="shared" si="48"/>
        <v>26.565073615635743</v>
      </c>
      <c r="DJ421">
        <f t="shared" si="48"/>
        <v>26.565073615635743</v>
      </c>
      <c r="DK421">
        <f t="shared" si="48"/>
        <v>26.565073615635743</v>
      </c>
      <c r="DW421" t="s">
        <v>267</v>
      </c>
      <c r="DY421">
        <f>IF(DR408="+X",DS43,DS44)</f>
        <v>26.565073615635743</v>
      </c>
      <c r="DZ421">
        <f t="shared" si="49"/>
        <v>26.565073615635743</v>
      </c>
      <c r="EA421">
        <f t="shared" si="49"/>
        <v>26.565073615635743</v>
      </c>
      <c r="EB421">
        <f t="shared" si="49"/>
        <v>26.565073615635743</v>
      </c>
    </row>
    <row r="422" spans="8:136" ht="16" x14ac:dyDescent="0.2">
      <c r="H422" t="s">
        <v>268</v>
      </c>
      <c r="J422">
        <f>IF(C408="+X",D44,D43)</f>
        <v>26.565073615635743</v>
      </c>
      <c r="K422">
        <f t="shared" si="42"/>
        <v>26.565073615635743</v>
      </c>
      <c r="L422">
        <f t="shared" si="42"/>
        <v>26.565073615635743</v>
      </c>
      <c r="M422">
        <f t="shared" si="42"/>
        <v>26.565073615635743</v>
      </c>
      <c r="Y422" t="s">
        <v>268</v>
      </c>
      <c r="AA422">
        <f>IF(T408="+X",U44,U43)</f>
        <v>26.565073615635743</v>
      </c>
      <c r="AB422">
        <f t="shared" si="43"/>
        <v>26.565073615635743</v>
      </c>
      <c r="AC422">
        <f t="shared" si="43"/>
        <v>26.565073615635743</v>
      </c>
      <c r="AD422">
        <f t="shared" si="43"/>
        <v>26.565073615635743</v>
      </c>
      <c r="AP422" t="s">
        <v>268</v>
      </c>
      <c r="AR422">
        <f>IF(AK408="+X",AL44,AL43)</f>
        <v>26.565073615635743</v>
      </c>
      <c r="AS422">
        <f t="shared" si="44"/>
        <v>26.565073615635743</v>
      </c>
      <c r="AT422">
        <f t="shared" si="44"/>
        <v>26.565073615635743</v>
      </c>
      <c r="AU422">
        <f t="shared" si="44"/>
        <v>26.565073615635743</v>
      </c>
      <c r="BG422" t="s">
        <v>268</v>
      </c>
      <c r="BI422">
        <f>IF(BB408="+X",BC44,BC43)</f>
        <v>26.565073615635743</v>
      </c>
      <c r="BJ422">
        <f t="shared" si="45"/>
        <v>26.565073615635743</v>
      </c>
      <c r="BK422">
        <f t="shared" si="45"/>
        <v>26.565073615635743</v>
      </c>
      <c r="BL422">
        <f t="shared" si="45"/>
        <v>26.565073615635743</v>
      </c>
      <c r="BX422" t="s">
        <v>268</v>
      </c>
      <c r="BZ422">
        <f>IF(BS408="+X",BT44,BT43)</f>
        <v>26.565073615635743</v>
      </c>
      <c r="CA422">
        <f t="shared" si="46"/>
        <v>26.565073615635743</v>
      </c>
      <c r="CB422">
        <f t="shared" si="46"/>
        <v>26.565073615635743</v>
      </c>
      <c r="CC422">
        <f t="shared" si="46"/>
        <v>26.565073615635743</v>
      </c>
      <c r="CO422" t="s">
        <v>268</v>
      </c>
      <c r="CQ422">
        <f>IF(CJ408="+X",CK44,CK43)</f>
        <v>26.565073615635743</v>
      </c>
      <c r="CR422">
        <f t="shared" si="47"/>
        <v>26.565073615635743</v>
      </c>
      <c r="CS422">
        <f t="shared" si="47"/>
        <v>26.565073615635743</v>
      </c>
      <c r="CT422">
        <f t="shared" si="47"/>
        <v>26.565073615635743</v>
      </c>
      <c r="DF422" t="s">
        <v>268</v>
      </c>
      <c r="DH422">
        <f>IF(DA408="+X",DB44,DB43)</f>
        <v>26.565073615635743</v>
      </c>
      <c r="DI422">
        <f t="shared" si="48"/>
        <v>26.565073615635743</v>
      </c>
      <c r="DJ422">
        <f t="shared" si="48"/>
        <v>26.565073615635743</v>
      </c>
      <c r="DK422">
        <f t="shared" si="48"/>
        <v>26.565073615635743</v>
      </c>
      <c r="DW422" t="s">
        <v>268</v>
      </c>
      <c r="DY422">
        <f>IF(DR408="+X",DS44,DS43)</f>
        <v>26.565073615635743</v>
      </c>
      <c r="DZ422">
        <f t="shared" si="49"/>
        <v>26.565073615635743</v>
      </c>
      <c r="EA422">
        <f t="shared" si="49"/>
        <v>26.565073615635743</v>
      </c>
      <c r="EB422">
        <f t="shared" si="49"/>
        <v>26.565073615635743</v>
      </c>
    </row>
    <row r="423" spans="8:136" ht="16" x14ac:dyDescent="0.2">
      <c r="H423" t="s">
        <v>45</v>
      </c>
      <c r="I423" t="s">
        <v>212</v>
      </c>
      <c r="J423">
        <f>D48</f>
        <v>10.5</v>
      </c>
      <c r="K423">
        <f t="shared" si="42"/>
        <v>10.5</v>
      </c>
      <c r="L423">
        <f t="shared" si="42"/>
        <v>10.5</v>
      </c>
      <c r="M423">
        <f t="shared" si="42"/>
        <v>10.5</v>
      </c>
      <c r="Y423" t="s">
        <v>45</v>
      </c>
      <c r="Z423" t="s">
        <v>212</v>
      </c>
      <c r="AA423">
        <f>U48</f>
        <v>10.5</v>
      </c>
      <c r="AB423">
        <f t="shared" si="43"/>
        <v>10.5</v>
      </c>
      <c r="AC423">
        <f t="shared" si="43"/>
        <v>10.5</v>
      </c>
      <c r="AD423">
        <f t="shared" si="43"/>
        <v>10.5</v>
      </c>
      <c r="AP423" t="s">
        <v>45</v>
      </c>
      <c r="AQ423" t="s">
        <v>212</v>
      </c>
      <c r="AR423">
        <f>AL48</f>
        <v>10.5</v>
      </c>
      <c r="AS423">
        <f t="shared" si="44"/>
        <v>10.5</v>
      </c>
      <c r="AT423">
        <f t="shared" si="44"/>
        <v>10.5</v>
      </c>
      <c r="AU423">
        <f t="shared" si="44"/>
        <v>10.5</v>
      </c>
      <c r="BG423" t="s">
        <v>45</v>
      </c>
      <c r="BH423" t="s">
        <v>212</v>
      </c>
      <c r="BI423">
        <f>BC48</f>
        <v>10.5</v>
      </c>
      <c r="BJ423">
        <f t="shared" si="45"/>
        <v>10.5</v>
      </c>
      <c r="BK423">
        <f t="shared" si="45"/>
        <v>10.5</v>
      </c>
      <c r="BL423">
        <f t="shared" si="45"/>
        <v>10.5</v>
      </c>
      <c r="BX423" t="s">
        <v>45</v>
      </c>
      <c r="BY423" t="s">
        <v>212</v>
      </c>
      <c r="BZ423">
        <f>BT48</f>
        <v>10.5</v>
      </c>
      <c r="CA423">
        <f t="shared" si="46"/>
        <v>10.5</v>
      </c>
      <c r="CB423">
        <f t="shared" si="46"/>
        <v>10.5</v>
      </c>
      <c r="CC423">
        <f t="shared" si="46"/>
        <v>10.5</v>
      </c>
      <c r="CO423" t="s">
        <v>45</v>
      </c>
      <c r="CP423" t="s">
        <v>212</v>
      </c>
      <c r="CQ423">
        <f>CK48</f>
        <v>10.5</v>
      </c>
      <c r="CR423">
        <f t="shared" si="47"/>
        <v>10.5</v>
      </c>
      <c r="CS423">
        <f t="shared" si="47"/>
        <v>10.5</v>
      </c>
      <c r="CT423">
        <f t="shared" si="47"/>
        <v>10.5</v>
      </c>
      <c r="DF423" t="s">
        <v>45</v>
      </c>
      <c r="DG423" t="s">
        <v>212</v>
      </c>
      <c r="DH423">
        <f>DB48</f>
        <v>10.5</v>
      </c>
      <c r="DI423">
        <f t="shared" si="48"/>
        <v>10.5</v>
      </c>
      <c r="DJ423">
        <f t="shared" si="48"/>
        <v>10.5</v>
      </c>
      <c r="DK423">
        <f t="shared" si="48"/>
        <v>10.5</v>
      </c>
      <c r="DW423" t="s">
        <v>45</v>
      </c>
      <c r="DX423" t="s">
        <v>212</v>
      </c>
      <c r="DY423">
        <f>DS48</f>
        <v>10.5</v>
      </c>
      <c r="DZ423">
        <f t="shared" si="49"/>
        <v>10.5</v>
      </c>
      <c r="EA423">
        <f t="shared" si="49"/>
        <v>10.5</v>
      </c>
      <c r="EB423">
        <f t="shared" si="49"/>
        <v>10.5</v>
      </c>
    </row>
    <row r="424" spans="8:136" ht="16" x14ac:dyDescent="0.2">
      <c r="H424" t="s">
        <v>44</v>
      </c>
      <c r="I424" t="s">
        <v>269</v>
      </c>
      <c r="J424">
        <f>D47</f>
        <v>5</v>
      </c>
      <c r="K424">
        <f t="shared" si="42"/>
        <v>5</v>
      </c>
      <c r="L424">
        <f t="shared" si="42"/>
        <v>5</v>
      </c>
      <c r="M424">
        <f t="shared" si="42"/>
        <v>5</v>
      </c>
      <c r="Y424" t="s">
        <v>44</v>
      </c>
      <c r="Z424" t="s">
        <v>269</v>
      </c>
      <c r="AA424">
        <f>U47</f>
        <v>5</v>
      </c>
      <c r="AB424">
        <f t="shared" si="43"/>
        <v>5</v>
      </c>
      <c r="AC424">
        <f t="shared" si="43"/>
        <v>5</v>
      </c>
      <c r="AD424">
        <f t="shared" si="43"/>
        <v>5</v>
      </c>
      <c r="AP424" t="s">
        <v>44</v>
      </c>
      <c r="AQ424" t="s">
        <v>269</v>
      </c>
      <c r="AR424">
        <f>AL47</f>
        <v>5</v>
      </c>
      <c r="AS424">
        <f t="shared" si="44"/>
        <v>5</v>
      </c>
      <c r="AT424">
        <f t="shared" si="44"/>
        <v>5</v>
      </c>
      <c r="AU424">
        <f t="shared" si="44"/>
        <v>5</v>
      </c>
      <c r="BG424" t="s">
        <v>44</v>
      </c>
      <c r="BH424" t="s">
        <v>269</v>
      </c>
      <c r="BI424">
        <f>BC47</f>
        <v>5</v>
      </c>
      <c r="BJ424">
        <f t="shared" si="45"/>
        <v>5</v>
      </c>
      <c r="BK424">
        <f t="shared" si="45"/>
        <v>5</v>
      </c>
      <c r="BL424">
        <f t="shared" si="45"/>
        <v>5</v>
      </c>
      <c r="BX424" t="s">
        <v>44</v>
      </c>
      <c r="BY424" t="s">
        <v>269</v>
      </c>
      <c r="BZ424">
        <f>BT47</f>
        <v>5</v>
      </c>
      <c r="CA424">
        <f t="shared" si="46"/>
        <v>5</v>
      </c>
      <c r="CB424">
        <f t="shared" si="46"/>
        <v>5</v>
      </c>
      <c r="CC424">
        <f t="shared" si="46"/>
        <v>5</v>
      </c>
      <c r="CO424" t="s">
        <v>44</v>
      </c>
      <c r="CP424" t="s">
        <v>269</v>
      </c>
      <c r="CQ424">
        <f>CK47</f>
        <v>5</v>
      </c>
      <c r="CR424">
        <f t="shared" si="47"/>
        <v>5</v>
      </c>
      <c r="CS424">
        <f t="shared" si="47"/>
        <v>5</v>
      </c>
      <c r="CT424">
        <f t="shared" si="47"/>
        <v>5</v>
      </c>
      <c r="DF424" t="s">
        <v>44</v>
      </c>
      <c r="DG424" t="s">
        <v>269</v>
      </c>
      <c r="DH424">
        <f>DB47</f>
        <v>5</v>
      </c>
      <c r="DI424">
        <f t="shared" si="48"/>
        <v>5</v>
      </c>
      <c r="DJ424">
        <f t="shared" si="48"/>
        <v>5</v>
      </c>
      <c r="DK424">
        <f t="shared" si="48"/>
        <v>5</v>
      </c>
      <c r="DW424" t="s">
        <v>44</v>
      </c>
      <c r="DX424" t="s">
        <v>269</v>
      </c>
      <c r="DY424">
        <f>DS47</f>
        <v>5</v>
      </c>
      <c r="DZ424">
        <f t="shared" si="49"/>
        <v>5</v>
      </c>
      <c r="EA424">
        <f t="shared" si="49"/>
        <v>5</v>
      </c>
      <c r="EB424">
        <f t="shared" si="49"/>
        <v>5</v>
      </c>
    </row>
    <row r="425" spans="8:136" ht="16" x14ac:dyDescent="0.2">
      <c r="H425" t="s">
        <v>270</v>
      </c>
      <c r="I425" t="s">
        <v>271</v>
      </c>
      <c r="J425">
        <f>(J417-J419)/2</f>
        <v>10</v>
      </c>
      <c r="K425">
        <f t="shared" si="42"/>
        <v>10</v>
      </c>
      <c r="L425">
        <f t="shared" si="42"/>
        <v>10</v>
      </c>
      <c r="M425">
        <f t="shared" si="42"/>
        <v>10</v>
      </c>
      <c r="Y425" t="s">
        <v>270</v>
      </c>
      <c r="Z425" t="s">
        <v>271</v>
      </c>
      <c r="AA425">
        <f>(AA417-AA419)/2</f>
        <v>10</v>
      </c>
      <c r="AB425">
        <f t="shared" si="43"/>
        <v>10</v>
      </c>
      <c r="AC425">
        <f t="shared" si="43"/>
        <v>10</v>
      </c>
      <c r="AD425">
        <f t="shared" si="43"/>
        <v>10</v>
      </c>
      <c r="AP425" t="s">
        <v>270</v>
      </c>
      <c r="AQ425" t="s">
        <v>271</v>
      </c>
      <c r="AR425">
        <f>(AR417-AR419)/2</f>
        <v>10</v>
      </c>
      <c r="AS425">
        <f t="shared" si="44"/>
        <v>10</v>
      </c>
      <c r="AT425">
        <f t="shared" si="44"/>
        <v>10</v>
      </c>
      <c r="AU425">
        <f t="shared" si="44"/>
        <v>10</v>
      </c>
      <c r="BG425" t="s">
        <v>270</v>
      </c>
      <c r="BH425" t="s">
        <v>271</v>
      </c>
      <c r="BI425">
        <f>(BI417-BI419)/2</f>
        <v>10</v>
      </c>
      <c r="BJ425">
        <f t="shared" si="45"/>
        <v>10</v>
      </c>
      <c r="BK425">
        <f t="shared" si="45"/>
        <v>10</v>
      </c>
      <c r="BL425">
        <f t="shared" si="45"/>
        <v>10</v>
      </c>
      <c r="BX425" t="s">
        <v>270</v>
      </c>
      <c r="BY425" t="s">
        <v>271</v>
      </c>
      <c r="BZ425">
        <f>(BZ417-BZ419)/2</f>
        <v>10</v>
      </c>
      <c r="CA425">
        <f t="shared" si="46"/>
        <v>10</v>
      </c>
      <c r="CB425">
        <f t="shared" si="46"/>
        <v>10</v>
      </c>
      <c r="CC425">
        <f t="shared" si="46"/>
        <v>10</v>
      </c>
      <c r="CO425" t="s">
        <v>270</v>
      </c>
      <c r="CP425" t="s">
        <v>271</v>
      </c>
      <c r="CQ425">
        <f>(CQ417-CQ419)/2</f>
        <v>10</v>
      </c>
      <c r="CR425">
        <f t="shared" si="47"/>
        <v>10</v>
      </c>
      <c r="CS425">
        <f t="shared" si="47"/>
        <v>10</v>
      </c>
      <c r="CT425">
        <f t="shared" si="47"/>
        <v>10</v>
      </c>
      <c r="DF425" t="s">
        <v>270</v>
      </c>
      <c r="DG425" t="s">
        <v>271</v>
      </c>
      <c r="DH425">
        <f>(DH417-DH419)/2</f>
        <v>10</v>
      </c>
      <c r="DI425">
        <f t="shared" si="48"/>
        <v>10</v>
      </c>
      <c r="DJ425">
        <f t="shared" si="48"/>
        <v>10</v>
      </c>
      <c r="DK425">
        <f t="shared" si="48"/>
        <v>10</v>
      </c>
      <c r="DW425" t="s">
        <v>270</v>
      </c>
      <c r="DX425" t="s">
        <v>271</v>
      </c>
      <c r="DY425">
        <f>(DY417-DY419)/2</f>
        <v>10</v>
      </c>
      <c r="DZ425">
        <f t="shared" si="49"/>
        <v>10</v>
      </c>
      <c r="EA425">
        <f t="shared" si="49"/>
        <v>10</v>
      </c>
      <c r="EB425">
        <f t="shared" si="49"/>
        <v>10</v>
      </c>
    </row>
    <row r="426" spans="8:136" ht="16" x14ac:dyDescent="0.2">
      <c r="H426" t="s">
        <v>272</v>
      </c>
      <c r="I426" t="s">
        <v>273</v>
      </c>
      <c r="J426">
        <f>J425+J419</f>
        <v>30</v>
      </c>
      <c r="K426">
        <f t="shared" si="42"/>
        <v>30</v>
      </c>
      <c r="L426">
        <f t="shared" si="42"/>
        <v>30</v>
      </c>
      <c r="M426">
        <f t="shared" si="42"/>
        <v>30</v>
      </c>
      <c r="Y426" t="s">
        <v>272</v>
      </c>
      <c r="Z426" t="s">
        <v>273</v>
      </c>
      <c r="AA426">
        <f>AA425+AA419</f>
        <v>30</v>
      </c>
      <c r="AB426">
        <f t="shared" si="43"/>
        <v>30</v>
      </c>
      <c r="AC426">
        <f t="shared" si="43"/>
        <v>30</v>
      </c>
      <c r="AD426">
        <f t="shared" si="43"/>
        <v>30</v>
      </c>
      <c r="AP426" t="s">
        <v>272</v>
      </c>
      <c r="AQ426" t="s">
        <v>273</v>
      </c>
      <c r="AR426">
        <f>AR425+AR419</f>
        <v>30</v>
      </c>
      <c r="AS426">
        <f t="shared" si="44"/>
        <v>30</v>
      </c>
      <c r="AT426">
        <f t="shared" si="44"/>
        <v>30</v>
      </c>
      <c r="AU426">
        <f t="shared" si="44"/>
        <v>30</v>
      </c>
      <c r="BG426" t="s">
        <v>272</v>
      </c>
      <c r="BH426" t="s">
        <v>273</v>
      </c>
      <c r="BI426">
        <f>BI425+BI419</f>
        <v>30</v>
      </c>
      <c r="BJ426">
        <f t="shared" si="45"/>
        <v>30</v>
      </c>
      <c r="BK426">
        <f t="shared" si="45"/>
        <v>30</v>
      </c>
      <c r="BL426">
        <f t="shared" si="45"/>
        <v>30</v>
      </c>
      <c r="BX426" t="s">
        <v>272</v>
      </c>
      <c r="BY426" t="s">
        <v>273</v>
      </c>
      <c r="BZ426">
        <f>BZ425+BZ419</f>
        <v>10</v>
      </c>
      <c r="CA426">
        <f t="shared" si="46"/>
        <v>10</v>
      </c>
      <c r="CB426">
        <f t="shared" si="46"/>
        <v>10</v>
      </c>
      <c r="CC426">
        <f t="shared" si="46"/>
        <v>10</v>
      </c>
      <c r="CO426" t="s">
        <v>272</v>
      </c>
      <c r="CP426" t="s">
        <v>273</v>
      </c>
      <c r="CQ426">
        <f>CQ425+CQ419</f>
        <v>10</v>
      </c>
      <c r="CR426">
        <f t="shared" si="47"/>
        <v>10</v>
      </c>
      <c r="CS426">
        <f t="shared" si="47"/>
        <v>10</v>
      </c>
      <c r="CT426">
        <f t="shared" si="47"/>
        <v>10</v>
      </c>
      <c r="DF426" t="s">
        <v>272</v>
      </c>
      <c r="DG426" t="s">
        <v>273</v>
      </c>
      <c r="DH426">
        <f>DH425+DH419</f>
        <v>10</v>
      </c>
      <c r="DI426">
        <f t="shared" si="48"/>
        <v>10</v>
      </c>
      <c r="DJ426">
        <f t="shared" si="48"/>
        <v>10</v>
      </c>
      <c r="DK426">
        <f t="shared" si="48"/>
        <v>10</v>
      </c>
      <c r="DW426" t="s">
        <v>272</v>
      </c>
      <c r="DX426" t="s">
        <v>273</v>
      </c>
      <c r="DY426">
        <f>DY425+DY419</f>
        <v>10</v>
      </c>
      <c r="DZ426">
        <f t="shared" si="49"/>
        <v>10</v>
      </c>
      <c r="EA426">
        <f t="shared" si="49"/>
        <v>10</v>
      </c>
      <c r="EB426">
        <f t="shared" si="49"/>
        <v>10</v>
      </c>
    </row>
    <row r="428" spans="8:136" ht="16" x14ac:dyDescent="0.2">
      <c r="J428" s="1" t="s">
        <v>180</v>
      </c>
      <c r="K428" s="1"/>
      <c r="L428" s="1"/>
      <c r="M428" s="1"/>
      <c r="N428" s="1" t="s">
        <v>180</v>
      </c>
      <c r="O428" s="1"/>
      <c r="P428" s="1"/>
      <c r="Q428" s="1"/>
      <c r="AA428" s="1" t="s">
        <v>180</v>
      </c>
      <c r="AB428" s="1"/>
      <c r="AC428" s="1"/>
      <c r="AD428" s="1"/>
      <c r="AE428" s="1" t="s">
        <v>180</v>
      </c>
      <c r="AF428" s="1"/>
      <c r="AG428" s="1"/>
      <c r="AH428" s="1"/>
      <c r="AR428" s="1" t="s">
        <v>180</v>
      </c>
      <c r="AS428" s="1"/>
      <c r="AT428" s="1"/>
      <c r="AU428" s="1"/>
      <c r="AV428" s="1" t="s">
        <v>180</v>
      </c>
      <c r="AW428" s="1"/>
      <c r="AX428" s="1"/>
      <c r="AY428" s="1"/>
      <c r="BI428" s="1" t="s">
        <v>180</v>
      </c>
      <c r="BJ428" s="1"/>
      <c r="BK428" s="1"/>
      <c r="BL428" s="1"/>
      <c r="BM428" s="1" t="s">
        <v>180</v>
      </c>
      <c r="BN428" s="1"/>
      <c r="BO428" s="1"/>
      <c r="BP428" s="1"/>
      <c r="BZ428" s="1" t="s">
        <v>180</v>
      </c>
      <c r="CA428" s="1"/>
      <c r="CB428" s="1"/>
      <c r="CC428" s="1"/>
      <c r="CD428" s="1" t="s">
        <v>180</v>
      </c>
      <c r="CE428" s="1"/>
      <c r="CF428" s="1"/>
      <c r="CG428" s="1"/>
      <c r="CQ428" s="1" t="s">
        <v>180</v>
      </c>
      <c r="CR428" s="1"/>
      <c r="CS428" s="1"/>
      <c r="CT428" s="1"/>
      <c r="CU428" s="1" t="s">
        <v>180</v>
      </c>
      <c r="CV428" s="1"/>
      <c r="CW428" s="1"/>
      <c r="CX428" s="1"/>
      <c r="DH428" s="1" t="s">
        <v>180</v>
      </c>
      <c r="DI428" s="1"/>
      <c r="DJ428" s="1"/>
      <c r="DK428" s="1"/>
      <c r="DL428" s="1" t="s">
        <v>180</v>
      </c>
      <c r="DM428" s="1"/>
      <c r="DN428" s="1"/>
      <c r="DO428" s="1"/>
      <c r="DY428" s="1" t="s">
        <v>180</v>
      </c>
      <c r="DZ428" s="1"/>
      <c r="EA428" s="1"/>
      <c r="EB428" s="1"/>
      <c r="EC428" s="1" t="s">
        <v>180</v>
      </c>
      <c r="ED428" s="1"/>
      <c r="EE428" s="1"/>
      <c r="EF428" s="1"/>
    </row>
    <row r="429" spans="8:136" ht="16" x14ac:dyDescent="0.2">
      <c r="J429" t="s">
        <v>182</v>
      </c>
      <c r="K429" t="s">
        <v>183</v>
      </c>
      <c r="L429" t="s">
        <v>184</v>
      </c>
      <c r="M429" t="s">
        <v>185</v>
      </c>
      <c r="N429" t="s">
        <v>182</v>
      </c>
      <c r="O429" t="s">
        <v>183</v>
      </c>
      <c r="P429" t="s">
        <v>184</v>
      </c>
      <c r="Q429" t="s">
        <v>185</v>
      </c>
      <c r="AA429" t="s">
        <v>182</v>
      </c>
      <c r="AB429" t="s">
        <v>183</v>
      </c>
      <c r="AC429" t="s">
        <v>184</v>
      </c>
      <c r="AD429" t="s">
        <v>185</v>
      </c>
      <c r="AE429" t="s">
        <v>182</v>
      </c>
      <c r="AF429" t="s">
        <v>183</v>
      </c>
      <c r="AG429" t="s">
        <v>184</v>
      </c>
      <c r="AH429" t="s">
        <v>185</v>
      </c>
      <c r="AR429" t="s">
        <v>182</v>
      </c>
      <c r="AS429" t="s">
        <v>183</v>
      </c>
      <c r="AT429" t="s">
        <v>184</v>
      </c>
      <c r="AU429" t="s">
        <v>185</v>
      </c>
      <c r="AV429" t="s">
        <v>182</v>
      </c>
      <c r="AW429" t="s">
        <v>183</v>
      </c>
      <c r="AX429" t="s">
        <v>184</v>
      </c>
      <c r="AY429" t="s">
        <v>185</v>
      </c>
      <c r="BI429" t="s">
        <v>182</v>
      </c>
      <c r="BJ429" t="s">
        <v>183</v>
      </c>
      <c r="BK429" t="s">
        <v>184</v>
      </c>
      <c r="BL429" t="s">
        <v>185</v>
      </c>
      <c r="BM429" t="s">
        <v>182</v>
      </c>
      <c r="BN429" t="s">
        <v>183</v>
      </c>
      <c r="BO429" t="s">
        <v>184</v>
      </c>
      <c r="BP429" t="s">
        <v>185</v>
      </c>
      <c r="BZ429" t="s">
        <v>182</v>
      </c>
      <c r="CA429" t="s">
        <v>183</v>
      </c>
      <c r="CB429" t="s">
        <v>184</v>
      </c>
      <c r="CC429" t="s">
        <v>185</v>
      </c>
      <c r="CD429" t="s">
        <v>182</v>
      </c>
      <c r="CE429" t="s">
        <v>183</v>
      </c>
      <c r="CF429" t="s">
        <v>184</v>
      </c>
      <c r="CG429" t="s">
        <v>185</v>
      </c>
      <c r="CQ429" t="s">
        <v>182</v>
      </c>
      <c r="CR429" t="s">
        <v>183</v>
      </c>
      <c r="CS429" t="s">
        <v>184</v>
      </c>
      <c r="CT429" t="s">
        <v>185</v>
      </c>
      <c r="CU429" t="s">
        <v>182</v>
      </c>
      <c r="CV429" t="s">
        <v>183</v>
      </c>
      <c r="CW429" t="s">
        <v>184</v>
      </c>
      <c r="CX429" t="s">
        <v>185</v>
      </c>
      <c r="DH429" t="s">
        <v>182</v>
      </c>
      <c r="DI429" t="s">
        <v>183</v>
      </c>
      <c r="DJ429" t="s">
        <v>184</v>
      </c>
      <c r="DK429" t="s">
        <v>185</v>
      </c>
      <c r="DL429" t="s">
        <v>182</v>
      </c>
      <c r="DM429" t="s">
        <v>183</v>
      </c>
      <c r="DN429" t="s">
        <v>184</v>
      </c>
      <c r="DO429" t="s">
        <v>185</v>
      </c>
      <c r="DY429" t="s">
        <v>182</v>
      </c>
      <c r="DZ429" t="s">
        <v>183</v>
      </c>
      <c r="EA429" t="s">
        <v>184</v>
      </c>
      <c r="EB429" t="s">
        <v>185</v>
      </c>
      <c r="EC429" t="s">
        <v>182</v>
      </c>
      <c r="ED429" t="s">
        <v>183</v>
      </c>
      <c r="EE429" t="s">
        <v>184</v>
      </c>
      <c r="EF429" t="s">
        <v>185</v>
      </c>
    </row>
    <row r="430" spans="8:136" ht="16" x14ac:dyDescent="0.2">
      <c r="J430" s="1" t="s">
        <v>242</v>
      </c>
      <c r="K430" s="1"/>
      <c r="L430" s="1"/>
      <c r="M430" s="1"/>
      <c r="N430" s="1" t="s">
        <v>243</v>
      </c>
      <c r="O430" s="1"/>
      <c r="P430" s="1"/>
      <c r="Q430" s="1"/>
      <c r="AA430" s="1" t="s">
        <v>242</v>
      </c>
      <c r="AB430" s="1"/>
      <c r="AC430" s="1"/>
      <c r="AD430" s="1"/>
      <c r="AE430" s="1" t="s">
        <v>243</v>
      </c>
      <c r="AF430" s="1"/>
      <c r="AG430" s="1"/>
      <c r="AH430" s="1"/>
      <c r="AR430" s="1" t="s">
        <v>242</v>
      </c>
      <c r="AS430" s="1"/>
      <c r="AT430" s="1"/>
      <c r="AU430" s="1"/>
      <c r="AV430" s="1" t="s">
        <v>243</v>
      </c>
      <c r="AW430" s="1"/>
      <c r="AX430" s="1"/>
      <c r="AY430" s="1"/>
      <c r="BI430" s="1" t="s">
        <v>242</v>
      </c>
      <c r="BJ430" s="1"/>
      <c r="BK430" s="1"/>
      <c r="BL430" s="1"/>
      <c r="BM430" s="1" t="s">
        <v>243</v>
      </c>
      <c r="BN430" s="1"/>
      <c r="BO430" s="1"/>
      <c r="BP430" s="1"/>
      <c r="BZ430" s="1" t="s">
        <v>242</v>
      </c>
      <c r="CA430" s="1"/>
      <c r="CB430" s="1"/>
      <c r="CC430" s="1"/>
      <c r="CD430" s="1" t="s">
        <v>243</v>
      </c>
      <c r="CE430" s="1"/>
      <c r="CF430" s="1"/>
      <c r="CG430" s="1"/>
      <c r="CQ430" s="1" t="s">
        <v>242</v>
      </c>
      <c r="CR430" s="1"/>
      <c r="CS430" s="1"/>
      <c r="CT430" s="1"/>
      <c r="CU430" s="1" t="s">
        <v>243</v>
      </c>
      <c r="CV430" s="1"/>
      <c r="CW430" s="1"/>
      <c r="CX430" s="1"/>
      <c r="DH430" s="1" t="s">
        <v>242</v>
      </c>
      <c r="DI430" s="1"/>
      <c r="DJ430" s="1"/>
      <c r="DK430" s="1"/>
      <c r="DL430" s="1" t="s">
        <v>243</v>
      </c>
      <c r="DM430" s="1"/>
      <c r="DN430" s="1"/>
      <c r="DO430" s="1"/>
      <c r="DY430" s="1" t="s">
        <v>242</v>
      </c>
      <c r="DZ430" s="1"/>
      <c r="EA430" s="1"/>
      <c r="EB430" s="1"/>
      <c r="EC430" s="1" t="s">
        <v>243</v>
      </c>
      <c r="ED430" s="1"/>
      <c r="EE430" s="1"/>
      <c r="EF430" s="1"/>
    </row>
    <row r="431" spans="8:136" ht="16" x14ac:dyDescent="0.2">
      <c r="J431" s="1" t="str">
        <f>C414</f>
        <v>+Y</v>
      </c>
      <c r="K431" s="1"/>
      <c r="L431" s="1"/>
      <c r="M431" s="1"/>
      <c r="N431" s="1" t="str">
        <f>C415</f>
        <v>-Y</v>
      </c>
      <c r="O431" s="1"/>
      <c r="P431" s="1"/>
      <c r="Q431" s="1"/>
      <c r="AA431" s="1" t="str">
        <f>T414</f>
        <v>+Y</v>
      </c>
      <c r="AB431" s="1"/>
      <c r="AC431" s="1"/>
      <c r="AD431" s="1"/>
      <c r="AE431" s="1" t="str">
        <f>T415</f>
        <v>-Y</v>
      </c>
      <c r="AF431" s="1"/>
      <c r="AG431" s="1"/>
      <c r="AH431" s="1"/>
      <c r="AR431" s="1" t="str">
        <f>AK414</f>
        <v>+Y</v>
      </c>
      <c r="AS431" s="1"/>
      <c r="AT431" s="1"/>
      <c r="AU431" s="1"/>
      <c r="AV431" s="1" t="str">
        <f>AK415</f>
        <v>-Y</v>
      </c>
      <c r="AW431" s="1"/>
      <c r="AX431" s="1"/>
      <c r="AY431" s="1"/>
      <c r="BI431" s="1" t="str">
        <f>BB414</f>
        <v>+Y</v>
      </c>
      <c r="BJ431" s="1"/>
      <c r="BK431" s="1"/>
      <c r="BL431" s="1"/>
      <c r="BM431" s="1" t="str">
        <f>BB415</f>
        <v>-Y</v>
      </c>
      <c r="BN431" s="1"/>
      <c r="BO431" s="1"/>
      <c r="BP431" s="1"/>
      <c r="BZ431" s="1" t="str">
        <f>BS414</f>
        <v>+X</v>
      </c>
      <c r="CA431" s="1"/>
      <c r="CB431" s="1"/>
      <c r="CC431" s="1"/>
      <c r="CD431" s="1" t="str">
        <f>BS415</f>
        <v>-X</v>
      </c>
      <c r="CE431" s="1"/>
      <c r="CF431" s="1"/>
      <c r="CG431" s="1"/>
      <c r="CQ431" s="1" t="str">
        <f>CJ414</f>
        <v>+X</v>
      </c>
      <c r="CR431" s="1"/>
      <c r="CS431" s="1"/>
      <c r="CT431" s="1"/>
      <c r="CU431" s="1" t="str">
        <f>CJ415</f>
        <v>-X</v>
      </c>
      <c r="CV431" s="1"/>
      <c r="CW431" s="1"/>
      <c r="CX431" s="1"/>
      <c r="DH431" s="1" t="str">
        <f>DA414</f>
        <v>+X</v>
      </c>
      <c r="DI431" s="1"/>
      <c r="DJ431" s="1"/>
      <c r="DK431" s="1"/>
      <c r="DL431" s="1" t="str">
        <f>DA415</f>
        <v>-X</v>
      </c>
      <c r="DM431" s="1"/>
      <c r="DN431" s="1"/>
      <c r="DO431" s="1"/>
      <c r="DY431" s="1" t="str">
        <f>DR414</f>
        <v>+X</v>
      </c>
      <c r="DZ431" s="1"/>
      <c r="EA431" s="1"/>
      <c r="EB431" s="1"/>
      <c r="EC431" s="1" t="str">
        <f>DR415</f>
        <v>-X</v>
      </c>
      <c r="ED431" s="1"/>
      <c r="EE431" s="1"/>
      <c r="EF431" s="1"/>
    </row>
    <row r="432" spans="8:136" ht="16" x14ac:dyDescent="0.2">
      <c r="H432" t="s">
        <v>274</v>
      </c>
      <c r="I432" t="s">
        <v>275</v>
      </c>
      <c r="J432">
        <v>0</v>
      </c>
      <c r="K432">
        <f>IF(J423/2&lt;=J417,J423/2,J417)</f>
        <v>5.25</v>
      </c>
      <c r="L432">
        <f>IF(J423&lt;=L417,J423,L417)</f>
        <v>10.5</v>
      </c>
      <c r="M432">
        <f>IF(2*J423&lt;=M417,2*J423,M417)</f>
        <v>21</v>
      </c>
      <c r="Y432" t="s">
        <v>274</v>
      </c>
      <c r="Z432" t="s">
        <v>275</v>
      </c>
      <c r="AA432">
        <v>0</v>
      </c>
      <c r="AB432">
        <f>IF(AA423/2&lt;=AA417,AA423/2,AA417)</f>
        <v>5.25</v>
      </c>
      <c r="AC432">
        <f>IF(AA423&lt;=AC417,AA423,AC417)</f>
        <v>10.5</v>
      </c>
      <c r="AD432">
        <f>IF(2*AA423&lt;=AD417,2*AA423,AD417)</f>
        <v>21</v>
      </c>
      <c r="AP432" t="s">
        <v>274</v>
      </c>
      <c r="AQ432" t="s">
        <v>275</v>
      </c>
      <c r="AR432">
        <v>0</v>
      </c>
      <c r="AS432">
        <f>IF(AR423/2&lt;=AR417,AR423/2,AR417)</f>
        <v>5.25</v>
      </c>
      <c r="AT432">
        <f>IF(AR423&lt;=AT417,AR423,AT417)</f>
        <v>10.5</v>
      </c>
      <c r="AU432">
        <f>IF(2*AR423&lt;=AU417,2*AR423,AU417)</f>
        <v>21</v>
      </c>
      <c r="BG432" t="s">
        <v>274</v>
      </c>
      <c r="BH432" t="s">
        <v>275</v>
      </c>
      <c r="BI432">
        <v>0</v>
      </c>
      <c r="BJ432">
        <f>IF(BI423/2&lt;=BI417,BI423/2,BI417)</f>
        <v>5.25</v>
      </c>
      <c r="BK432">
        <f>IF(BI423&lt;=BK417,BI423,BK417)</f>
        <v>10.5</v>
      </c>
      <c r="BL432">
        <f>IF(2*BI423&lt;=BL417,2*BI423,BL417)</f>
        <v>21</v>
      </c>
      <c r="BX432" t="s">
        <v>274</v>
      </c>
      <c r="BY432" t="s">
        <v>275</v>
      </c>
      <c r="BZ432">
        <v>0</v>
      </c>
      <c r="CA432">
        <f>IF(BZ423/2&lt;=BZ417,BZ423/2,BZ417)</f>
        <v>5.25</v>
      </c>
      <c r="CB432">
        <f>IF(BZ423&lt;=CB417,BZ423,CB417)</f>
        <v>10.5</v>
      </c>
      <c r="CC432">
        <f>IF(2*BZ423&lt;=CC417,2*BZ423,CC417)</f>
        <v>20</v>
      </c>
      <c r="CO432" t="s">
        <v>274</v>
      </c>
      <c r="CP432" t="s">
        <v>275</v>
      </c>
      <c r="CQ432">
        <v>0</v>
      </c>
      <c r="CR432">
        <f>IF(CQ423/2&lt;=CQ417,CQ423/2,CQ417)</f>
        <v>5.25</v>
      </c>
      <c r="CS432">
        <f>IF(CQ423&lt;=CS417,CQ423,CS417)</f>
        <v>10.5</v>
      </c>
      <c r="CT432">
        <f>IF(2*CQ423&lt;=CT417,2*CQ423,CT417)</f>
        <v>20</v>
      </c>
      <c r="DF432" t="s">
        <v>274</v>
      </c>
      <c r="DG432" t="s">
        <v>275</v>
      </c>
      <c r="DH432">
        <v>0</v>
      </c>
      <c r="DI432">
        <f>IF(DH423/2&lt;=DH417,DH423/2,DH417)</f>
        <v>5.25</v>
      </c>
      <c r="DJ432">
        <f>IF(DH423&lt;=DJ417,DH423,DJ417)</f>
        <v>10.5</v>
      </c>
      <c r="DK432">
        <f>IF(2*DH423&lt;=DK417,2*DH423,DK417)</f>
        <v>20</v>
      </c>
      <c r="DW432" t="s">
        <v>274</v>
      </c>
      <c r="DX432" t="s">
        <v>275</v>
      </c>
      <c r="DY432">
        <v>0</v>
      </c>
      <c r="DZ432">
        <f>IF(DY423/2&lt;=DY417,DY423/2,DY417)</f>
        <v>5.25</v>
      </c>
      <c r="EA432">
        <f>IF(DY423&lt;=EA417,DY423,EA417)</f>
        <v>10.5</v>
      </c>
      <c r="EB432">
        <f>IF(2*DY423&lt;=EB417,2*DY423,EB417)</f>
        <v>20</v>
      </c>
    </row>
    <row r="433" spans="8:132" ht="16" x14ac:dyDescent="0.2">
      <c r="I433" t="s">
        <v>276</v>
      </c>
      <c r="J433">
        <f>IF(J432&lt;=J425,J432*(J418-J420)/2/J425,IF(J432&lt;=J426,"",IF(J432&lt;=J417,(J425-J432+J426)*(J418-J420)/2/J425,"")))</f>
        <v>0</v>
      </c>
      <c r="K433">
        <f>IF(K432&lt;=K425,K432*(K418-K420)/2/K425,IF(K432&lt;=K426,"",IF(K432&lt;=K417,(K425-K432+K426)*(K418-K420)/2/K425,"")))</f>
        <v>5.25</v>
      </c>
      <c r="L433" t="str">
        <f>IF(L432&lt;=L425,L432*(L418-L420)/2/L425,IF(L432&lt;=L426,"",IF(L432&lt;=L417,(L425-L432+L426)*(L418-L420)/2/L425,"")))</f>
        <v/>
      </c>
      <c r="M433" t="str">
        <f>IF(M432&lt;=M425,M432*(M418-M420)/2/M425,IF(M432&lt;=M426,"",IF(M432&lt;=M417,(M425-M432+M426)*(M418-M420)/2/M425,"")))</f>
        <v/>
      </c>
      <c r="Z433" t="s">
        <v>276</v>
      </c>
      <c r="AA433">
        <f>IF(AA432&lt;=AA425,AA432*(AA418-AA420)/2/AA425,IF(AA432&lt;=AA426,"",IF(AA432&lt;=AA417,(AA425-AA432+AA426)*(AA418-AA420)/2/AA425,"")))</f>
        <v>0</v>
      </c>
      <c r="AB433">
        <f>IF(AB432&lt;=AB425,AB432*(AB418-AB420)/2/AB425,IF(AB432&lt;=AB426,"",IF(AB432&lt;=AB417,(AB425-AB432+AB426)*(AB418-AB420)/2/AB425,"")))</f>
        <v>5.25</v>
      </c>
      <c r="AC433" t="str">
        <f>IF(AC432&lt;=AC425,AC432*(AC418-AC420)/2/AC425,IF(AC432&lt;=AC426,"",IF(AC432&lt;=AC417,(AC425-AC432+AC426)*(AC418-AC420)/2/AC425,"")))</f>
        <v/>
      </c>
      <c r="AD433" t="str">
        <f>IF(AD432&lt;=AD425,AD432*(AD418-AD420)/2/AD425,IF(AD432&lt;=AD426,"",IF(AD432&lt;=AD417,(AD425-AD432+AD426)*(AD418-AD420)/2/AD425,"")))</f>
        <v/>
      </c>
      <c r="AQ433" t="s">
        <v>276</v>
      </c>
      <c r="AR433">
        <f>IF(AR432&lt;=AR425,AR432*(AR418-AR420)/2/AR425,IF(AR432&lt;=AR426,"",IF(AR432&lt;=AR417,(AR425-AR432+AR426)*(AR418-AR420)/2/AR425,"")))</f>
        <v>0</v>
      </c>
      <c r="AS433">
        <f>IF(AS432&lt;=AS425,AS432*(AS418-AS420)/2/AS425,IF(AS432&lt;=AS426,"",IF(AS432&lt;=AS417,(AS425-AS432+AS426)*(AS418-AS420)/2/AS425,"")))</f>
        <v>5.25</v>
      </c>
      <c r="AT433" t="str">
        <f>IF(AT432&lt;=AT425,AT432*(AT418-AT420)/2/AT425,IF(AT432&lt;=AT426,"",IF(AT432&lt;=AT417,(AT425-AT432+AT426)*(AT418-AT420)/2/AT425,"")))</f>
        <v/>
      </c>
      <c r="AU433" t="str">
        <f>IF(AU432&lt;=AU425,AU432*(AU418-AU420)/2/AU425,IF(AU432&lt;=AU426,"",IF(AU432&lt;=AU417,(AU425-AU432+AU426)*(AU418-AU420)/2/AU425,"")))</f>
        <v/>
      </c>
      <c r="BH433" t="s">
        <v>276</v>
      </c>
      <c r="BI433">
        <f>IF(BI432&lt;=BI425,BI432*(BI418-BI420)/2/BI425,IF(BI432&lt;=BI426,"",IF(BI432&lt;=BI417,(BI425-BI432+BI426)*(BI418-BI420)/2/BI425,"")))</f>
        <v>0</v>
      </c>
      <c r="BJ433">
        <f>IF(BJ432&lt;=BJ425,BJ432*(BJ418-BJ420)/2/BJ425,IF(BJ432&lt;=BJ426,"",IF(BJ432&lt;=BJ417,(BJ425-BJ432+BJ426)*(BJ418-BJ420)/2/BJ425,"")))</f>
        <v>5.25</v>
      </c>
      <c r="BK433" t="str">
        <f>IF(BK432&lt;=BK425,BK432*(BK418-BK420)/2/BK425,IF(BK432&lt;=BK426,"",IF(BK432&lt;=BK417,(BK425-BK432+BK426)*(BK418-BK420)/2/BK425,"")))</f>
        <v/>
      </c>
      <c r="BL433" t="str">
        <f>IF(BL432&lt;=BL425,BL432*(BL418-BL420)/2/BL425,IF(BL432&lt;=BL426,"",IF(BL432&lt;=BL417,(BL425-BL432+BL426)*(BL418-BL420)/2/BL425,"")))</f>
        <v/>
      </c>
      <c r="BY433" t="s">
        <v>276</v>
      </c>
      <c r="BZ433">
        <f>IF(BZ432&lt;=BZ425,BZ432*(BZ418-BZ420)/2/BZ425,IF(BZ432&lt;=BZ426,"",IF(BZ432&lt;=BZ417,(BZ425-BZ432+BZ426)*(BZ418-BZ420)/2/BZ425,"")))</f>
        <v>0</v>
      </c>
      <c r="CA433">
        <f>IF(CA432&lt;=CA425,CA432*(CA418-CA420)/2/CA425,IF(CA432&lt;=CA426,"",IF(CA432&lt;=CA417,(CA425-CA432+CA426)*(CA418-CA420)/2/CA425,"")))</f>
        <v>5.25</v>
      </c>
      <c r="CB433">
        <f>IF(CB432&lt;=CB425,CB432*(CB418-CB420)/2/CB425,IF(CB432&lt;=CB426,"",IF(CB432&lt;=CB417,(CB425-CB432+CB426)*(CB418-CB420)/2/CB425,"")))</f>
        <v>9.5</v>
      </c>
      <c r="CC433">
        <f>IF(CC432&lt;=CC425,CC432*(CC418-CC420)/2/CC425,IF(CC432&lt;=CC426,"",IF(CC432&lt;=CC417,(CC425-CC432+CC426)*(CC418-CC420)/2/CC425,"")))</f>
        <v>0</v>
      </c>
      <c r="CP433" t="s">
        <v>276</v>
      </c>
      <c r="CQ433">
        <f>IF(CQ432&lt;=CQ425,CQ432*(CQ418-CQ420)/2/CQ425,IF(CQ432&lt;=CQ426,"",IF(CQ432&lt;=CQ417,(CQ425-CQ432+CQ426)*(CQ418-CQ420)/2/CQ425,"")))</f>
        <v>0</v>
      </c>
      <c r="CR433">
        <f>IF(CR432&lt;=CR425,CR432*(CR418-CR420)/2/CR425,IF(CR432&lt;=CR426,"",IF(CR432&lt;=CR417,(CR425-CR432+CR426)*(CR418-CR420)/2/CR425,"")))</f>
        <v>5.25</v>
      </c>
      <c r="CS433">
        <f>IF(CS432&lt;=CS425,CS432*(CS418-CS420)/2/CS425,IF(CS432&lt;=CS426,"",IF(CS432&lt;=CS417,(CS425-CS432+CS426)*(CS418-CS420)/2/CS425,"")))</f>
        <v>9.5</v>
      </c>
      <c r="CT433">
        <f>IF(CT432&lt;=CT425,CT432*(CT418-CT420)/2/CT425,IF(CT432&lt;=CT426,"",IF(CT432&lt;=CT417,(CT425-CT432+CT426)*(CT418-CT420)/2/CT425,"")))</f>
        <v>0</v>
      </c>
      <c r="DG433" t="s">
        <v>276</v>
      </c>
      <c r="DH433">
        <f>IF(DH432&lt;=DH425,DH432*(DH418-DH420)/2/DH425,IF(DH432&lt;=DH426,"",IF(DH432&lt;=DH417,(DH425-DH432+DH426)*(DH418-DH420)/2/DH425,"")))</f>
        <v>0</v>
      </c>
      <c r="DI433">
        <f>IF(DI432&lt;=DI425,DI432*(DI418-DI420)/2/DI425,IF(DI432&lt;=DI426,"",IF(DI432&lt;=DI417,(DI425-DI432+DI426)*(DI418-DI420)/2/DI425,"")))</f>
        <v>5.25</v>
      </c>
      <c r="DJ433">
        <f>IF(DJ432&lt;=DJ425,DJ432*(DJ418-DJ420)/2/DJ425,IF(DJ432&lt;=DJ426,"",IF(DJ432&lt;=DJ417,(DJ425-DJ432+DJ426)*(DJ418-DJ420)/2/DJ425,"")))</f>
        <v>9.5</v>
      </c>
      <c r="DK433">
        <f>IF(DK432&lt;=DK425,DK432*(DK418-DK420)/2/DK425,IF(DK432&lt;=DK426,"",IF(DK432&lt;=DK417,(DK425-DK432+DK426)*(DK418-DK420)/2/DK425,"")))</f>
        <v>0</v>
      </c>
      <c r="DX433" t="s">
        <v>276</v>
      </c>
      <c r="DY433">
        <f>IF(DY432&lt;=DY425,DY432*(DY418-DY420)/2/DY425,IF(DY432&lt;=DY426,"",IF(DY432&lt;=DY417,(DY425-DY432+DY426)*(DY418-DY420)/2/DY425,"")))</f>
        <v>0</v>
      </c>
      <c r="DZ433">
        <f>IF(DZ432&lt;=DZ425,DZ432*(DZ418-DZ420)/2/DZ425,IF(DZ432&lt;=DZ426,"",IF(DZ432&lt;=DZ417,(DZ425-DZ432+DZ426)*(DZ418-DZ420)/2/DZ425,"")))</f>
        <v>5.25</v>
      </c>
      <c r="EA433">
        <f>IF(EA432&lt;=EA425,EA432*(EA418-EA420)/2/EA425,IF(EA432&lt;=EA426,"",IF(EA432&lt;=EA417,(EA425-EA432+EA426)*(EA418-EA420)/2/EA425,"")))</f>
        <v>9.5</v>
      </c>
      <c r="EB433">
        <f>IF(EB432&lt;=EB425,EB432*(EB418-EB420)/2/EB425,IF(EB432&lt;=EB426,"",IF(EB432&lt;=EB417,(EB425-EB432+EB426)*(EB418-EB420)/2/EB425,"")))</f>
        <v>0</v>
      </c>
    </row>
    <row r="434" spans="8:132" ht="16" x14ac:dyDescent="0.2">
      <c r="H434" t="s">
        <v>277</v>
      </c>
      <c r="I434" t="s">
        <v>278</v>
      </c>
      <c r="J434">
        <f>IF(J432&lt;=J425,J432^2*(J418-J420)/4/J425,J425*(J418-J420)/4)</f>
        <v>0</v>
      </c>
      <c r="K434">
        <f>IF(K432&lt;=K425,K432^2*(K418-K420)/4/K425,K425*(K418-K420)/4)</f>
        <v>13.78125</v>
      </c>
      <c r="L434">
        <f>IF(L432&lt;=L425,L432^2*(L418-L420)/4/L425,L425*(L418-L420)/4)</f>
        <v>50</v>
      </c>
      <c r="M434">
        <f>IF(M432&lt;=M425,M432^2*(M418-M420)/4/M425,M425*(M418-M420)/4)</f>
        <v>50</v>
      </c>
      <c r="Y434" t="s">
        <v>277</v>
      </c>
      <c r="Z434" t="s">
        <v>278</v>
      </c>
      <c r="AA434">
        <f>IF(AA432&lt;=AA425,AA432^2*(AA418-AA420)/4/AA425,AA425*(AA418-AA420)/4)</f>
        <v>0</v>
      </c>
      <c r="AB434">
        <f>IF(AB432&lt;=AB425,AB432^2*(AB418-AB420)/4/AB425,AB425*(AB418-AB420)/4)</f>
        <v>13.78125</v>
      </c>
      <c r="AC434">
        <f>IF(AC432&lt;=AC425,AC432^2*(AC418-AC420)/4/AC425,AC425*(AC418-AC420)/4)</f>
        <v>50</v>
      </c>
      <c r="AD434">
        <f>IF(AD432&lt;=AD425,AD432^2*(AD418-AD420)/4/AD425,AD425*(AD418-AD420)/4)</f>
        <v>50</v>
      </c>
      <c r="AP434" t="s">
        <v>277</v>
      </c>
      <c r="AQ434" t="s">
        <v>278</v>
      </c>
      <c r="AR434">
        <f>IF(AR432&lt;=AR425,AR432^2*(AR418-AR420)/4/AR425,AR425*(AR418-AR420)/4)</f>
        <v>0</v>
      </c>
      <c r="AS434">
        <f>IF(AS432&lt;=AS425,AS432^2*(AS418-AS420)/4/AS425,AS425*(AS418-AS420)/4)</f>
        <v>13.78125</v>
      </c>
      <c r="AT434">
        <f>IF(AT432&lt;=AT425,AT432^2*(AT418-AT420)/4/AT425,AT425*(AT418-AT420)/4)</f>
        <v>50</v>
      </c>
      <c r="AU434">
        <f>IF(AU432&lt;=AU425,AU432^2*(AU418-AU420)/4/AU425,AU425*(AU418-AU420)/4)</f>
        <v>50</v>
      </c>
      <c r="BG434" t="s">
        <v>277</v>
      </c>
      <c r="BH434" t="s">
        <v>278</v>
      </c>
      <c r="BI434">
        <f>IF(BI432&lt;=BI425,BI432^2*(BI418-BI420)/4/BI425,BI425*(BI418-BI420)/4)</f>
        <v>0</v>
      </c>
      <c r="BJ434">
        <f>IF(BJ432&lt;=BJ425,BJ432^2*(BJ418-BJ420)/4/BJ425,BJ425*(BJ418-BJ420)/4)</f>
        <v>13.78125</v>
      </c>
      <c r="BK434">
        <f>IF(BK432&lt;=BK425,BK432^2*(BK418-BK420)/4/BK425,BK425*(BK418-BK420)/4)</f>
        <v>50</v>
      </c>
      <c r="BL434">
        <f>IF(BL432&lt;=BL425,BL432^2*(BL418-BL420)/4/BL425,BL425*(BL418-BL420)/4)</f>
        <v>50</v>
      </c>
      <c r="BX434" t="s">
        <v>277</v>
      </c>
      <c r="BY434" t="s">
        <v>278</v>
      </c>
      <c r="BZ434">
        <f>IF(BZ432&lt;=BZ425,BZ432^2*(BZ418-BZ420)/4/BZ425,BZ425*(BZ418-BZ420)/4)</f>
        <v>0</v>
      </c>
      <c r="CA434">
        <f>IF(CA432&lt;=CA425,CA432^2*(CA418-CA420)/4/CA425,CA425*(CA418-CA420)/4)</f>
        <v>13.78125</v>
      </c>
      <c r="CB434">
        <f>IF(CB432&lt;=CB425,CB432^2*(CB418-CB420)/4/CB425,CB425*(CB418-CB420)/4)</f>
        <v>50</v>
      </c>
      <c r="CC434">
        <f>IF(CC432&lt;=CC425,CC432^2*(CC418-CC420)/4/CC425,CC425*(CC418-CC420)/4)</f>
        <v>50</v>
      </c>
      <c r="CO434" t="s">
        <v>277</v>
      </c>
      <c r="CP434" t="s">
        <v>278</v>
      </c>
      <c r="CQ434">
        <f>IF(CQ432&lt;=CQ425,CQ432^2*(CQ418-CQ420)/4/CQ425,CQ425*(CQ418-CQ420)/4)</f>
        <v>0</v>
      </c>
      <c r="CR434">
        <f>IF(CR432&lt;=CR425,CR432^2*(CR418-CR420)/4/CR425,CR425*(CR418-CR420)/4)</f>
        <v>13.78125</v>
      </c>
      <c r="CS434">
        <f>IF(CS432&lt;=CS425,CS432^2*(CS418-CS420)/4/CS425,CS425*(CS418-CS420)/4)</f>
        <v>50</v>
      </c>
      <c r="CT434">
        <f>IF(CT432&lt;=CT425,CT432^2*(CT418-CT420)/4/CT425,CT425*(CT418-CT420)/4)</f>
        <v>50</v>
      </c>
      <c r="DF434" t="s">
        <v>277</v>
      </c>
      <c r="DG434" t="s">
        <v>278</v>
      </c>
      <c r="DH434">
        <f>IF(DH432&lt;=DH425,DH432^2*(DH418-DH420)/4/DH425,DH425*(DH418-DH420)/4)</f>
        <v>0</v>
      </c>
      <c r="DI434">
        <f>IF(DI432&lt;=DI425,DI432^2*(DI418-DI420)/4/DI425,DI425*(DI418-DI420)/4)</f>
        <v>13.78125</v>
      </c>
      <c r="DJ434">
        <f>IF(DJ432&lt;=DJ425,DJ432^2*(DJ418-DJ420)/4/DJ425,DJ425*(DJ418-DJ420)/4)</f>
        <v>50</v>
      </c>
      <c r="DK434">
        <f>IF(DK432&lt;=DK425,DK432^2*(DK418-DK420)/4/DK425,DK425*(DK418-DK420)/4)</f>
        <v>50</v>
      </c>
      <c r="DW434" t="s">
        <v>277</v>
      </c>
      <c r="DX434" t="s">
        <v>278</v>
      </c>
      <c r="DY434">
        <f>IF(DY432&lt;=DY425,DY432^2*(DY418-DY420)/4/DY425,DY425*(DY418-DY420)/4)</f>
        <v>0</v>
      </c>
      <c r="DZ434">
        <f>IF(DZ432&lt;=DZ425,DZ432^2*(DZ418-DZ420)/4/DZ425,DZ425*(DZ418-DZ420)/4)</f>
        <v>13.78125</v>
      </c>
      <c r="EA434">
        <f>IF(EA432&lt;=EA425,EA432^2*(EA418-EA420)/4/EA425,EA425*(EA418-EA420)/4)</f>
        <v>50</v>
      </c>
      <c r="EB434">
        <f>IF(EB432&lt;=EB425,EB432^2*(EB418-EB420)/4/EB425,EB425*(EB418-EB420)/4)</f>
        <v>50</v>
      </c>
    </row>
    <row r="435" spans="8:132" ht="16" x14ac:dyDescent="0.2">
      <c r="H435" t="s">
        <v>279</v>
      </c>
      <c r="I435" t="s">
        <v>280</v>
      </c>
      <c r="J435">
        <f>IF(J432&lt;=J425,0,IF(J432&lt;=J426,(J418-J420)*(J432-J425)/2,(J418-J420)*(J426-J425)/2))</f>
        <v>0</v>
      </c>
      <c r="K435">
        <f>IF(K432&lt;=K425,0,IF(K432&lt;=K426,(K418-K420)*(K432-K425)/2,(K418-K420)*(K426-K425)/2))</f>
        <v>0</v>
      </c>
      <c r="L435">
        <f>IF(L432&lt;=L425,0,IF(L432&lt;=L426,(L418-L420)*(L432-L425)/2,(L418-L420)*(L426-L425)/2))</f>
        <v>5</v>
      </c>
      <c r="M435">
        <f>IF(M432&lt;=M425,0,IF(M432&lt;=M426,(M418-M420)*(M432-M425)/2,(M418-M420)*(M426-M425)/2))</f>
        <v>110</v>
      </c>
      <c r="Y435" t="s">
        <v>279</v>
      </c>
      <c r="Z435" t="s">
        <v>280</v>
      </c>
      <c r="AA435">
        <f>IF(AA432&lt;=AA425,0,IF(AA432&lt;=AA426,(AA418-AA420)*(AA432-AA425)/2,(AA418-AA420)*(AA426-AA425)/2))</f>
        <v>0</v>
      </c>
      <c r="AB435">
        <f>IF(AB432&lt;=AB425,0,IF(AB432&lt;=AB426,(AB418-AB420)*(AB432-AB425)/2,(AB418-AB420)*(AB426-AB425)/2))</f>
        <v>0</v>
      </c>
      <c r="AC435">
        <f>IF(AC432&lt;=AC425,0,IF(AC432&lt;=AC426,(AC418-AC420)*(AC432-AC425)/2,(AC418-AC420)*(AC426-AC425)/2))</f>
        <v>5</v>
      </c>
      <c r="AD435">
        <f>IF(AD432&lt;=AD425,0,IF(AD432&lt;=AD426,(AD418-AD420)*(AD432-AD425)/2,(AD418-AD420)*(AD426-AD425)/2))</f>
        <v>110</v>
      </c>
      <c r="AP435" t="s">
        <v>279</v>
      </c>
      <c r="AQ435" t="s">
        <v>280</v>
      </c>
      <c r="AR435">
        <f>IF(AR432&lt;=AR425,0,IF(AR432&lt;=AR426,(AR418-AR420)*(AR432-AR425)/2,(AR418-AR420)*(AR426-AR425)/2))</f>
        <v>0</v>
      </c>
      <c r="AS435">
        <f>IF(AS432&lt;=AS425,0,IF(AS432&lt;=AS426,(AS418-AS420)*(AS432-AS425)/2,(AS418-AS420)*(AS426-AS425)/2))</f>
        <v>0</v>
      </c>
      <c r="AT435">
        <f>IF(AT432&lt;=AT425,0,IF(AT432&lt;=AT426,(AT418-AT420)*(AT432-AT425)/2,(AT418-AT420)*(AT426-AT425)/2))</f>
        <v>5</v>
      </c>
      <c r="AU435">
        <f>IF(AU432&lt;=AU425,0,IF(AU432&lt;=AU426,(AU418-AU420)*(AU432-AU425)/2,(AU418-AU420)*(AU426-AU425)/2))</f>
        <v>110</v>
      </c>
      <c r="BG435" t="s">
        <v>279</v>
      </c>
      <c r="BH435" t="s">
        <v>280</v>
      </c>
      <c r="BI435">
        <f>IF(BI432&lt;=BI425,0,IF(BI432&lt;=BI426,(BI418-BI420)*(BI432-BI425)/2,(BI418-BI420)*(BI426-BI425)/2))</f>
        <v>0</v>
      </c>
      <c r="BJ435">
        <f>IF(BJ432&lt;=BJ425,0,IF(BJ432&lt;=BJ426,(BJ418-BJ420)*(BJ432-BJ425)/2,(BJ418-BJ420)*(BJ426-BJ425)/2))</f>
        <v>0</v>
      </c>
      <c r="BK435">
        <f>IF(BK432&lt;=BK425,0,IF(BK432&lt;=BK426,(BK418-BK420)*(BK432-BK425)/2,(BK418-BK420)*(BK426-BK425)/2))</f>
        <v>5</v>
      </c>
      <c r="BL435">
        <f>IF(BL432&lt;=BL425,0,IF(BL432&lt;=BL426,(BL418-BL420)*(BL432-BL425)/2,(BL418-BL420)*(BL426-BL425)/2))</f>
        <v>110</v>
      </c>
      <c r="BX435" t="s">
        <v>279</v>
      </c>
      <c r="BY435" t="s">
        <v>280</v>
      </c>
      <c r="BZ435">
        <f>IF(BZ432&lt;=BZ425,0,IF(BZ432&lt;=BZ426,(BZ418-BZ420)*(BZ432-BZ425)/2,(BZ418-BZ420)*(BZ426-BZ425)/2))</f>
        <v>0</v>
      </c>
      <c r="CA435">
        <f>IF(CA432&lt;=CA425,0,IF(CA432&lt;=CA426,(CA418-CA420)*(CA432-CA425)/2,(CA418-CA420)*(CA426-CA425)/2))</f>
        <v>0</v>
      </c>
      <c r="CB435">
        <f>IF(CB432&lt;=CB425,0,IF(CB432&lt;=CB426,(CB418-CB420)*(CB432-CB425)/2,(CB418-CB420)*(CB426-CB425)/2))</f>
        <v>0</v>
      </c>
      <c r="CC435">
        <f>IF(CC432&lt;=CC425,0,IF(CC432&lt;=CC426,(CC418-CC420)*(CC432-CC425)/2,(CC418-CC420)*(CC426-CC425)/2))</f>
        <v>0</v>
      </c>
      <c r="CO435" t="s">
        <v>279</v>
      </c>
      <c r="CP435" t="s">
        <v>280</v>
      </c>
      <c r="CQ435">
        <f>IF(CQ432&lt;=CQ425,0,IF(CQ432&lt;=CQ426,(CQ418-CQ420)*(CQ432-CQ425)/2,(CQ418-CQ420)*(CQ426-CQ425)/2))</f>
        <v>0</v>
      </c>
      <c r="CR435">
        <f>IF(CR432&lt;=CR425,0,IF(CR432&lt;=CR426,(CR418-CR420)*(CR432-CR425)/2,(CR418-CR420)*(CR426-CR425)/2))</f>
        <v>0</v>
      </c>
      <c r="CS435">
        <f>IF(CS432&lt;=CS425,0,IF(CS432&lt;=CS426,(CS418-CS420)*(CS432-CS425)/2,(CS418-CS420)*(CS426-CS425)/2))</f>
        <v>0</v>
      </c>
      <c r="CT435">
        <f>IF(CT432&lt;=CT425,0,IF(CT432&lt;=CT426,(CT418-CT420)*(CT432-CT425)/2,(CT418-CT420)*(CT426-CT425)/2))</f>
        <v>0</v>
      </c>
      <c r="DF435" t="s">
        <v>279</v>
      </c>
      <c r="DG435" t="s">
        <v>280</v>
      </c>
      <c r="DH435">
        <f>IF(DH432&lt;=DH425,0,IF(DH432&lt;=DH426,(DH418-DH420)*(DH432-DH425)/2,(DH418-DH420)*(DH426-DH425)/2))</f>
        <v>0</v>
      </c>
      <c r="DI435">
        <f>IF(DI432&lt;=DI425,0,IF(DI432&lt;=DI426,(DI418-DI420)*(DI432-DI425)/2,(DI418-DI420)*(DI426-DI425)/2))</f>
        <v>0</v>
      </c>
      <c r="DJ435">
        <f>IF(DJ432&lt;=DJ425,0,IF(DJ432&lt;=DJ426,(DJ418-DJ420)*(DJ432-DJ425)/2,(DJ418-DJ420)*(DJ426-DJ425)/2))</f>
        <v>0</v>
      </c>
      <c r="DK435">
        <f>IF(DK432&lt;=DK425,0,IF(DK432&lt;=DK426,(DK418-DK420)*(DK432-DK425)/2,(DK418-DK420)*(DK426-DK425)/2))</f>
        <v>0</v>
      </c>
      <c r="DW435" t="s">
        <v>279</v>
      </c>
      <c r="DX435" t="s">
        <v>280</v>
      </c>
      <c r="DY435">
        <f>IF(DY432&lt;=DY425,0,IF(DY432&lt;=DY426,(DY418-DY420)*(DY432-DY425)/2,(DY418-DY420)*(DY426-DY425)/2))</f>
        <v>0</v>
      </c>
      <c r="DZ435">
        <f>IF(DZ432&lt;=DZ425,0,IF(DZ432&lt;=DZ426,(DZ418-DZ420)*(DZ432-DZ425)/2,(DZ418-DZ420)*(DZ426-DZ425)/2))</f>
        <v>0</v>
      </c>
      <c r="EA435">
        <f>IF(EA432&lt;=EA425,0,IF(EA432&lt;=EA426,(EA418-EA420)*(EA432-EA425)/2,(EA418-EA420)*(EA426-EA425)/2))</f>
        <v>0</v>
      </c>
      <c r="EB435">
        <f>IF(EB432&lt;=EB425,0,IF(EB432&lt;=EB426,(EB418-EB420)*(EB432-EB425)/2,(EB418-EB420)*(EB426-EB425)/2))</f>
        <v>0</v>
      </c>
    </row>
    <row r="436" spans="8:132" ht="16" x14ac:dyDescent="0.2">
      <c r="H436" t="s">
        <v>281</v>
      </c>
      <c r="I436" t="s">
        <v>282</v>
      </c>
      <c r="J436">
        <f>IF(J432&lt;=J426,0,IF(J432&lt;=J417,(J432-J426)*(((J418-J420)/2)-J433)/2,J425*(J418-J420)/2))</f>
        <v>0</v>
      </c>
      <c r="K436">
        <f>IF(K432&lt;=K426,0,IF(K432&lt;=K417,(K432-K426)*(((K418-K420)/2)-K433)/2,K425*(K418-K420)/2))</f>
        <v>0</v>
      </c>
      <c r="L436">
        <f>IF(L432&lt;=L426,0,IF(L432&lt;=L417,(L432-L426)*(((L418-L420)/2)-L433)/2,L425*(L418-L420)/2))</f>
        <v>0</v>
      </c>
      <c r="M436">
        <f>IF(M432&lt;=M426,0,IF(M432&lt;=M417,(M432-M426)*(((M418-M420)/2)-M433)/2,M425*(M418-M420)/2))</f>
        <v>0</v>
      </c>
      <c r="Y436" t="s">
        <v>281</v>
      </c>
      <c r="Z436" t="s">
        <v>282</v>
      </c>
      <c r="AA436">
        <f>IF(AA432&lt;=AA426,0,IF(AA432&lt;=AA417,(AA432-AA426)*(((AA418-AA420)/2)-AA433)/2,AA425*(AA418-AA420)/2))</f>
        <v>0</v>
      </c>
      <c r="AB436">
        <f>IF(AB432&lt;=AB426,0,IF(AB432&lt;=AB417,(AB432-AB426)*(((AB418-AB420)/2)-AB433)/2,AB425*(AB418-AB420)/2))</f>
        <v>0</v>
      </c>
      <c r="AC436">
        <f>IF(AC432&lt;=AC426,0,IF(AC432&lt;=AC417,(AC432-AC426)*(((AC418-AC420)/2)-AC433)/2,AC425*(AC418-AC420)/2))</f>
        <v>0</v>
      </c>
      <c r="AD436">
        <f>IF(AD432&lt;=AD426,0,IF(AD432&lt;=AD417,(AD432-AD426)*(((AD418-AD420)/2)-AD433)/2,AD425*(AD418-AD420)/2))</f>
        <v>0</v>
      </c>
      <c r="AP436" t="s">
        <v>281</v>
      </c>
      <c r="AQ436" t="s">
        <v>282</v>
      </c>
      <c r="AR436">
        <f>IF(AR432&lt;=AR426,0,IF(AR432&lt;=AR417,(AR432-AR426)*(((AR418-AR420)/2)-AR433)/2,AR425*(AR418-AR420)/2))</f>
        <v>0</v>
      </c>
      <c r="AS436">
        <f>IF(AS432&lt;=AS426,0,IF(AS432&lt;=AS417,(AS432-AS426)*(((AS418-AS420)/2)-AS433)/2,AS425*(AS418-AS420)/2))</f>
        <v>0</v>
      </c>
      <c r="AT436">
        <f>IF(AT432&lt;=AT426,0,IF(AT432&lt;=AT417,(AT432-AT426)*(((AT418-AT420)/2)-AT433)/2,AT425*(AT418-AT420)/2))</f>
        <v>0</v>
      </c>
      <c r="AU436">
        <f>IF(AU432&lt;=AU426,0,IF(AU432&lt;=AU417,(AU432-AU426)*(((AU418-AU420)/2)-AU433)/2,AU425*(AU418-AU420)/2))</f>
        <v>0</v>
      </c>
      <c r="BG436" t="s">
        <v>281</v>
      </c>
      <c r="BH436" t="s">
        <v>282</v>
      </c>
      <c r="BI436">
        <f>IF(BI432&lt;=BI426,0,IF(BI432&lt;=BI417,(BI432-BI426)*(((BI418-BI420)/2)-BI433)/2,BI425*(BI418-BI420)/2))</f>
        <v>0</v>
      </c>
      <c r="BJ436">
        <f>IF(BJ432&lt;=BJ426,0,IF(BJ432&lt;=BJ417,(BJ432-BJ426)*(((BJ418-BJ420)/2)-BJ433)/2,BJ425*(BJ418-BJ420)/2))</f>
        <v>0</v>
      </c>
      <c r="BK436">
        <f>IF(BK432&lt;=BK426,0,IF(BK432&lt;=BK417,(BK432-BK426)*(((BK418-BK420)/2)-BK433)/2,BK425*(BK418-BK420)/2))</f>
        <v>0</v>
      </c>
      <c r="BL436">
        <f>IF(BL432&lt;=BL426,0,IF(BL432&lt;=BL417,(BL432-BL426)*(((BL418-BL420)/2)-BL433)/2,BL425*(BL418-BL420)/2))</f>
        <v>0</v>
      </c>
      <c r="BX436" t="s">
        <v>281</v>
      </c>
      <c r="BY436" t="s">
        <v>282</v>
      </c>
      <c r="BZ436">
        <f>IF(BZ432&lt;=BZ426,0,IF(BZ432&lt;=BZ417,(BZ432-BZ426)*(((BZ418-BZ420)/2)-BZ433)/2,BZ425*(BZ418-BZ420)/2))</f>
        <v>0</v>
      </c>
      <c r="CA436">
        <f>IF(CA432&lt;=CA426,0,IF(CA432&lt;=CA417,(CA432-CA426)*(((CA418-CA420)/2)-CA433)/2,CA425*(CA418-CA420)/2))</f>
        <v>0</v>
      </c>
      <c r="CB436">
        <f>IF(CB432&lt;=CB426,0,IF(CB432&lt;=CB417,(CB432-CB426)*(((CB418-CB420)/2)-CB433)/2,CB425*(CB418-CB420)/2))</f>
        <v>0.125</v>
      </c>
      <c r="CC436">
        <f>IF(CC432&lt;=CC426,0,IF(CC432&lt;=CC417,(CC432-CC426)*(((CC418-CC420)/2)-CC433)/2,CC425*(CC418-CC420)/2))</f>
        <v>50</v>
      </c>
      <c r="CO436" t="s">
        <v>281</v>
      </c>
      <c r="CP436" t="s">
        <v>282</v>
      </c>
      <c r="CQ436">
        <f>IF(CQ432&lt;=CQ426,0,IF(CQ432&lt;=CQ417,(CQ432-CQ426)*(((CQ418-CQ420)/2)-CQ433)/2,CQ425*(CQ418-CQ420)/2))</f>
        <v>0</v>
      </c>
      <c r="CR436">
        <f>IF(CR432&lt;=CR426,0,IF(CR432&lt;=CR417,(CR432-CR426)*(((CR418-CR420)/2)-CR433)/2,CR425*(CR418-CR420)/2))</f>
        <v>0</v>
      </c>
      <c r="CS436">
        <f>IF(CS432&lt;=CS426,0,IF(CS432&lt;=CS417,(CS432-CS426)*(((CS418-CS420)/2)-CS433)/2,CS425*(CS418-CS420)/2))</f>
        <v>0.125</v>
      </c>
      <c r="CT436">
        <f>IF(CT432&lt;=CT426,0,IF(CT432&lt;=CT417,(CT432-CT426)*(((CT418-CT420)/2)-CT433)/2,CT425*(CT418-CT420)/2))</f>
        <v>50</v>
      </c>
      <c r="DF436" t="s">
        <v>281</v>
      </c>
      <c r="DG436" t="s">
        <v>282</v>
      </c>
      <c r="DH436">
        <f>IF(DH432&lt;=DH426,0,IF(DH432&lt;=DH417,(DH432-DH426)*(((DH418-DH420)/2)-DH433)/2,DH425*(DH418-DH420)/2))</f>
        <v>0</v>
      </c>
      <c r="DI436">
        <f>IF(DI432&lt;=DI426,0,IF(DI432&lt;=DI417,(DI432-DI426)*(((DI418-DI420)/2)-DI433)/2,DI425*(DI418-DI420)/2))</f>
        <v>0</v>
      </c>
      <c r="DJ436">
        <f>IF(DJ432&lt;=DJ426,0,IF(DJ432&lt;=DJ417,(DJ432-DJ426)*(((DJ418-DJ420)/2)-DJ433)/2,DJ425*(DJ418-DJ420)/2))</f>
        <v>0.125</v>
      </c>
      <c r="DK436">
        <f>IF(DK432&lt;=DK426,0,IF(DK432&lt;=DK417,(DK432-DK426)*(((DK418-DK420)/2)-DK433)/2,DK425*(DK418-DK420)/2))</f>
        <v>50</v>
      </c>
      <c r="DW436" t="s">
        <v>281</v>
      </c>
      <c r="DX436" t="s">
        <v>282</v>
      </c>
      <c r="DY436">
        <f>IF(DY432&lt;=DY426,0,IF(DY432&lt;=DY417,(DY432-DY426)*(((DY418-DY420)/2)-DY433)/2,DY425*(DY418-DY420)/2))</f>
        <v>0</v>
      </c>
      <c r="DZ436">
        <f>IF(DZ432&lt;=DZ426,0,IF(DZ432&lt;=DZ417,(DZ432-DZ426)*(((DZ418-DZ420)/2)-DZ433)/2,DZ425*(DZ418-DZ420)/2))</f>
        <v>0</v>
      </c>
      <c r="EA436">
        <f>IF(EA432&lt;=EA426,0,IF(EA432&lt;=EA417,(EA432-EA426)*(((EA418-EA420)/2)-EA433)/2,EA425*(EA418-EA420)/2))</f>
        <v>0.125</v>
      </c>
      <c r="EB436">
        <f>IF(EB432&lt;=EB426,0,IF(EB432&lt;=EB417,(EB432-EB426)*(((EB418-EB420)/2)-EB433)/2,EB425*(EB418-EB420)/2))</f>
        <v>50</v>
      </c>
    </row>
    <row r="437" spans="8:132" ht="16" x14ac:dyDescent="0.2">
      <c r="H437" t="s">
        <v>283</v>
      </c>
      <c r="I437" t="s">
        <v>284</v>
      </c>
      <c r="J437">
        <f>IF(J432&lt;=J426,0,IF(J432&lt;=J417,J433*(J432-J426),0))</f>
        <v>0</v>
      </c>
      <c r="K437">
        <f>IF(K432&lt;=K426,0,IF(K432&lt;=K417,K433*(K432-K426),0))</f>
        <v>0</v>
      </c>
      <c r="L437">
        <f>IF(L432&lt;=L426,0,IF(L432&lt;=L417,L433*(L432-L426),0))</f>
        <v>0</v>
      </c>
      <c r="M437">
        <f>IF(M432&lt;=M426,0,IF(M432&lt;=M417,M433*(M432-M426),0))</f>
        <v>0</v>
      </c>
      <c r="Y437" t="s">
        <v>283</v>
      </c>
      <c r="Z437" t="s">
        <v>284</v>
      </c>
      <c r="AA437">
        <f>IF(AA432&lt;=AA426,0,IF(AA432&lt;=AA417,AA433*(AA432-AA426),0))</f>
        <v>0</v>
      </c>
      <c r="AB437">
        <f>IF(AB432&lt;=AB426,0,IF(AB432&lt;=AB417,AB433*(AB432-AB426),0))</f>
        <v>0</v>
      </c>
      <c r="AC437">
        <f>IF(AC432&lt;=AC426,0,IF(AC432&lt;=AC417,AC433*(AC432-AC426),0))</f>
        <v>0</v>
      </c>
      <c r="AD437">
        <f>IF(AD432&lt;=AD426,0,IF(AD432&lt;=AD417,AD433*(AD432-AD426),0))</f>
        <v>0</v>
      </c>
      <c r="AP437" t="s">
        <v>283</v>
      </c>
      <c r="AQ437" t="s">
        <v>284</v>
      </c>
      <c r="AR437">
        <f>IF(AR432&lt;=AR426,0,IF(AR432&lt;=AR417,AR433*(AR432-AR426),0))</f>
        <v>0</v>
      </c>
      <c r="AS437">
        <f>IF(AS432&lt;=AS426,0,IF(AS432&lt;=AS417,AS433*(AS432-AS426),0))</f>
        <v>0</v>
      </c>
      <c r="AT437">
        <f>IF(AT432&lt;=AT426,0,IF(AT432&lt;=AT417,AT433*(AT432-AT426),0))</f>
        <v>0</v>
      </c>
      <c r="AU437">
        <f>IF(AU432&lt;=AU426,0,IF(AU432&lt;=AU417,AU433*(AU432-AU426),0))</f>
        <v>0</v>
      </c>
      <c r="BG437" t="s">
        <v>283</v>
      </c>
      <c r="BH437" t="s">
        <v>284</v>
      </c>
      <c r="BI437">
        <f>IF(BI432&lt;=BI426,0,IF(BI432&lt;=BI417,BI433*(BI432-BI426),0))</f>
        <v>0</v>
      </c>
      <c r="BJ437">
        <f>IF(BJ432&lt;=BJ426,0,IF(BJ432&lt;=BJ417,BJ433*(BJ432-BJ426),0))</f>
        <v>0</v>
      </c>
      <c r="BK437">
        <f>IF(BK432&lt;=BK426,0,IF(BK432&lt;=BK417,BK433*(BK432-BK426),0))</f>
        <v>0</v>
      </c>
      <c r="BL437">
        <f>IF(BL432&lt;=BL426,0,IF(BL432&lt;=BL417,BL433*(BL432-BL426),0))</f>
        <v>0</v>
      </c>
      <c r="BX437" t="s">
        <v>283</v>
      </c>
      <c r="BY437" t="s">
        <v>284</v>
      </c>
      <c r="BZ437">
        <f>IF(BZ432&lt;=BZ426,0,IF(BZ432&lt;=BZ417,BZ433*(BZ432-BZ426),0))</f>
        <v>0</v>
      </c>
      <c r="CA437">
        <f>IF(CA432&lt;=CA426,0,IF(CA432&lt;=CA417,CA433*(CA432-CA426),0))</f>
        <v>0</v>
      </c>
      <c r="CB437">
        <f>IF(CB432&lt;=CB426,0,IF(CB432&lt;=CB417,CB433*(CB432-CB426),0))</f>
        <v>4.75</v>
      </c>
      <c r="CC437">
        <f>IF(CC432&lt;=CC426,0,IF(CC432&lt;=CC417,CC433*(CC432-CC426),0))</f>
        <v>0</v>
      </c>
      <c r="CO437" t="s">
        <v>283</v>
      </c>
      <c r="CP437" t="s">
        <v>284</v>
      </c>
      <c r="CQ437">
        <f>IF(CQ432&lt;=CQ426,0,IF(CQ432&lt;=CQ417,CQ433*(CQ432-CQ426),0))</f>
        <v>0</v>
      </c>
      <c r="CR437">
        <f>IF(CR432&lt;=CR426,0,IF(CR432&lt;=CR417,CR433*(CR432-CR426),0))</f>
        <v>0</v>
      </c>
      <c r="CS437">
        <f>IF(CS432&lt;=CS426,0,IF(CS432&lt;=CS417,CS433*(CS432-CS426),0))</f>
        <v>4.75</v>
      </c>
      <c r="CT437">
        <f>IF(CT432&lt;=CT426,0,IF(CT432&lt;=CT417,CT433*(CT432-CT426),0))</f>
        <v>0</v>
      </c>
      <c r="DF437" t="s">
        <v>283</v>
      </c>
      <c r="DG437" t="s">
        <v>284</v>
      </c>
      <c r="DH437">
        <f>IF(DH432&lt;=DH426,0,IF(DH432&lt;=DH417,DH433*(DH432-DH426),0))</f>
        <v>0</v>
      </c>
      <c r="DI437">
        <f>IF(DI432&lt;=DI426,0,IF(DI432&lt;=DI417,DI433*(DI432-DI426),0))</f>
        <v>0</v>
      </c>
      <c r="DJ437">
        <f>IF(DJ432&lt;=DJ426,0,IF(DJ432&lt;=DJ417,DJ433*(DJ432-DJ426),0))</f>
        <v>4.75</v>
      </c>
      <c r="DK437">
        <f>IF(DK432&lt;=DK426,0,IF(DK432&lt;=DK417,DK433*(DK432-DK426),0))</f>
        <v>0</v>
      </c>
      <c r="DW437" t="s">
        <v>283</v>
      </c>
      <c r="DX437" t="s">
        <v>284</v>
      </c>
      <c r="DY437">
        <f>IF(DY432&lt;=DY426,0,IF(DY432&lt;=DY417,DY433*(DY432-DY426),0))</f>
        <v>0</v>
      </c>
      <c r="DZ437">
        <f>IF(DZ432&lt;=DZ426,0,IF(DZ432&lt;=DZ417,DZ433*(DZ432-DZ426),0))</f>
        <v>0</v>
      </c>
      <c r="EA437">
        <f>IF(EA432&lt;=EA426,0,IF(EA432&lt;=EA417,EA433*(EA432-EA426),0))</f>
        <v>4.75</v>
      </c>
      <c r="EB437">
        <f>IF(EB432&lt;=EB426,0,IF(EB432&lt;=EB417,EB433*(EB432-EB426),0))</f>
        <v>0</v>
      </c>
    </row>
    <row r="438" spans="8:132" ht="16" x14ac:dyDescent="0.2">
      <c r="I438" t="s">
        <v>285</v>
      </c>
      <c r="J438">
        <f>SUM(J434:J437)</f>
        <v>0</v>
      </c>
      <c r="K438">
        <f>SUM(K434:K437)</f>
        <v>13.78125</v>
      </c>
      <c r="L438">
        <f>SUM(L434:L437)</f>
        <v>55</v>
      </c>
      <c r="M438">
        <f>SUM(M434:M437)</f>
        <v>160</v>
      </c>
      <c r="Z438" t="s">
        <v>285</v>
      </c>
      <c r="AA438">
        <f>SUM(AA434:AA437)</f>
        <v>0</v>
      </c>
      <c r="AB438">
        <f>SUM(AB434:AB437)</f>
        <v>13.78125</v>
      </c>
      <c r="AC438">
        <f>SUM(AC434:AC437)</f>
        <v>55</v>
      </c>
      <c r="AD438">
        <f>SUM(AD434:AD437)</f>
        <v>160</v>
      </c>
      <c r="AQ438" t="s">
        <v>285</v>
      </c>
      <c r="AR438">
        <f>SUM(AR434:AR437)</f>
        <v>0</v>
      </c>
      <c r="AS438">
        <f>SUM(AS434:AS437)</f>
        <v>13.78125</v>
      </c>
      <c r="AT438">
        <f>SUM(AT434:AT437)</f>
        <v>55</v>
      </c>
      <c r="AU438">
        <f>SUM(AU434:AU437)</f>
        <v>160</v>
      </c>
      <c r="BH438" t="s">
        <v>285</v>
      </c>
      <c r="BI438">
        <f>SUM(BI434:BI437)</f>
        <v>0</v>
      </c>
      <c r="BJ438">
        <f>SUM(BJ434:BJ437)</f>
        <v>13.78125</v>
      </c>
      <c r="BK438">
        <f>SUM(BK434:BK437)</f>
        <v>55</v>
      </c>
      <c r="BL438">
        <f>SUM(BL434:BL437)</f>
        <v>160</v>
      </c>
      <c r="BY438" t="s">
        <v>285</v>
      </c>
      <c r="BZ438">
        <f>SUM(BZ434:BZ437)</f>
        <v>0</v>
      </c>
      <c r="CA438">
        <f>SUM(CA434:CA437)</f>
        <v>13.78125</v>
      </c>
      <c r="CB438">
        <f>SUM(CB434:CB437)</f>
        <v>54.875</v>
      </c>
      <c r="CC438">
        <f>SUM(CC434:CC437)</f>
        <v>100</v>
      </c>
      <c r="CP438" t="s">
        <v>285</v>
      </c>
      <c r="CQ438">
        <f>SUM(CQ434:CQ437)</f>
        <v>0</v>
      </c>
      <c r="CR438">
        <f>SUM(CR434:CR437)</f>
        <v>13.78125</v>
      </c>
      <c r="CS438">
        <f>SUM(CS434:CS437)</f>
        <v>54.875</v>
      </c>
      <c r="CT438">
        <f>SUM(CT434:CT437)</f>
        <v>100</v>
      </c>
      <c r="DG438" t="s">
        <v>285</v>
      </c>
      <c r="DH438">
        <f>SUM(DH434:DH437)</f>
        <v>0</v>
      </c>
      <c r="DI438">
        <f>SUM(DI434:DI437)</f>
        <v>13.78125</v>
      </c>
      <c r="DJ438">
        <f>SUM(DJ434:DJ437)</f>
        <v>54.875</v>
      </c>
      <c r="DK438">
        <f>SUM(DK434:DK437)</f>
        <v>100</v>
      </c>
      <c r="DX438" t="s">
        <v>285</v>
      </c>
      <c r="DY438">
        <f>SUM(DY434:DY437)</f>
        <v>0</v>
      </c>
      <c r="DZ438">
        <f>SUM(DZ434:DZ437)</f>
        <v>13.78125</v>
      </c>
      <c r="EA438">
        <f>SUM(EA434:EA437)</f>
        <v>54.875</v>
      </c>
      <c r="EB438">
        <f>SUM(EB434:EB437)</f>
        <v>100</v>
      </c>
    </row>
    <row r="439" spans="8:132" ht="16" x14ac:dyDescent="0.2">
      <c r="H439" t="s">
        <v>286</v>
      </c>
      <c r="I439" t="s">
        <v>287</v>
      </c>
      <c r="J439">
        <f>IF(J432&lt;=J425,2*J432/3,2*J425/3)</f>
        <v>0</v>
      </c>
      <c r="K439">
        <f>IF(K432&lt;=K425,2*K432/3,2*K425/3)</f>
        <v>3.5</v>
      </c>
      <c r="L439">
        <f>IF(L432&lt;=L425,2*L432/3,2*L425/3)</f>
        <v>6.666666666666667</v>
      </c>
      <c r="M439">
        <f>IF(M432&lt;=M425,2*M432/3,2*M425/3)</f>
        <v>6.666666666666667</v>
      </c>
      <c r="Y439" t="s">
        <v>286</v>
      </c>
      <c r="Z439" t="s">
        <v>287</v>
      </c>
      <c r="AA439">
        <f>IF(AA432&lt;=AA425,2*AA432/3,2*AA425/3)</f>
        <v>0</v>
      </c>
      <c r="AB439">
        <f>IF(AB432&lt;=AB425,2*AB432/3,2*AB425/3)</f>
        <v>3.5</v>
      </c>
      <c r="AC439">
        <f>IF(AC432&lt;=AC425,2*AC432/3,2*AC425/3)</f>
        <v>6.666666666666667</v>
      </c>
      <c r="AD439">
        <f>IF(AD432&lt;=AD425,2*AD432/3,2*AD425/3)</f>
        <v>6.666666666666667</v>
      </c>
      <c r="AP439" t="s">
        <v>286</v>
      </c>
      <c r="AQ439" t="s">
        <v>287</v>
      </c>
      <c r="AR439">
        <f>IF(AR432&lt;=AR425,2*AR432/3,2*AR425/3)</f>
        <v>0</v>
      </c>
      <c r="AS439">
        <f>IF(AS432&lt;=AS425,2*AS432/3,2*AS425/3)</f>
        <v>3.5</v>
      </c>
      <c r="AT439">
        <f>IF(AT432&lt;=AT425,2*AT432/3,2*AT425/3)</f>
        <v>6.666666666666667</v>
      </c>
      <c r="AU439">
        <f>IF(AU432&lt;=AU425,2*AU432/3,2*AU425/3)</f>
        <v>6.666666666666667</v>
      </c>
      <c r="BG439" t="s">
        <v>286</v>
      </c>
      <c r="BH439" t="s">
        <v>287</v>
      </c>
      <c r="BI439">
        <f>IF(BI432&lt;=BI425,2*BI432/3,2*BI425/3)</f>
        <v>0</v>
      </c>
      <c r="BJ439">
        <f>IF(BJ432&lt;=BJ425,2*BJ432/3,2*BJ425/3)</f>
        <v>3.5</v>
      </c>
      <c r="BK439">
        <f>IF(BK432&lt;=BK425,2*BK432/3,2*BK425/3)</f>
        <v>6.666666666666667</v>
      </c>
      <c r="BL439">
        <f>IF(BL432&lt;=BL425,2*BL432/3,2*BL425/3)</f>
        <v>6.666666666666667</v>
      </c>
      <c r="BX439" t="s">
        <v>286</v>
      </c>
      <c r="BY439" t="s">
        <v>287</v>
      </c>
      <c r="BZ439">
        <f>IF(BZ432&lt;=BZ425,2*BZ432/3,2*BZ425/3)</f>
        <v>0</v>
      </c>
      <c r="CA439">
        <f>IF(CA432&lt;=CA425,2*CA432/3,2*CA425/3)</f>
        <v>3.5</v>
      </c>
      <c r="CB439">
        <f>IF(CB432&lt;=CB425,2*CB432/3,2*CB425/3)</f>
        <v>6.666666666666667</v>
      </c>
      <c r="CC439">
        <f>IF(CC432&lt;=CC425,2*CC432/3,2*CC425/3)</f>
        <v>6.666666666666667</v>
      </c>
      <c r="CO439" t="s">
        <v>286</v>
      </c>
      <c r="CP439" t="s">
        <v>287</v>
      </c>
      <c r="CQ439">
        <f>IF(CQ432&lt;=CQ425,2*CQ432/3,2*CQ425/3)</f>
        <v>0</v>
      </c>
      <c r="CR439">
        <f>IF(CR432&lt;=CR425,2*CR432/3,2*CR425/3)</f>
        <v>3.5</v>
      </c>
      <c r="CS439">
        <f>IF(CS432&lt;=CS425,2*CS432/3,2*CS425/3)</f>
        <v>6.666666666666667</v>
      </c>
      <c r="CT439">
        <f>IF(CT432&lt;=CT425,2*CT432/3,2*CT425/3)</f>
        <v>6.666666666666667</v>
      </c>
      <c r="DF439" t="s">
        <v>286</v>
      </c>
      <c r="DG439" t="s">
        <v>287</v>
      </c>
      <c r="DH439">
        <f>IF(DH432&lt;=DH425,2*DH432/3,2*DH425/3)</f>
        <v>0</v>
      </c>
      <c r="DI439">
        <f>IF(DI432&lt;=DI425,2*DI432/3,2*DI425/3)</f>
        <v>3.5</v>
      </c>
      <c r="DJ439">
        <f>IF(DJ432&lt;=DJ425,2*DJ432/3,2*DJ425/3)</f>
        <v>6.666666666666667</v>
      </c>
      <c r="DK439">
        <f>IF(DK432&lt;=DK425,2*DK432/3,2*DK425/3)</f>
        <v>6.666666666666667</v>
      </c>
      <c r="DW439" t="s">
        <v>286</v>
      </c>
      <c r="DX439" t="s">
        <v>287</v>
      </c>
      <c r="DY439">
        <f>IF(DY432&lt;=DY425,2*DY432/3,2*DY425/3)</f>
        <v>0</v>
      </c>
      <c r="DZ439">
        <f>IF(DZ432&lt;=DZ425,2*DZ432/3,2*DZ425/3)</f>
        <v>3.5</v>
      </c>
      <c r="EA439">
        <f>IF(EA432&lt;=EA425,2*EA432/3,2*EA425/3)</f>
        <v>6.666666666666667</v>
      </c>
      <c r="EB439">
        <f>IF(EB432&lt;=EB425,2*EB432/3,2*EB425/3)</f>
        <v>6.666666666666667</v>
      </c>
    </row>
    <row r="440" spans="8:132" ht="16" x14ac:dyDescent="0.2">
      <c r="H440" t="s">
        <v>288</v>
      </c>
      <c r="I440" t="s">
        <v>289</v>
      </c>
      <c r="J440">
        <f>IF(J432&lt;=J425,0,IF(J432&lt;=J426,J425+(J432-J425)/2,J425+(J426-J425)/2))</f>
        <v>0</v>
      </c>
      <c r="K440">
        <f>IF(K432&lt;=K425,0,IF(K432&lt;=K426,K425+(K432-K425)/2,K425+(K426-K425)/2))</f>
        <v>0</v>
      </c>
      <c r="L440">
        <f>IF(L432&lt;=L425,0,IF(L432&lt;=L426,L425+(L432-L425)/2,L425+(L426-L425)/2))</f>
        <v>10.25</v>
      </c>
      <c r="M440">
        <f>IF(M432&lt;=M425,0,IF(M432&lt;=M426,M425+(M432-M425)/2,M425+(M426-M425)/2))</f>
        <v>15.5</v>
      </c>
      <c r="Y440" t="s">
        <v>288</v>
      </c>
      <c r="Z440" t="s">
        <v>289</v>
      </c>
      <c r="AA440">
        <f>IF(AA432&lt;=AA425,0,IF(AA432&lt;=AA426,AA425+(AA432-AA425)/2,AA425+(AA426-AA425)/2))</f>
        <v>0</v>
      </c>
      <c r="AB440">
        <f>IF(AB432&lt;=AB425,0,IF(AB432&lt;=AB426,AB425+(AB432-AB425)/2,AB425+(AB426-AB425)/2))</f>
        <v>0</v>
      </c>
      <c r="AC440">
        <f>IF(AC432&lt;=AC425,0,IF(AC432&lt;=AC426,AC425+(AC432-AC425)/2,AC425+(AC426-AC425)/2))</f>
        <v>10.25</v>
      </c>
      <c r="AD440">
        <f>IF(AD432&lt;=AD425,0,IF(AD432&lt;=AD426,AD425+(AD432-AD425)/2,AD425+(AD426-AD425)/2))</f>
        <v>15.5</v>
      </c>
      <c r="AP440" t="s">
        <v>288</v>
      </c>
      <c r="AQ440" t="s">
        <v>289</v>
      </c>
      <c r="AR440">
        <f>IF(AR432&lt;=AR425,0,IF(AR432&lt;=AR426,AR425+(AR432-AR425)/2,AR425+(AR426-AR425)/2))</f>
        <v>0</v>
      </c>
      <c r="AS440">
        <f>IF(AS432&lt;=AS425,0,IF(AS432&lt;=AS426,AS425+(AS432-AS425)/2,AS425+(AS426-AS425)/2))</f>
        <v>0</v>
      </c>
      <c r="AT440">
        <f>IF(AT432&lt;=AT425,0,IF(AT432&lt;=AT426,AT425+(AT432-AT425)/2,AT425+(AT426-AT425)/2))</f>
        <v>10.25</v>
      </c>
      <c r="AU440">
        <f>IF(AU432&lt;=AU425,0,IF(AU432&lt;=AU426,AU425+(AU432-AU425)/2,AU425+(AU426-AU425)/2))</f>
        <v>15.5</v>
      </c>
      <c r="BG440" t="s">
        <v>288</v>
      </c>
      <c r="BH440" t="s">
        <v>289</v>
      </c>
      <c r="BI440">
        <f>IF(BI432&lt;=BI425,0,IF(BI432&lt;=BI426,BI425+(BI432-BI425)/2,BI425+(BI426-BI425)/2))</f>
        <v>0</v>
      </c>
      <c r="BJ440">
        <f>IF(BJ432&lt;=BJ425,0,IF(BJ432&lt;=BJ426,BJ425+(BJ432-BJ425)/2,BJ425+(BJ426-BJ425)/2))</f>
        <v>0</v>
      </c>
      <c r="BK440">
        <f>IF(BK432&lt;=BK425,0,IF(BK432&lt;=BK426,BK425+(BK432-BK425)/2,BK425+(BK426-BK425)/2))</f>
        <v>10.25</v>
      </c>
      <c r="BL440">
        <f>IF(BL432&lt;=BL425,0,IF(BL432&lt;=BL426,BL425+(BL432-BL425)/2,BL425+(BL426-BL425)/2))</f>
        <v>15.5</v>
      </c>
      <c r="BX440" t="s">
        <v>288</v>
      </c>
      <c r="BY440" t="s">
        <v>289</v>
      </c>
      <c r="BZ440">
        <f>IF(BZ432&lt;=BZ425,0,IF(BZ432&lt;=BZ426,BZ425+(BZ432-BZ425)/2,BZ425+(BZ426-BZ425)/2))</f>
        <v>0</v>
      </c>
      <c r="CA440">
        <f>IF(CA432&lt;=CA425,0,IF(CA432&lt;=CA426,CA425+(CA432-CA425)/2,CA425+(CA426-CA425)/2))</f>
        <v>0</v>
      </c>
      <c r="CB440">
        <f>IF(CB432&lt;=CB425,0,IF(CB432&lt;=CB426,CB425+(CB432-CB425)/2,CB425+(CB426-CB425)/2))</f>
        <v>10</v>
      </c>
      <c r="CC440">
        <f>IF(CC432&lt;=CC425,0,IF(CC432&lt;=CC426,CC425+(CC432-CC425)/2,CC425+(CC426-CC425)/2))</f>
        <v>10</v>
      </c>
      <c r="CO440" t="s">
        <v>288</v>
      </c>
      <c r="CP440" t="s">
        <v>289</v>
      </c>
      <c r="CQ440">
        <f>IF(CQ432&lt;=CQ425,0,IF(CQ432&lt;=CQ426,CQ425+(CQ432-CQ425)/2,CQ425+(CQ426-CQ425)/2))</f>
        <v>0</v>
      </c>
      <c r="CR440">
        <f>IF(CR432&lt;=CR425,0,IF(CR432&lt;=CR426,CR425+(CR432-CR425)/2,CR425+(CR426-CR425)/2))</f>
        <v>0</v>
      </c>
      <c r="CS440">
        <f>IF(CS432&lt;=CS425,0,IF(CS432&lt;=CS426,CS425+(CS432-CS425)/2,CS425+(CS426-CS425)/2))</f>
        <v>10</v>
      </c>
      <c r="CT440">
        <f>IF(CT432&lt;=CT425,0,IF(CT432&lt;=CT426,CT425+(CT432-CT425)/2,CT425+(CT426-CT425)/2))</f>
        <v>10</v>
      </c>
      <c r="DF440" t="s">
        <v>288</v>
      </c>
      <c r="DG440" t="s">
        <v>289</v>
      </c>
      <c r="DH440">
        <f>IF(DH432&lt;=DH425,0,IF(DH432&lt;=DH426,DH425+(DH432-DH425)/2,DH425+(DH426-DH425)/2))</f>
        <v>0</v>
      </c>
      <c r="DI440">
        <f>IF(DI432&lt;=DI425,0,IF(DI432&lt;=DI426,DI425+(DI432-DI425)/2,DI425+(DI426-DI425)/2))</f>
        <v>0</v>
      </c>
      <c r="DJ440">
        <f>IF(DJ432&lt;=DJ425,0,IF(DJ432&lt;=DJ426,DJ425+(DJ432-DJ425)/2,DJ425+(DJ426-DJ425)/2))</f>
        <v>10</v>
      </c>
      <c r="DK440">
        <f>IF(DK432&lt;=DK425,0,IF(DK432&lt;=DK426,DK425+(DK432-DK425)/2,DK425+(DK426-DK425)/2))</f>
        <v>10</v>
      </c>
      <c r="DW440" t="s">
        <v>288</v>
      </c>
      <c r="DX440" t="s">
        <v>289</v>
      </c>
      <c r="DY440">
        <f>IF(DY432&lt;=DY425,0,IF(DY432&lt;=DY426,DY425+(DY432-DY425)/2,DY425+(DY426-DY425)/2))</f>
        <v>0</v>
      </c>
      <c r="DZ440">
        <f>IF(DZ432&lt;=DZ425,0,IF(DZ432&lt;=DZ426,DZ425+(DZ432-DZ425)/2,DZ425+(DZ426-DZ425)/2))</f>
        <v>0</v>
      </c>
      <c r="EA440">
        <f>IF(EA432&lt;=EA425,0,IF(EA432&lt;=EA426,EA425+(EA432-EA425)/2,EA425+(EA426-EA425)/2))</f>
        <v>10</v>
      </c>
      <c r="EB440">
        <f>IF(EB432&lt;=EB425,0,IF(EB432&lt;=EB426,EB425+(EB432-EB425)/2,EB425+(EB426-EB425)/2))</f>
        <v>10</v>
      </c>
    </row>
    <row r="441" spans="8:132" ht="16" x14ac:dyDescent="0.2">
      <c r="H441" t="s">
        <v>290</v>
      </c>
      <c r="I441" t="s">
        <v>291</v>
      </c>
      <c r="J441">
        <f>IF(J432&lt;=J426,0,IF(J432&lt;=J417,J426+(J432-J426)/3,J426+J425/3))</f>
        <v>0</v>
      </c>
      <c r="K441">
        <f>IF(K432&lt;=K426,0,IF(K432&lt;=K417,K426+(K432-K426)/3,K426+K425/3))</f>
        <v>0</v>
      </c>
      <c r="L441">
        <f>IF(L432&lt;=L426,0,IF(L432&lt;=L417,L426+(L432-L426)/3,L426+L425/3))</f>
        <v>0</v>
      </c>
      <c r="M441">
        <f>IF(M432&lt;=M426,0,IF(M432&lt;=M417,M426+(M432-M426)/3,M426+M425/3))</f>
        <v>0</v>
      </c>
      <c r="Y441" t="s">
        <v>290</v>
      </c>
      <c r="Z441" t="s">
        <v>291</v>
      </c>
      <c r="AA441">
        <f>IF(AA432&lt;=AA426,0,IF(AA432&lt;=AA417,AA426+(AA432-AA426)/3,AA426+AA425/3))</f>
        <v>0</v>
      </c>
      <c r="AB441">
        <f>IF(AB432&lt;=AB426,0,IF(AB432&lt;=AB417,AB426+(AB432-AB426)/3,AB426+AB425/3))</f>
        <v>0</v>
      </c>
      <c r="AC441">
        <f>IF(AC432&lt;=AC426,0,IF(AC432&lt;=AC417,AC426+(AC432-AC426)/3,AC426+AC425/3))</f>
        <v>0</v>
      </c>
      <c r="AD441">
        <f>IF(AD432&lt;=AD426,0,IF(AD432&lt;=AD417,AD426+(AD432-AD426)/3,AD426+AD425/3))</f>
        <v>0</v>
      </c>
      <c r="AP441" t="s">
        <v>290</v>
      </c>
      <c r="AQ441" t="s">
        <v>291</v>
      </c>
      <c r="AR441">
        <f>IF(AR432&lt;=AR426,0,IF(AR432&lt;=AR417,AR426+(AR432-AR426)/3,AR426+AR425/3))</f>
        <v>0</v>
      </c>
      <c r="AS441">
        <f>IF(AS432&lt;=AS426,0,IF(AS432&lt;=AS417,AS426+(AS432-AS426)/3,AS426+AS425/3))</f>
        <v>0</v>
      </c>
      <c r="AT441">
        <f>IF(AT432&lt;=AT426,0,IF(AT432&lt;=AT417,AT426+(AT432-AT426)/3,AT426+AT425/3))</f>
        <v>0</v>
      </c>
      <c r="AU441">
        <f>IF(AU432&lt;=AU426,0,IF(AU432&lt;=AU417,AU426+(AU432-AU426)/3,AU426+AU425/3))</f>
        <v>0</v>
      </c>
      <c r="BG441" t="s">
        <v>290</v>
      </c>
      <c r="BH441" t="s">
        <v>291</v>
      </c>
      <c r="BI441">
        <f>IF(BI432&lt;=BI426,0,IF(BI432&lt;=BI417,BI426+(BI432-BI426)/3,BI426+BI425/3))</f>
        <v>0</v>
      </c>
      <c r="BJ441">
        <f>IF(BJ432&lt;=BJ426,0,IF(BJ432&lt;=BJ417,BJ426+(BJ432-BJ426)/3,BJ426+BJ425/3))</f>
        <v>0</v>
      </c>
      <c r="BK441">
        <f>IF(BK432&lt;=BK426,0,IF(BK432&lt;=BK417,BK426+(BK432-BK426)/3,BK426+BK425/3))</f>
        <v>0</v>
      </c>
      <c r="BL441">
        <f>IF(BL432&lt;=BL426,0,IF(BL432&lt;=BL417,BL426+(BL432-BL426)/3,BL426+BL425/3))</f>
        <v>0</v>
      </c>
      <c r="BX441" t="s">
        <v>290</v>
      </c>
      <c r="BY441" t="s">
        <v>291</v>
      </c>
      <c r="BZ441">
        <f>IF(BZ432&lt;=BZ426,0,IF(BZ432&lt;=BZ417,BZ426+(BZ432-BZ426)/3,BZ426+BZ425/3))</f>
        <v>0</v>
      </c>
      <c r="CA441">
        <f>IF(CA432&lt;=CA426,0,IF(CA432&lt;=CA417,CA426+(CA432-CA426)/3,CA426+CA425/3))</f>
        <v>0</v>
      </c>
      <c r="CB441">
        <f>IF(CB432&lt;=CB426,0,IF(CB432&lt;=CB417,CB426+(CB432-CB426)/3,CB426+CB425/3))</f>
        <v>10.166666666666666</v>
      </c>
      <c r="CC441">
        <f>IF(CC432&lt;=CC426,0,IF(CC432&lt;=CC417,CC426+(CC432-CC426)/3,CC426+CC425/3))</f>
        <v>13.333333333333334</v>
      </c>
      <c r="CO441" t="s">
        <v>290</v>
      </c>
      <c r="CP441" t="s">
        <v>291</v>
      </c>
      <c r="CQ441">
        <f>IF(CQ432&lt;=CQ426,0,IF(CQ432&lt;=CQ417,CQ426+(CQ432-CQ426)/3,CQ426+CQ425/3))</f>
        <v>0</v>
      </c>
      <c r="CR441">
        <f>IF(CR432&lt;=CR426,0,IF(CR432&lt;=CR417,CR426+(CR432-CR426)/3,CR426+CR425/3))</f>
        <v>0</v>
      </c>
      <c r="CS441">
        <f>IF(CS432&lt;=CS426,0,IF(CS432&lt;=CS417,CS426+(CS432-CS426)/3,CS426+CS425/3))</f>
        <v>10.166666666666666</v>
      </c>
      <c r="CT441">
        <f>IF(CT432&lt;=CT426,0,IF(CT432&lt;=CT417,CT426+(CT432-CT426)/3,CT426+CT425/3))</f>
        <v>13.333333333333334</v>
      </c>
      <c r="DF441" t="s">
        <v>290</v>
      </c>
      <c r="DG441" t="s">
        <v>291</v>
      </c>
      <c r="DH441">
        <f>IF(DH432&lt;=DH426,0,IF(DH432&lt;=DH417,DH426+(DH432-DH426)/3,DH426+DH425/3))</f>
        <v>0</v>
      </c>
      <c r="DI441">
        <f>IF(DI432&lt;=DI426,0,IF(DI432&lt;=DI417,DI426+(DI432-DI426)/3,DI426+DI425/3))</f>
        <v>0</v>
      </c>
      <c r="DJ441">
        <f>IF(DJ432&lt;=DJ426,0,IF(DJ432&lt;=DJ417,DJ426+(DJ432-DJ426)/3,DJ426+DJ425/3))</f>
        <v>10.166666666666666</v>
      </c>
      <c r="DK441">
        <f>IF(DK432&lt;=DK426,0,IF(DK432&lt;=DK417,DK426+(DK432-DK426)/3,DK426+DK425/3))</f>
        <v>13.333333333333334</v>
      </c>
      <c r="DW441" t="s">
        <v>290</v>
      </c>
      <c r="DX441" t="s">
        <v>291</v>
      </c>
      <c r="DY441">
        <f>IF(DY432&lt;=DY426,0,IF(DY432&lt;=DY417,DY426+(DY432-DY426)/3,DY426+DY425/3))</f>
        <v>0</v>
      </c>
      <c r="DZ441">
        <f>IF(DZ432&lt;=DZ426,0,IF(DZ432&lt;=DZ417,DZ426+(DZ432-DZ426)/3,DZ426+DZ425/3))</f>
        <v>0</v>
      </c>
      <c r="EA441">
        <f>IF(EA432&lt;=EA426,0,IF(EA432&lt;=EA417,EA426+(EA432-EA426)/3,EA426+EA425/3))</f>
        <v>10.166666666666666</v>
      </c>
      <c r="EB441">
        <f>IF(EB432&lt;=EB426,0,IF(EB432&lt;=EB417,EB426+(EB432-EB426)/3,EB426+EB425/3))</f>
        <v>13.333333333333334</v>
      </c>
    </row>
    <row r="442" spans="8:132" ht="16" x14ac:dyDescent="0.2">
      <c r="H442" t="s">
        <v>292</v>
      </c>
      <c r="I442" t="s">
        <v>293</v>
      </c>
      <c r="J442">
        <f>IF(J432&lt;=J426,0,IF(J432&lt;=J417,J426+(J432-J426)/2,0))</f>
        <v>0</v>
      </c>
      <c r="K442">
        <f>IF(K432&lt;=K426,0,IF(K432&lt;=K417,K426+(K432-K426)/2,0))</f>
        <v>0</v>
      </c>
      <c r="L442">
        <f>IF(L432&lt;=L426,0,IF(L432&lt;=L417,L426+(L432-L426)/2,0))</f>
        <v>0</v>
      </c>
      <c r="M442">
        <f>IF(M432&lt;=M426,0,IF(M432&lt;=M417,M426+(M432-M426)/2,0))</f>
        <v>0</v>
      </c>
      <c r="Y442" t="s">
        <v>292</v>
      </c>
      <c r="Z442" t="s">
        <v>293</v>
      </c>
      <c r="AA442">
        <f>IF(AA432&lt;=AA426,0,IF(AA432&lt;=AA417,AA426+(AA432-AA426)/2,0))</f>
        <v>0</v>
      </c>
      <c r="AB442">
        <f>IF(AB432&lt;=AB426,0,IF(AB432&lt;=AB417,AB426+(AB432-AB426)/2,0))</f>
        <v>0</v>
      </c>
      <c r="AC442">
        <f>IF(AC432&lt;=AC426,0,IF(AC432&lt;=AC417,AC426+(AC432-AC426)/2,0))</f>
        <v>0</v>
      </c>
      <c r="AD442">
        <f>IF(AD432&lt;=AD426,0,IF(AD432&lt;=AD417,AD426+(AD432-AD426)/2,0))</f>
        <v>0</v>
      </c>
      <c r="AP442" t="s">
        <v>292</v>
      </c>
      <c r="AQ442" t="s">
        <v>293</v>
      </c>
      <c r="AR442">
        <f>IF(AR432&lt;=AR426,0,IF(AR432&lt;=AR417,AR426+(AR432-AR426)/2,0))</f>
        <v>0</v>
      </c>
      <c r="AS442">
        <f>IF(AS432&lt;=AS426,0,IF(AS432&lt;=AS417,AS426+(AS432-AS426)/2,0))</f>
        <v>0</v>
      </c>
      <c r="AT442">
        <f>IF(AT432&lt;=AT426,0,IF(AT432&lt;=AT417,AT426+(AT432-AT426)/2,0))</f>
        <v>0</v>
      </c>
      <c r="AU442">
        <f>IF(AU432&lt;=AU426,0,IF(AU432&lt;=AU417,AU426+(AU432-AU426)/2,0))</f>
        <v>0</v>
      </c>
      <c r="BG442" t="s">
        <v>292</v>
      </c>
      <c r="BH442" t="s">
        <v>293</v>
      </c>
      <c r="BI442">
        <f>IF(BI432&lt;=BI426,0,IF(BI432&lt;=BI417,BI426+(BI432-BI426)/2,0))</f>
        <v>0</v>
      </c>
      <c r="BJ442">
        <f>IF(BJ432&lt;=BJ426,0,IF(BJ432&lt;=BJ417,BJ426+(BJ432-BJ426)/2,0))</f>
        <v>0</v>
      </c>
      <c r="BK442">
        <f>IF(BK432&lt;=BK426,0,IF(BK432&lt;=BK417,BK426+(BK432-BK426)/2,0))</f>
        <v>0</v>
      </c>
      <c r="BL442">
        <f>IF(BL432&lt;=BL426,0,IF(BL432&lt;=BL417,BL426+(BL432-BL426)/2,0))</f>
        <v>0</v>
      </c>
      <c r="BX442" t="s">
        <v>292</v>
      </c>
      <c r="BY442" t="s">
        <v>293</v>
      </c>
      <c r="BZ442">
        <f>IF(BZ432&lt;=BZ426,0,IF(BZ432&lt;=BZ417,BZ426+(BZ432-BZ426)/2,0))</f>
        <v>0</v>
      </c>
      <c r="CA442">
        <f>IF(CA432&lt;=CA426,0,IF(CA432&lt;=CA417,CA426+(CA432-CA426)/2,0))</f>
        <v>0</v>
      </c>
      <c r="CB442">
        <f>IF(CB432&lt;=CB426,0,IF(CB432&lt;=CB417,CB426+(CB432-CB426)/2,0))</f>
        <v>10.25</v>
      </c>
      <c r="CC442">
        <f>IF(CC432&lt;=CC426,0,IF(CC432&lt;=CC417,CC426+(CC432-CC426)/2,0))</f>
        <v>15</v>
      </c>
      <c r="CO442" t="s">
        <v>292</v>
      </c>
      <c r="CP442" t="s">
        <v>293</v>
      </c>
      <c r="CQ442">
        <f>IF(CQ432&lt;=CQ426,0,IF(CQ432&lt;=CQ417,CQ426+(CQ432-CQ426)/2,0))</f>
        <v>0</v>
      </c>
      <c r="CR442">
        <f>IF(CR432&lt;=CR426,0,IF(CR432&lt;=CR417,CR426+(CR432-CR426)/2,0))</f>
        <v>0</v>
      </c>
      <c r="CS442">
        <f>IF(CS432&lt;=CS426,0,IF(CS432&lt;=CS417,CS426+(CS432-CS426)/2,0))</f>
        <v>10.25</v>
      </c>
      <c r="CT442">
        <f>IF(CT432&lt;=CT426,0,IF(CT432&lt;=CT417,CT426+(CT432-CT426)/2,0))</f>
        <v>15</v>
      </c>
      <c r="DF442" t="s">
        <v>292</v>
      </c>
      <c r="DG442" t="s">
        <v>293</v>
      </c>
      <c r="DH442">
        <f>IF(DH432&lt;=DH426,0,IF(DH432&lt;=DH417,DH426+(DH432-DH426)/2,0))</f>
        <v>0</v>
      </c>
      <c r="DI442">
        <f>IF(DI432&lt;=DI426,0,IF(DI432&lt;=DI417,DI426+(DI432-DI426)/2,0))</f>
        <v>0</v>
      </c>
      <c r="DJ442">
        <f>IF(DJ432&lt;=DJ426,0,IF(DJ432&lt;=DJ417,DJ426+(DJ432-DJ426)/2,0))</f>
        <v>10.25</v>
      </c>
      <c r="DK442">
        <f>IF(DK432&lt;=DK426,0,IF(DK432&lt;=DK417,DK426+(DK432-DK426)/2,0))</f>
        <v>15</v>
      </c>
      <c r="DW442" t="s">
        <v>292</v>
      </c>
      <c r="DX442" t="s">
        <v>293</v>
      </c>
      <c r="DY442">
        <f>IF(DY432&lt;=DY426,0,IF(DY432&lt;=DY417,DY426+(DY432-DY426)/2,0))</f>
        <v>0</v>
      </c>
      <c r="DZ442">
        <f>IF(DZ432&lt;=DZ426,0,IF(DZ432&lt;=DZ417,DZ426+(DZ432-DZ426)/2,0))</f>
        <v>0</v>
      </c>
      <c r="EA442">
        <f>IF(EA432&lt;=EA426,0,IF(EA432&lt;=EA417,EA426+(EA432-EA426)/2,0))</f>
        <v>10.25</v>
      </c>
      <c r="EB442">
        <f>IF(EB432&lt;=EB426,0,IF(EB432&lt;=EB417,EB426+(EB432-EB426)/2,0))</f>
        <v>15</v>
      </c>
    </row>
    <row r="443" spans="8:132" ht="16" x14ac:dyDescent="0.2">
      <c r="I443" t="s">
        <v>294</v>
      </c>
      <c r="J443">
        <f>IF(J438=0,0,(J434*J439+J435*J440+J436*J441+J437*J442)/J438)</f>
        <v>0</v>
      </c>
      <c r="K443">
        <f>IF(K438=0,0,(K434*K439+K435*K440+K436*K441+K437*K442)/K438)</f>
        <v>3.5</v>
      </c>
      <c r="L443">
        <f>IF(L438=0,0,(L434*L439+L435*L440+L436*L441+L437*L442)/L438)</f>
        <v>6.9924242424242431</v>
      </c>
      <c r="M443">
        <f>IF(M438=0,0,(M434*M439+M435*M440+M436*M441+M437*M442)/M438)</f>
        <v>12.739583333333334</v>
      </c>
      <c r="Z443" t="s">
        <v>294</v>
      </c>
      <c r="AA443">
        <f>IF(AA438=0,0,(AA434*AA439+AA435*AA440+AA436*AA441+AA437*AA442)/AA438)</f>
        <v>0</v>
      </c>
      <c r="AB443">
        <f>IF(AB438=0,0,(AB434*AB439+AB435*AB440+AB436*AB441+AB437*AB442)/AB438)</f>
        <v>3.5</v>
      </c>
      <c r="AC443">
        <f>IF(AC438=0,0,(AC434*AC439+AC435*AC440+AC436*AC441+AC437*AC442)/AC438)</f>
        <v>6.9924242424242431</v>
      </c>
      <c r="AD443">
        <f>IF(AD438=0,0,(AD434*AD439+AD435*AD440+AD436*AD441+AD437*AD442)/AD438)</f>
        <v>12.739583333333334</v>
      </c>
      <c r="AQ443" t="s">
        <v>294</v>
      </c>
      <c r="AR443">
        <f>IF(AR438=0,0,(AR434*AR439+AR435*AR440+AR436*AR441+AR437*AR442)/AR438)</f>
        <v>0</v>
      </c>
      <c r="AS443">
        <f>IF(AS438=0,0,(AS434*AS439+AS435*AS440+AS436*AS441+AS437*AS442)/AS438)</f>
        <v>3.5</v>
      </c>
      <c r="AT443">
        <f>IF(AT438=0,0,(AT434*AT439+AT435*AT440+AT436*AT441+AT437*AT442)/AT438)</f>
        <v>6.9924242424242431</v>
      </c>
      <c r="AU443">
        <f>IF(AU438=0,0,(AU434*AU439+AU435*AU440+AU436*AU441+AU437*AU442)/AU438)</f>
        <v>12.739583333333334</v>
      </c>
      <c r="BH443" t="s">
        <v>294</v>
      </c>
      <c r="BI443">
        <f>IF(BI438=0,0,(BI434*BI439+BI435*BI440+BI436*BI441+BI437*BI442)/BI438)</f>
        <v>0</v>
      </c>
      <c r="BJ443">
        <f>IF(BJ438=0,0,(BJ434*BJ439+BJ435*BJ440+BJ436*BJ441+BJ437*BJ442)/BJ438)</f>
        <v>3.5</v>
      </c>
      <c r="BK443">
        <f>IF(BK438=0,0,(BK434*BK439+BK435*BK440+BK436*BK441+BK437*BK442)/BK438)</f>
        <v>6.9924242424242431</v>
      </c>
      <c r="BL443">
        <f>IF(BL438=0,0,(BL434*BL439+BL435*BL440+BL436*BL441+BL437*BL442)/BL438)</f>
        <v>12.739583333333334</v>
      </c>
      <c r="BY443" t="s">
        <v>294</v>
      </c>
      <c r="BZ443">
        <f>IF(BZ438=0,0,(BZ434*BZ439+BZ435*BZ440+BZ436*BZ441+BZ437*BZ442)/BZ438)</f>
        <v>0</v>
      </c>
      <c r="CA443">
        <f>IF(CA438=0,0,(CA434*CA439+CA435*CA440+CA436*CA441+CA437*CA442)/CA438)</f>
        <v>3.5</v>
      </c>
      <c r="CB443">
        <f>IF(CB438=0,0,(CB434*CB439+CB435*CB440+CB436*CB441+CB437*CB442)/CB438)</f>
        <v>6.9848139711465453</v>
      </c>
      <c r="CC443">
        <f>IF(CC438=0,0,(CC434*CC439+CC435*CC440+CC436*CC441+CC437*CC442)/CC438)</f>
        <v>10.000000000000002</v>
      </c>
      <c r="CP443" t="s">
        <v>294</v>
      </c>
      <c r="CQ443">
        <f>IF(CQ438=0,0,(CQ434*CQ439+CQ435*CQ440+CQ436*CQ441+CQ437*CQ442)/CQ438)</f>
        <v>0</v>
      </c>
      <c r="CR443">
        <f>IF(CR438=0,0,(CR434*CR439+CR435*CR440+CR436*CR441+CR437*CR442)/CR438)</f>
        <v>3.5</v>
      </c>
      <c r="CS443">
        <f>IF(CS438=0,0,(CS434*CS439+CS435*CS440+CS436*CS441+CS437*CS442)/CS438)</f>
        <v>6.9848139711465453</v>
      </c>
      <c r="CT443">
        <f>IF(CT438=0,0,(CT434*CT439+CT435*CT440+CT436*CT441+CT437*CT442)/CT438)</f>
        <v>10.000000000000002</v>
      </c>
      <c r="DG443" t="s">
        <v>294</v>
      </c>
      <c r="DH443">
        <f>IF(DH438=0,0,(DH434*DH439+DH435*DH440+DH436*DH441+DH437*DH442)/DH438)</f>
        <v>0</v>
      </c>
      <c r="DI443">
        <f>IF(DI438=0,0,(DI434*DI439+DI435*DI440+DI436*DI441+DI437*DI442)/DI438)</f>
        <v>3.5</v>
      </c>
      <c r="DJ443">
        <f>IF(DJ438=0,0,(DJ434*DJ439+DJ435*DJ440+DJ436*DJ441+DJ437*DJ442)/DJ438)</f>
        <v>6.9848139711465453</v>
      </c>
      <c r="DK443">
        <f>IF(DK438=0,0,(DK434*DK439+DK435*DK440+DK436*DK441+DK437*DK442)/DK438)</f>
        <v>10.000000000000002</v>
      </c>
      <c r="DX443" t="s">
        <v>294</v>
      </c>
      <c r="DY443">
        <f>IF(DY438=0,0,(DY434*DY439+DY435*DY440+DY436*DY441+DY437*DY442)/DY438)</f>
        <v>0</v>
      </c>
      <c r="DZ443">
        <f>IF(DZ438=0,0,(DZ434*DZ439+DZ435*DZ440+DZ436*DZ441+DZ437*DZ442)/DZ438)</f>
        <v>3.5</v>
      </c>
      <c r="EA443">
        <f>IF(EA438=0,0,(EA434*EA439+EA435*EA440+EA436*EA441+EA437*EA442)/EA438)</f>
        <v>6.9848139711465453</v>
      </c>
      <c r="EB443">
        <f>IF(EB438=0,0,(EB434*EB439+EB435*EB440+EB436*EB441+EB437*EB442)/EB438)</f>
        <v>10.000000000000002</v>
      </c>
    </row>
    <row r="444" spans="8:132" ht="16" x14ac:dyDescent="0.2">
      <c r="H444" t="s">
        <v>295</v>
      </c>
      <c r="I444" t="s">
        <v>296</v>
      </c>
      <c r="J444">
        <f>IF(J423/2&lt;=J417,J423/2,J417)</f>
        <v>5.25</v>
      </c>
      <c r="K444">
        <f>IF(J423&lt;=K417,J423,K417)</f>
        <v>10.5</v>
      </c>
      <c r="L444">
        <f>IF(2*J423&lt;=M417,2*J423,M417)</f>
        <v>21</v>
      </c>
      <c r="M444">
        <f>J417</f>
        <v>40</v>
      </c>
      <c r="Y444" t="s">
        <v>295</v>
      </c>
      <c r="Z444" t="s">
        <v>296</v>
      </c>
      <c r="AA444">
        <f>IF(AA423/2&lt;=AA417,AA423/2,AA417)</f>
        <v>5.25</v>
      </c>
      <c r="AB444">
        <f>IF(AA423&lt;=AB417,AA423,AB417)</f>
        <v>10.5</v>
      </c>
      <c r="AC444">
        <f>IF(2*AA423&lt;=AD417,2*AA423,AD417)</f>
        <v>21</v>
      </c>
      <c r="AD444">
        <f>AA417</f>
        <v>40</v>
      </c>
      <c r="AP444" t="s">
        <v>295</v>
      </c>
      <c r="AQ444" t="s">
        <v>296</v>
      </c>
      <c r="AR444">
        <f>IF(AR423/2&lt;=AR417,AR423/2,AR417)</f>
        <v>5.25</v>
      </c>
      <c r="AS444">
        <f>IF(AR423&lt;=AS417,AR423,AS417)</f>
        <v>10.5</v>
      </c>
      <c r="AT444">
        <f>IF(2*AR423&lt;=AU417,2*AR423,AU417)</f>
        <v>21</v>
      </c>
      <c r="AU444">
        <f>AR417</f>
        <v>40</v>
      </c>
      <c r="BG444" t="s">
        <v>295</v>
      </c>
      <c r="BH444" t="s">
        <v>296</v>
      </c>
      <c r="BI444">
        <f>IF(BI423/2&lt;=BI417,BI423/2,BI417)</f>
        <v>5.25</v>
      </c>
      <c r="BJ444">
        <f>IF(BI423&lt;=BJ417,BI423,BJ417)</f>
        <v>10.5</v>
      </c>
      <c r="BK444">
        <f>IF(2*BI423&lt;=BL417,2*BI423,BL417)</f>
        <v>21</v>
      </c>
      <c r="BL444">
        <f>BI417</f>
        <v>40</v>
      </c>
      <c r="BX444" t="s">
        <v>295</v>
      </c>
      <c r="BY444" t="s">
        <v>296</v>
      </c>
      <c r="BZ444">
        <f>IF(BZ423/2&lt;=BZ417,BZ423/2,BZ417)</f>
        <v>5.25</v>
      </c>
      <c r="CA444">
        <f>IF(BZ423&lt;=CA417,BZ423,CA417)</f>
        <v>10.5</v>
      </c>
      <c r="CB444">
        <f>IF(2*BZ423&lt;=CC417,2*BZ423,CC417)</f>
        <v>20</v>
      </c>
      <c r="CC444">
        <f>BZ417</f>
        <v>20</v>
      </c>
      <c r="CO444" t="s">
        <v>295</v>
      </c>
      <c r="CP444" t="s">
        <v>296</v>
      </c>
      <c r="CQ444">
        <f>IF(CQ423/2&lt;=CQ417,CQ423/2,CQ417)</f>
        <v>5.25</v>
      </c>
      <c r="CR444">
        <f>IF(CQ423&lt;=CR417,CQ423,CR417)</f>
        <v>10.5</v>
      </c>
      <c r="CS444">
        <f>IF(2*CQ423&lt;=CT417,2*CQ423,CT417)</f>
        <v>20</v>
      </c>
      <c r="CT444">
        <f>CQ417</f>
        <v>20</v>
      </c>
      <c r="DF444" t="s">
        <v>295</v>
      </c>
      <c r="DG444" t="s">
        <v>296</v>
      </c>
      <c r="DH444">
        <f>IF(DH423/2&lt;=DH417,DH423/2,DH417)</f>
        <v>5.25</v>
      </c>
      <c r="DI444">
        <f>IF(DH423&lt;=DI417,DH423,DI417)</f>
        <v>10.5</v>
      </c>
      <c r="DJ444">
        <f>IF(2*DH423&lt;=DK417,2*DH423,DK417)</f>
        <v>20</v>
      </c>
      <c r="DK444">
        <f>DH417</f>
        <v>20</v>
      </c>
      <c r="DW444" t="s">
        <v>295</v>
      </c>
      <c r="DX444" t="s">
        <v>296</v>
      </c>
      <c r="DY444">
        <f>IF(DY423/2&lt;=DY417,DY423/2,DY417)</f>
        <v>5.25</v>
      </c>
      <c r="DZ444">
        <f>IF(DY423&lt;=DZ417,DY423,DZ417)</f>
        <v>10.5</v>
      </c>
      <c r="EA444">
        <f>IF(2*DY423&lt;=EB417,2*DY423,EB417)</f>
        <v>20</v>
      </c>
      <c r="EB444">
        <f>DY417</f>
        <v>20</v>
      </c>
    </row>
    <row r="445" spans="8:132" ht="16" x14ac:dyDescent="0.2">
      <c r="I445" t="s">
        <v>297</v>
      </c>
      <c r="J445">
        <f>IF(J444&lt;=J425,J444*(J418-J420)/2/J425,IF(J444&lt;=J426,"",IF(J444&lt;=J417,(J425-J444+J426)*(J418-J420)/2/J425,"")))</f>
        <v>5.25</v>
      </c>
      <c r="K445" t="str">
        <f>IF(K444&lt;=K425,K444*(K418-K420)/2/K425,IF(K444&lt;=K426,"",IF(K444&lt;=K417,(K425-K444+K426)*(K418-K420)/2/K425,"")))</f>
        <v/>
      </c>
      <c r="L445" t="str">
        <f>IF(L444&lt;=L425,L444*(L418-L420)/2/L425,IF(L444&lt;=L426,"",IF(L444&lt;=L417,(L425-L444+L426)*(L418-L420)/2/L425,"")))</f>
        <v/>
      </c>
      <c r="M445">
        <f>IF(M444&lt;=M425,M444*(M418-M420)/2/M425,IF(M444&lt;=M426,"",IF(M444&lt;=M417,(M425-M444+M426)*(M418-M420)/2/M425,"")))</f>
        <v>0</v>
      </c>
      <c r="Z445" t="s">
        <v>297</v>
      </c>
      <c r="AA445">
        <f>IF(AA444&lt;=AA425,AA444*(AA418-AA420)/2/AA425,IF(AA444&lt;=AA426,"",IF(AA444&lt;=AA417,(AA425-AA444+AA426)*(AA418-AA420)/2/AA425,"")))</f>
        <v>5.25</v>
      </c>
      <c r="AB445" t="str">
        <f>IF(AB444&lt;=AB425,AB444*(AB418-AB420)/2/AB425,IF(AB444&lt;=AB426,"",IF(AB444&lt;=AB417,(AB425-AB444+AB426)*(AB418-AB420)/2/AB425,"")))</f>
        <v/>
      </c>
      <c r="AC445" t="str">
        <f>IF(AC444&lt;=AC425,AC444*(AC418-AC420)/2/AC425,IF(AC444&lt;=AC426,"",IF(AC444&lt;=AC417,(AC425-AC444+AC426)*(AC418-AC420)/2/AC425,"")))</f>
        <v/>
      </c>
      <c r="AD445">
        <f>IF(AD444&lt;=AD425,AD444*(AD418-AD420)/2/AD425,IF(AD444&lt;=AD426,"",IF(AD444&lt;=AD417,(AD425-AD444+AD426)*(AD418-AD420)/2/AD425,"")))</f>
        <v>0</v>
      </c>
      <c r="AQ445" t="s">
        <v>297</v>
      </c>
      <c r="AR445">
        <f>IF(AR444&lt;=AR425,AR444*(AR418-AR420)/2/AR425,IF(AR444&lt;=AR426,"",IF(AR444&lt;=AR417,(AR425-AR444+AR426)*(AR418-AR420)/2/AR425,"")))</f>
        <v>5.25</v>
      </c>
      <c r="AS445" t="str">
        <f>IF(AS444&lt;=AS425,AS444*(AS418-AS420)/2/AS425,IF(AS444&lt;=AS426,"",IF(AS444&lt;=AS417,(AS425-AS444+AS426)*(AS418-AS420)/2/AS425,"")))</f>
        <v/>
      </c>
      <c r="AT445" t="str">
        <f>IF(AT444&lt;=AT425,AT444*(AT418-AT420)/2/AT425,IF(AT444&lt;=AT426,"",IF(AT444&lt;=AT417,(AT425-AT444+AT426)*(AT418-AT420)/2/AT425,"")))</f>
        <v/>
      </c>
      <c r="AU445">
        <f>IF(AU444&lt;=AU425,AU444*(AU418-AU420)/2/AU425,IF(AU444&lt;=AU426,"",IF(AU444&lt;=AU417,(AU425-AU444+AU426)*(AU418-AU420)/2/AU425,"")))</f>
        <v>0</v>
      </c>
      <c r="BH445" t="s">
        <v>297</v>
      </c>
      <c r="BI445">
        <f>IF(BI444&lt;=BI425,BI444*(BI418-BI420)/2/BI425,IF(BI444&lt;=BI426,"",IF(BI444&lt;=BI417,(BI425-BI444+BI426)*(BI418-BI420)/2/BI425,"")))</f>
        <v>5.25</v>
      </c>
      <c r="BJ445" t="str">
        <f>IF(BJ444&lt;=BJ425,BJ444*(BJ418-BJ420)/2/BJ425,IF(BJ444&lt;=BJ426,"",IF(BJ444&lt;=BJ417,(BJ425-BJ444+BJ426)*(BJ418-BJ420)/2/BJ425,"")))</f>
        <v/>
      </c>
      <c r="BK445" t="str">
        <f>IF(BK444&lt;=BK425,BK444*(BK418-BK420)/2/BK425,IF(BK444&lt;=BK426,"",IF(BK444&lt;=BK417,(BK425-BK444+BK426)*(BK418-BK420)/2/BK425,"")))</f>
        <v/>
      </c>
      <c r="BL445">
        <f>IF(BL444&lt;=BL425,BL444*(BL418-BL420)/2/BL425,IF(BL444&lt;=BL426,"",IF(BL444&lt;=BL417,(BL425-BL444+BL426)*(BL418-BL420)/2/BL425,"")))</f>
        <v>0</v>
      </c>
      <c r="BY445" t="s">
        <v>297</v>
      </c>
      <c r="BZ445">
        <f>IF(BZ444&lt;=BZ425,BZ444*(BZ418-BZ420)/2/BZ425,IF(BZ444&lt;=BZ426,"",IF(BZ444&lt;=BZ417,(BZ425-BZ444+BZ426)*(BZ418-BZ420)/2/BZ425,"")))</f>
        <v>5.25</v>
      </c>
      <c r="CA445">
        <f>IF(CA444&lt;=CA425,CA444*(CA418-CA420)/2/CA425,IF(CA444&lt;=CA426,"",IF(CA444&lt;=CA417,(CA425-CA444+CA426)*(CA418-CA420)/2/CA425,"")))</f>
        <v>9.5</v>
      </c>
      <c r="CB445">
        <f>IF(CB444&lt;=CB425,CB444*(CB418-CB420)/2/CB425,IF(CB444&lt;=CB426,"",IF(CB444&lt;=CB417,(CB425-CB444+CB426)*(CB418-CB420)/2/CB425,"")))</f>
        <v>0</v>
      </c>
      <c r="CC445">
        <f>IF(CC444&lt;=CC425,CC444*(CC418-CC420)/2/CC425,IF(CC444&lt;=CC426,"",IF(CC444&lt;=CC417,(CC425-CC444+CC426)*(CC418-CC420)/2/CC425,"")))</f>
        <v>0</v>
      </c>
      <c r="CP445" t="s">
        <v>297</v>
      </c>
      <c r="CQ445">
        <f>IF(CQ444&lt;=CQ425,CQ444*(CQ418-CQ420)/2/CQ425,IF(CQ444&lt;=CQ426,"",IF(CQ444&lt;=CQ417,(CQ425-CQ444+CQ426)*(CQ418-CQ420)/2/CQ425,"")))</f>
        <v>5.25</v>
      </c>
      <c r="CR445">
        <f>IF(CR444&lt;=CR425,CR444*(CR418-CR420)/2/CR425,IF(CR444&lt;=CR426,"",IF(CR444&lt;=CR417,(CR425-CR444+CR426)*(CR418-CR420)/2/CR425,"")))</f>
        <v>9.5</v>
      </c>
      <c r="CS445">
        <f>IF(CS444&lt;=CS425,CS444*(CS418-CS420)/2/CS425,IF(CS444&lt;=CS426,"",IF(CS444&lt;=CS417,(CS425-CS444+CS426)*(CS418-CS420)/2/CS425,"")))</f>
        <v>0</v>
      </c>
      <c r="CT445">
        <f>IF(CT444&lt;=CT425,CT444*(CT418-CT420)/2/CT425,IF(CT444&lt;=CT426,"",IF(CT444&lt;=CT417,(CT425-CT444+CT426)*(CT418-CT420)/2/CT425,"")))</f>
        <v>0</v>
      </c>
      <c r="DG445" t="s">
        <v>297</v>
      </c>
      <c r="DH445">
        <f>IF(DH444&lt;=DH425,DH444*(DH418-DH420)/2/DH425,IF(DH444&lt;=DH426,"",IF(DH444&lt;=DH417,(DH425-DH444+DH426)*(DH418-DH420)/2/DH425,"")))</f>
        <v>5.25</v>
      </c>
      <c r="DI445">
        <f>IF(DI444&lt;=DI425,DI444*(DI418-DI420)/2/DI425,IF(DI444&lt;=DI426,"",IF(DI444&lt;=DI417,(DI425-DI444+DI426)*(DI418-DI420)/2/DI425,"")))</f>
        <v>9.5</v>
      </c>
      <c r="DJ445">
        <f>IF(DJ444&lt;=DJ425,DJ444*(DJ418-DJ420)/2/DJ425,IF(DJ444&lt;=DJ426,"",IF(DJ444&lt;=DJ417,(DJ425-DJ444+DJ426)*(DJ418-DJ420)/2/DJ425,"")))</f>
        <v>0</v>
      </c>
      <c r="DK445">
        <f>IF(DK444&lt;=DK425,DK444*(DK418-DK420)/2/DK425,IF(DK444&lt;=DK426,"",IF(DK444&lt;=DK417,(DK425-DK444+DK426)*(DK418-DK420)/2/DK425,"")))</f>
        <v>0</v>
      </c>
      <c r="DX445" t="s">
        <v>297</v>
      </c>
      <c r="DY445">
        <f>IF(DY444&lt;=DY425,DY444*(DY418-DY420)/2/DY425,IF(DY444&lt;=DY426,"",IF(DY444&lt;=DY417,(DY425-DY444+DY426)*(DY418-DY420)/2/DY425,"")))</f>
        <v>5.25</v>
      </c>
      <c r="DZ445">
        <f>IF(DZ444&lt;=DZ425,DZ444*(DZ418-DZ420)/2/DZ425,IF(DZ444&lt;=DZ426,"",IF(DZ444&lt;=DZ417,(DZ425-DZ444+DZ426)*(DZ418-DZ420)/2/DZ425,"")))</f>
        <v>9.5</v>
      </c>
      <c r="EA445">
        <f>IF(EA444&lt;=EA425,EA444*(EA418-EA420)/2/EA425,IF(EA444&lt;=EA426,"",IF(EA444&lt;=EA417,(EA425-EA444+EA426)*(EA418-EA420)/2/EA425,"")))</f>
        <v>0</v>
      </c>
      <c r="EB445">
        <f>IF(EB444&lt;=EB425,EB444*(EB418-EB420)/2/EB425,IF(EB444&lt;=EB426,"",IF(EB444&lt;=EB417,(EB425-EB444+EB426)*(EB418-EB420)/2/EB425,"")))</f>
        <v>0</v>
      </c>
    </row>
    <row r="446" spans="8:132" ht="16" x14ac:dyDescent="0.2">
      <c r="H446" t="s">
        <v>277</v>
      </c>
      <c r="I446" t="s">
        <v>298</v>
      </c>
      <c r="J446">
        <f>IF(J444&lt;=J425,J444^2*(J418-J420)/4/J425,J425*(J418-J420)/4)</f>
        <v>13.78125</v>
      </c>
      <c r="K446">
        <f>IF(K444&lt;=K425,K444^2*(K418-K420)/4/K425,K425*(K418-K420)/4)</f>
        <v>50</v>
      </c>
      <c r="L446">
        <f>IF(L444&lt;=L425,L444^2*(L418-L420)/4/L425,L425*(L418-L420)/4)</f>
        <v>50</v>
      </c>
      <c r="M446">
        <f>IF(M444&lt;=M425,M444^2*(M418-M420)/4/M425,M425*(M418-M420)/4)</f>
        <v>50</v>
      </c>
      <c r="Y446" t="s">
        <v>277</v>
      </c>
      <c r="Z446" t="s">
        <v>298</v>
      </c>
      <c r="AA446">
        <f>IF(AA444&lt;=AA425,AA444^2*(AA418-AA420)/4/AA425,AA425*(AA418-AA420)/4)</f>
        <v>13.78125</v>
      </c>
      <c r="AB446">
        <f>IF(AB444&lt;=AB425,AB444^2*(AB418-AB420)/4/AB425,AB425*(AB418-AB420)/4)</f>
        <v>50</v>
      </c>
      <c r="AC446">
        <f>IF(AC444&lt;=AC425,AC444^2*(AC418-AC420)/4/AC425,AC425*(AC418-AC420)/4)</f>
        <v>50</v>
      </c>
      <c r="AD446">
        <f>IF(AD444&lt;=AD425,AD444^2*(AD418-AD420)/4/AD425,AD425*(AD418-AD420)/4)</f>
        <v>50</v>
      </c>
      <c r="AP446" t="s">
        <v>277</v>
      </c>
      <c r="AQ446" t="s">
        <v>298</v>
      </c>
      <c r="AR446">
        <f>IF(AR444&lt;=AR425,AR444^2*(AR418-AR420)/4/AR425,AR425*(AR418-AR420)/4)</f>
        <v>13.78125</v>
      </c>
      <c r="AS446">
        <f>IF(AS444&lt;=AS425,AS444^2*(AS418-AS420)/4/AS425,AS425*(AS418-AS420)/4)</f>
        <v>50</v>
      </c>
      <c r="AT446">
        <f>IF(AT444&lt;=AT425,AT444^2*(AT418-AT420)/4/AT425,AT425*(AT418-AT420)/4)</f>
        <v>50</v>
      </c>
      <c r="AU446">
        <f>IF(AU444&lt;=AU425,AU444^2*(AU418-AU420)/4/AU425,AU425*(AU418-AU420)/4)</f>
        <v>50</v>
      </c>
      <c r="BG446" t="s">
        <v>277</v>
      </c>
      <c r="BH446" t="s">
        <v>298</v>
      </c>
      <c r="BI446">
        <f>IF(BI444&lt;=BI425,BI444^2*(BI418-BI420)/4/BI425,BI425*(BI418-BI420)/4)</f>
        <v>13.78125</v>
      </c>
      <c r="BJ446">
        <f>IF(BJ444&lt;=BJ425,BJ444^2*(BJ418-BJ420)/4/BJ425,BJ425*(BJ418-BJ420)/4)</f>
        <v>50</v>
      </c>
      <c r="BK446">
        <f>IF(BK444&lt;=BK425,BK444^2*(BK418-BK420)/4/BK425,BK425*(BK418-BK420)/4)</f>
        <v>50</v>
      </c>
      <c r="BL446">
        <f>IF(BL444&lt;=BL425,BL444^2*(BL418-BL420)/4/BL425,BL425*(BL418-BL420)/4)</f>
        <v>50</v>
      </c>
      <c r="BX446" t="s">
        <v>277</v>
      </c>
      <c r="BY446" t="s">
        <v>298</v>
      </c>
      <c r="BZ446">
        <f>IF(BZ444&lt;=BZ425,BZ444^2*(BZ418-BZ420)/4/BZ425,BZ425*(BZ418-BZ420)/4)</f>
        <v>13.78125</v>
      </c>
      <c r="CA446">
        <f>IF(CA444&lt;=CA425,CA444^2*(CA418-CA420)/4/CA425,CA425*(CA418-CA420)/4)</f>
        <v>50</v>
      </c>
      <c r="CB446">
        <f>IF(CB444&lt;=CB425,CB444^2*(CB418-CB420)/4/CB425,CB425*(CB418-CB420)/4)</f>
        <v>50</v>
      </c>
      <c r="CC446">
        <f>IF(CC444&lt;=CC425,CC444^2*(CC418-CC420)/4/CC425,CC425*(CC418-CC420)/4)</f>
        <v>50</v>
      </c>
      <c r="CO446" t="s">
        <v>277</v>
      </c>
      <c r="CP446" t="s">
        <v>298</v>
      </c>
      <c r="CQ446">
        <f>IF(CQ444&lt;=CQ425,CQ444^2*(CQ418-CQ420)/4/CQ425,CQ425*(CQ418-CQ420)/4)</f>
        <v>13.78125</v>
      </c>
      <c r="CR446">
        <f>IF(CR444&lt;=CR425,CR444^2*(CR418-CR420)/4/CR425,CR425*(CR418-CR420)/4)</f>
        <v>50</v>
      </c>
      <c r="CS446">
        <f>IF(CS444&lt;=CS425,CS444^2*(CS418-CS420)/4/CS425,CS425*(CS418-CS420)/4)</f>
        <v>50</v>
      </c>
      <c r="CT446">
        <f>IF(CT444&lt;=CT425,CT444^2*(CT418-CT420)/4/CT425,CT425*(CT418-CT420)/4)</f>
        <v>50</v>
      </c>
      <c r="DF446" t="s">
        <v>277</v>
      </c>
      <c r="DG446" t="s">
        <v>298</v>
      </c>
      <c r="DH446">
        <f>IF(DH444&lt;=DH425,DH444^2*(DH418-DH420)/4/DH425,DH425*(DH418-DH420)/4)</f>
        <v>13.78125</v>
      </c>
      <c r="DI446">
        <f>IF(DI444&lt;=DI425,DI444^2*(DI418-DI420)/4/DI425,DI425*(DI418-DI420)/4)</f>
        <v>50</v>
      </c>
      <c r="DJ446">
        <f>IF(DJ444&lt;=DJ425,DJ444^2*(DJ418-DJ420)/4/DJ425,DJ425*(DJ418-DJ420)/4)</f>
        <v>50</v>
      </c>
      <c r="DK446">
        <f>IF(DK444&lt;=DK425,DK444^2*(DK418-DK420)/4/DK425,DK425*(DK418-DK420)/4)</f>
        <v>50</v>
      </c>
      <c r="DW446" t="s">
        <v>277</v>
      </c>
      <c r="DX446" t="s">
        <v>298</v>
      </c>
      <c r="DY446">
        <f>IF(DY444&lt;=DY425,DY444^2*(DY418-DY420)/4/DY425,DY425*(DY418-DY420)/4)</f>
        <v>13.78125</v>
      </c>
      <c r="DZ446">
        <f>IF(DZ444&lt;=DZ425,DZ444^2*(DZ418-DZ420)/4/DZ425,DZ425*(DZ418-DZ420)/4)</f>
        <v>50</v>
      </c>
      <c r="EA446">
        <f>IF(EA444&lt;=EA425,EA444^2*(EA418-EA420)/4/EA425,EA425*(EA418-EA420)/4)</f>
        <v>50</v>
      </c>
      <c r="EB446">
        <f>IF(EB444&lt;=EB425,EB444^2*(EB418-EB420)/4/EB425,EB425*(EB418-EB420)/4)</f>
        <v>50</v>
      </c>
    </row>
    <row r="447" spans="8:132" ht="16" x14ac:dyDescent="0.2">
      <c r="H447" t="s">
        <v>279</v>
      </c>
      <c r="I447" t="s">
        <v>299</v>
      </c>
      <c r="J447">
        <f>IF(J444&lt;=J425,0,IF(J444&lt;=J426,(J418-J420)*(J444-J425)/2,(J418-J420)*(J426-J425)/2))</f>
        <v>0</v>
      </c>
      <c r="K447">
        <f>IF(K444&lt;=K425,0,IF(K444&lt;=K426,(K418-K420)*(K444-K425)/2,(K418-K420)*(K426-K425)/2))</f>
        <v>5</v>
      </c>
      <c r="L447">
        <f>IF(L444&lt;=L425,0,IF(L444&lt;=L426,(L418-L420)*(L444-L425)/2,(L418-L420)*(L426-L425)/2))</f>
        <v>110</v>
      </c>
      <c r="M447">
        <f>IF(M444&lt;=M425,0,IF(M444&lt;=M426,(M418-M420)*(M444-M425)/2,(M418-M420)*(M426-M425)/2))</f>
        <v>200</v>
      </c>
      <c r="Y447" t="s">
        <v>279</v>
      </c>
      <c r="Z447" t="s">
        <v>299</v>
      </c>
      <c r="AA447">
        <f>IF(AA444&lt;=AA425,0,IF(AA444&lt;=AA426,(AA418-AA420)*(AA444-AA425)/2,(AA418-AA420)*(AA426-AA425)/2))</f>
        <v>0</v>
      </c>
      <c r="AB447">
        <f>IF(AB444&lt;=AB425,0,IF(AB444&lt;=AB426,(AB418-AB420)*(AB444-AB425)/2,(AB418-AB420)*(AB426-AB425)/2))</f>
        <v>5</v>
      </c>
      <c r="AC447">
        <f>IF(AC444&lt;=AC425,0,IF(AC444&lt;=AC426,(AC418-AC420)*(AC444-AC425)/2,(AC418-AC420)*(AC426-AC425)/2))</f>
        <v>110</v>
      </c>
      <c r="AD447">
        <f>IF(AD444&lt;=AD425,0,IF(AD444&lt;=AD426,(AD418-AD420)*(AD444-AD425)/2,(AD418-AD420)*(AD426-AD425)/2))</f>
        <v>200</v>
      </c>
      <c r="AP447" t="s">
        <v>279</v>
      </c>
      <c r="AQ447" t="s">
        <v>299</v>
      </c>
      <c r="AR447">
        <f>IF(AR444&lt;=AR425,0,IF(AR444&lt;=AR426,(AR418-AR420)*(AR444-AR425)/2,(AR418-AR420)*(AR426-AR425)/2))</f>
        <v>0</v>
      </c>
      <c r="AS447">
        <f>IF(AS444&lt;=AS425,0,IF(AS444&lt;=AS426,(AS418-AS420)*(AS444-AS425)/2,(AS418-AS420)*(AS426-AS425)/2))</f>
        <v>5</v>
      </c>
      <c r="AT447">
        <f>IF(AT444&lt;=AT425,0,IF(AT444&lt;=AT426,(AT418-AT420)*(AT444-AT425)/2,(AT418-AT420)*(AT426-AT425)/2))</f>
        <v>110</v>
      </c>
      <c r="AU447">
        <f>IF(AU444&lt;=AU425,0,IF(AU444&lt;=AU426,(AU418-AU420)*(AU444-AU425)/2,(AU418-AU420)*(AU426-AU425)/2))</f>
        <v>200</v>
      </c>
      <c r="BG447" t="s">
        <v>279</v>
      </c>
      <c r="BH447" t="s">
        <v>299</v>
      </c>
      <c r="BI447">
        <f>IF(BI444&lt;=BI425,0,IF(BI444&lt;=BI426,(BI418-BI420)*(BI444-BI425)/2,(BI418-BI420)*(BI426-BI425)/2))</f>
        <v>0</v>
      </c>
      <c r="BJ447">
        <f>IF(BJ444&lt;=BJ425,0,IF(BJ444&lt;=BJ426,(BJ418-BJ420)*(BJ444-BJ425)/2,(BJ418-BJ420)*(BJ426-BJ425)/2))</f>
        <v>5</v>
      </c>
      <c r="BK447">
        <f>IF(BK444&lt;=BK425,0,IF(BK444&lt;=BK426,(BK418-BK420)*(BK444-BK425)/2,(BK418-BK420)*(BK426-BK425)/2))</f>
        <v>110</v>
      </c>
      <c r="BL447">
        <f>IF(BL444&lt;=BL425,0,IF(BL444&lt;=BL426,(BL418-BL420)*(BL444-BL425)/2,(BL418-BL420)*(BL426-BL425)/2))</f>
        <v>200</v>
      </c>
      <c r="BX447" t="s">
        <v>279</v>
      </c>
      <c r="BY447" t="s">
        <v>299</v>
      </c>
      <c r="BZ447">
        <f>IF(BZ444&lt;=BZ425,0,IF(BZ444&lt;=BZ426,(BZ418-BZ420)*(BZ444-BZ425)/2,(BZ418-BZ420)*(BZ426-BZ425)/2))</f>
        <v>0</v>
      </c>
      <c r="CA447">
        <f>IF(CA444&lt;=CA425,0,IF(CA444&lt;=CA426,(CA418-CA420)*(CA444-CA425)/2,(CA418-CA420)*(CA426-CA425)/2))</f>
        <v>0</v>
      </c>
      <c r="CB447">
        <f>IF(CB444&lt;=CB425,0,IF(CB444&lt;=CB426,(CB418-CB420)*(CB444-CB425)/2,(CB418-CB420)*(CB426-CB425)/2))</f>
        <v>0</v>
      </c>
      <c r="CC447">
        <f>IF(CC444&lt;=CC425,0,IF(CC444&lt;=CC426,(CC418-CC420)*(CC444-CC425)/2,(CC418-CC420)*(CC426-CC425)/2))</f>
        <v>0</v>
      </c>
      <c r="CO447" t="s">
        <v>279</v>
      </c>
      <c r="CP447" t="s">
        <v>299</v>
      </c>
      <c r="CQ447">
        <f>IF(CQ444&lt;=CQ425,0,IF(CQ444&lt;=CQ426,(CQ418-CQ420)*(CQ444-CQ425)/2,(CQ418-CQ420)*(CQ426-CQ425)/2))</f>
        <v>0</v>
      </c>
      <c r="CR447">
        <f>IF(CR444&lt;=CR425,0,IF(CR444&lt;=CR426,(CR418-CR420)*(CR444-CR425)/2,(CR418-CR420)*(CR426-CR425)/2))</f>
        <v>0</v>
      </c>
      <c r="CS447">
        <f>IF(CS444&lt;=CS425,0,IF(CS444&lt;=CS426,(CS418-CS420)*(CS444-CS425)/2,(CS418-CS420)*(CS426-CS425)/2))</f>
        <v>0</v>
      </c>
      <c r="CT447">
        <f>IF(CT444&lt;=CT425,0,IF(CT444&lt;=CT426,(CT418-CT420)*(CT444-CT425)/2,(CT418-CT420)*(CT426-CT425)/2))</f>
        <v>0</v>
      </c>
      <c r="DF447" t="s">
        <v>279</v>
      </c>
      <c r="DG447" t="s">
        <v>299</v>
      </c>
      <c r="DH447">
        <f>IF(DH444&lt;=DH425,0,IF(DH444&lt;=DH426,(DH418-DH420)*(DH444-DH425)/2,(DH418-DH420)*(DH426-DH425)/2))</f>
        <v>0</v>
      </c>
      <c r="DI447">
        <f>IF(DI444&lt;=DI425,0,IF(DI444&lt;=DI426,(DI418-DI420)*(DI444-DI425)/2,(DI418-DI420)*(DI426-DI425)/2))</f>
        <v>0</v>
      </c>
      <c r="DJ447">
        <f>IF(DJ444&lt;=DJ425,0,IF(DJ444&lt;=DJ426,(DJ418-DJ420)*(DJ444-DJ425)/2,(DJ418-DJ420)*(DJ426-DJ425)/2))</f>
        <v>0</v>
      </c>
      <c r="DK447">
        <f>IF(DK444&lt;=DK425,0,IF(DK444&lt;=DK426,(DK418-DK420)*(DK444-DK425)/2,(DK418-DK420)*(DK426-DK425)/2))</f>
        <v>0</v>
      </c>
      <c r="DW447" t="s">
        <v>279</v>
      </c>
      <c r="DX447" t="s">
        <v>299</v>
      </c>
      <c r="DY447">
        <f>IF(DY444&lt;=DY425,0,IF(DY444&lt;=DY426,(DY418-DY420)*(DY444-DY425)/2,(DY418-DY420)*(DY426-DY425)/2))</f>
        <v>0</v>
      </c>
      <c r="DZ447">
        <f>IF(DZ444&lt;=DZ425,0,IF(DZ444&lt;=DZ426,(DZ418-DZ420)*(DZ444-DZ425)/2,(DZ418-DZ420)*(DZ426-DZ425)/2))</f>
        <v>0</v>
      </c>
      <c r="EA447">
        <f>IF(EA444&lt;=EA425,0,IF(EA444&lt;=EA426,(EA418-EA420)*(EA444-EA425)/2,(EA418-EA420)*(EA426-EA425)/2))</f>
        <v>0</v>
      </c>
      <c r="EB447">
        <f>IF(EB444&lt;=EB425,0,IF(EB444&lt;=EB426,(EB418-EB420)*(EB444-EB425)/2,(EB418-EB420)*(EB426-EB425)/2))</f>
        <v>0</v>
      </c>
    </row>
    <row r="448" spans="8:132" ht="16" x14ac:dyDescent="0.2">
      <c r="H448" t="s">
        <v>281</v>
      </c>
      <c r="I448" t="s">
        <v>300</v>
      </c>
      <c r="J448">
        <f>IF(J444&lt;=J426,0,IF(J444&lt;=J417,(J444-J426)*(((J418-J420)/2)-J445)/2,J425*(J418-J420)/2))</f>
        <v>0</v>
      </c>
      <c r="K448">
        <f>IF(K444&lt;=K426,0,IF(K444&lt;=K417,(K444-K426)*(((K418-K420)/2)-K445)/2,K425*(K418-K420)/2))</f>
        <v>0</v>
      </c>
      <c r="L448">
        <f>IF(L444&lt;=L426,0,IF(L444&lt;=L417,(L444-L426)*(((L418-L420)/2)-L445)/2,L425*(L418-L420)/2))</f>
        <v>0</v>
      </c>
      <c r="M448">
        <f>IF(M444&lt;=M426,0,IF(M444&lt;=M417,(M444-M426)*(((M418-M420)/2)-M445)/2,M425*(M418-M420)/2))</f>
        <v>50</v>
      </c>
      <c r="Y448" t="s">
        <v>281</v>
      </c>
      <c r="Z448" t="s">
        <v>300</v>
      </c>
      <c r="AA448">
        <f>IF(AA444&lt;=AA426,0,IF(AA444&lt;=AA417,(AA444-AA426)*(((AA418-AA420)/2)-AA445)/2,AA425*(AA418-AA420)/2))</f>
        <v>0</v>
      </c>
      <c r="AB448">
        <f>IF(AB444&lt;=AB426,0,IF(AB444&lt;=AB417,(AB444-AB426)*(((AB418-AB420)/2)-AB445)/2,AB425*(AB418-AB420)/2))</f>
        <v>0</v>
      </c>
      <c r="AC448">
        <f>IF(AC444&lt;=AC426,0,IF(AC444&lt;=AC417,(AC444-AC426)*(((AC418-AC420)/2)-AC445)/2,AC425*(AC418-AC420)/2))</f>
        <v>0</v>
      </c>
      <c r="AD448">
        <f>IF(AD444&lt;=AD426,0,IF(AD444&lt;=AD417,(AD444-AD426)*(((AD418-AD420)/2)-AD445)/2,AD425*(AD418-AD420)/2))</f>
        <v>50</v>
      </c>
      <c r="AP448" t="s">
        <v>281</v>
      </c>
      <c r="AQ448" t="s">
        <v>300</v>
      </c>
      <c r="AR448">
        <f>IF(AR444&lt;=AR426,0,IF(AR444&lt;=AR417,(AR444-AR426)*(((AR418-AR420)/2)-AR445)/2,AR425*(AR418-AR420)/2))</f>
        <v>0</v>
      </c>
      <c r="AS448">
        <f>IF(AS444&lt;=AS426,0,IF(AS444&lt;=AS417,(AS444-AS426)*(((AS418-AS420)/2)-AS445)/2,AS425*(AS418-AS420)/2))</f>
        <v>0</v>
      </c>
      <c r="AT448">
        <f>IF(AT444&lt;=AT426,0,IF(AT444&lt;=AT417,(AT444-AT426)*(((AT418-AT420)/2)-AT445)/2,AT425*(AT418-AT420)/2))</f>
        <v>0</v>
      </c>
      <c r="AU448">
        <f>IF(AU444&lt;=AU426,0,IF(AU444&lt;=AU417,(AU444-AU426)*(((AU418-AU420)/2)-AU445)/2,AU425*(AU418-AU420)/2))</f>
        <v>50</v>
      </c>
      <c r="BG448" t="s">
        <v>281</v>
      </c>
      <c r="BH448" t="s">
        <v>300</v>
      </c>
      <c r="BI448">
        <f>IF(BI444&lt;=BI426,0,IF(BI444&lt;=BI417,(BI444-BI426)*(((BI418-BI420)/2)-BI445)/2,BI425*(BI418-BI420)/2))</f>
        <v>0</v>
      </c>
      <c r="BJ448">
        <f>IF(BJ444&lt;=BJ426,0,IF(BJ444&lt;=BJ417,(BJ444-BJ426)*(((BJ418-BJ420)/2)-BJ445)/2,BJ425*(BJ418-BJ420)/2))</f>
        <v>0</v>
      </c>
      <c r="BK448">
        <f>IF(BK444&lt;=BK426,0,IF(BK444&lt;=BK417,(BK444-BK426)*(((BK418-BK420)/2)-BK445)/2,BK425*(BK418-BK420)/2))</f>
        <v>0</v>
      </c>
      <c r="BL448">
        <f>IF(BL444&lt;=BL426,0,IF(BL444&lt;=BL417,(BL444-BL426)*(((BL418-BL420)/2)-BL445)/2,BL425*(BL418-BL420)/2))</f>
        <v>50</v>
      </c>
      <c r="BX448" t="s">
        <v>281</v>
      </c>
      <c r="BY448" t="s">
        <v>300</v>
      </c>
      <c r="BZ448">
        <f>IF(BZ444&lt;=BZ426,0,IF(BZ444&lt;=BZ417,(BZ444-BZ426)*(((BZ418-BZ420)/2)-BZ445)/2,BZ425*(BZ418-BZ420)/2))</f>
        <v>0</v>
      </c>
      <c r="CA448">
        <f>IF(CA444&lt;=CA426,0,IF(CA444&lt;=CA417,(CA444-CA426)*(((CA418-CA420)/2)-CA445)/2,CA425*(CA418-CA420)/2))</f>
        <v>0.125</v>
      </c>
      <c r="CB448">
        <f>IF(CB444&lt;=CB426,0,IF(CB444&lt;=CB417,(CB444-CB426)*(((CB418-CB420)/2)-CB445)/2,CB425*(CB418-CB420)/2))</f>
        <v>50</v>
      </c>
      <c r="CC448">
        <f>IF(CC444&lt;=CC426,0,IF(CC444&lt;=CC417,(CC444-CC426)*(((CC418-CC420)/2)-CC445)/2,CC425*(CC418-CC420)/2))</f>
        <v>50</v>
      </c>
      <c r="CO448" t="s">
        <v>281</v>
      </c>
      <c r="CP448" t="s">
        <v>300</v>
      </c>
      <c r="CQ448">
        <f>IF(CQ444&lt;=CQ426,0,IF(CQ444&lt;=CQ417,(CQ444-CQ426)*(((CQ418-CQ420)/2)-CQ445)/2,CQ425*(CQ418-CQ420)/2))</f>
        <v>0</v>
      </c>
      <c r="CR448">
        <f>IF(CR444&lt;=CR426,0,IF(CR444&lt;=CR417,(CR444-CR426)*(((CR418-CR420)/2)-CR445)/2,CR425*(CR418-CR420)/2))</f>
        <v>0.125</v>
      </c>
      <c r="CS448">
        <f>IF(CS444&lt;=CS426,0,IF(CS444&lt;=CS417,(CS444-CS426)*(((CS418-CS420)/2)-CS445)/2,CS425*(CS418-CS420)/2))</f>
        <v>50</v>
      </c>
      <c r="CT448">
        <f>IF(CT444&lt;=CT426,0,IF(CT444&lt;=CT417,(CT444-CT426)*(((CT418-CT420)/2)-CT445)/2,CT425*(CT418-CT420)/2))</f>
        <v>50</v>
      </c>
      <c r="DF448" t="s">
        <v>281</v>
      </c>
      <c r="DG448" t="s">
        <v>300</v>
      </c>
      <c r="DH448">
        <f>IF(DH444&lt;=DH426,0,IF(DH444&lt;=DH417,(DH444-DH426)*(((DH418-DH420)/2)-DH445)/2,DH425*(DH418-DH420)/2))</f>
        <v>0</v>
      </c>
      <c r="DI448">
        <f>IF(DI444&lt;=DI426,0,IF(DI444&lt;=DI417,(DI444-DI426)*(((DI418-DI420)/2)-DI445)/2,DI425*(DI418-DI420)/2))</f>
        <v>0.125</v>
      </c>
      <c r="DJ448">
        <f>IF(DJ444&lt;=DJ426,0,IF(DJ444&lt;=DJ417,(DJ444-DJ426)*(((DJ418-DJ420)/2)-DJ445)/2,DJ425*(DJ418-DJ420)/2))</f>
        <v>50</v>
      </c>
      <c r="DK448">
        <f>IF(DK444&lt;=DK426,0,IF(DK444&lt;=DK417,(DK444-DK426)*(((DK418-DK420)/2)-DK445)/2,DK425*(DK418-DK420)/2))</f>
        <v>50</v>
      </c>
      <c r="DW448" t="s">
        <v>281</v>
      </c>
      <c r="DX448" t="s">
        <v>300</v>
      </c>
      <c r="DY448">
        <f>IF(DY444&lt;=DY426,0,IF(DY444&lt;=DY417,(DY444-DY426)*(((DY418-DY420)/2)-DY445)/2,DY425*(DY418-DY420)/2))</f>
        <v>0</v>
      </c>
      <c r="DZ448">
        <f>IF(DZ444&lt;=DZ426,0,IF(DZ444&lt;=DZ417,(DZ444-DZ426)*(((DZ418-DZ420)/2)-DZ445)/2,DZ425*(DZ418-DZ420)/2))</f>
        <v>0.125</v>
      </c>
      <c r="EA448">
        <f>IF(EA444&lt;=EA426,0,IF(EA444&lt;=EA417,(EA444-EA426)*(((EA418-EA420)/2)-EA445)/2,EA425*(EA418-EA420)/2))</f>
        <v>50</v>
      </c>
      <c r="EB448">
        <f>IF(EB444&lt;=EB426,0,IF(EB444&lt;=EB417,(EB444-EB426)*(((EB418-EB420)/2)-EB445)/2,EB425*(EB418-EB420)/2))</f>
        <v>50</v>
      </c>
    </row>
    <row r="449" spans="2:136" ht="16" x14ac:dyDescent="0.2">
      <c r="H449" t="s">
        <v>283</v>
      </c>
      <c r="I449" t="s">
        <v>301</v>
      </c>
      <c r="J449">
        <f>IF(J444&lt;=J426,0,IF(J444&lt;=J417,J445*(J444-J426),0))</f>
        <v>0</v>
      </c>
      <c r="K449">
        <f>IF(K444&lt;=K426,0,IF(K444&lt;=K417,K445*(K444-K426),0))</f>
        <v>0</v>
      </c>
      <c r="L449">
        <f>IF(L444&lt;=L426,0,IF(L444&lt;=L417,L445*(L444-L426),0))</f>
        <v>0</v>
      </c>
      <c r="M449">
        <f>IF(M444&lt;=M426,0,IF(M444&lt;=M417,M445*(M444-M426),0))</f>
        <v>0</v>
      </c>
      <c r="Y449" t="s">
        <v>283</v>
      </c>
      <c r="Z449" t="s">
        <v>301</v>
      </c>
      <c r="AA449">
        <f>IF(AA444&lt;=AA426,0,IF(AA444&lt;=AA417,AA445*(AA444-AA426),0))</f>
        <v>0</v>
      </c>
      <c r="AB449">
        <f>IF(AB444&lt;=AB426,0,IF(AB444&lt;=AB417,AB445*(AB444-AB426),0))</f>
        <v>0</v>
      </c>
      <c r="AC449">
        <f>IF(AC444&lt;=AC426,0,IF(AC444&lt;=AC417,AC445*(AC444-AC426),0))</f>
        <v>0</v>
      </c>
      <c r="AD449">
        <f>IF(AD444&lt;=AD426,0,IF(AD444&lt;=AD417,AD445*(AD444-AD426),0))</f>
        <v>0</v>
      </c>
      <c r="AP449" t="s">
        <v>283</v>
      </c>
      <c r="AQ449" t="s">
        <v>301</v>
      </c>
      <c r="AR449">
        <f>IF(AR444&lt;=AR426,0,IF(AR444&lt;=AR417,AR445*(AR444-AR426),0))</f>
        <v>0</v>
      </c>
      <c r="AS449">
        <f>IF(AS444&lt;=AS426,0,IF(AS444&lt;=AS417,AS445*(AS444-AS426),0))</f>
        <v>0</v>
      </c>
      <c r="AT449">
        <f>IF(AT444&lt;=AT426,0,IF(AT444&lt;=AT417,AT445*(AT444-AT426),0))</f>
        <v>0</v>
      </c>
      <c r="AU449">
        <f>IF(AU444&lt;=AU426,0,IF(AU444&lt;=AU417,AU445*(AU444-AU426),0))</f>
        <v>0</v>
      </c>
      <c r="BG449" t="s">
        <v>283</v>
      </c>
      <c r="BH449" t="s">
        <v>301</v>
      </c>
      <c r="BI449">
        <f>IF(BI444&lt;=BI426,0,IF(BI444&lt;=BI417,BI445*(BI444-BI426),0))</f>
        <v>0</v>
      </c>
      <c r="BJ449">
        <f>IF(BJ444&lt;=BJ426,0,IF(BJ444&lt;=BJ417,BJ445*(BJ444-BJ426),0))</f>
        <v>0</v>
      </c>
      <c r="BK449">
        <f>IF(BK444&lt;=BK426,0,IF(BK444&lt;=BK417,BK445*(BK444-BK426),0))</f>
        <v>0</v>
      </c>
      <c r="BL449">
        <f>IF(BL444&lt;=BL426,0,IF(BL444&lt;=BL417,BL445*(BL444-BL426),0))</f>
        <v>0</v>
      </c>
      <c r="BX449" t="s">
        <v>283</v>
      </c>
      <c r="BY449" t="s">
        <v>301</v>
      </c>
      <c r="BZ449">
        <f>IF(BZ444&lt;=BZ426,0,IF(BZ444&lt;=BZ417,BZ445*(BZ444-BZ426),0))</f>
        <v>0</v>
      </c>
      <c r="CA449">
        <f>IF(CA444&lt;=CA426,0,IF(CA444&lt;=CA417,CA445*(CA444-CA426),0))</f>
        <v>4.75</v>
      </c>
      <c r="CB449">
        <f>IF(CB444&lt;=CB426,0,IF(CB444&lt;=CB417,CB445*(CB444-CB426),0))</f>
        <v>0</v>
      </c>
      <c r="CC449">
        <f>IF(CC444&lt;=CC426,0,IF(CC444&lt;=CC417,CC445*(CC444-CC426),0))</f>
        <v>0</v>
      </c>
      <c r="CO449" t="s">
        <v>283</v>
      </c>
      <c r="CP449" t="s">
        <v>301</v>
      </c>
      <c r="CQ449">
        <f>IF(CQ444&lt;=CQ426,0,IF(CQ444&lt;=CQ417,CQ445*(CQ444-CQ426),0))</f>
        <v>0</v>
      </c>
      <c r="CR449">
        <f>IF(CR444&lt;=CR426,0,IF(CR444&lt;=CR417,CR445*(CR444-CR426),0))</f>
        <v>4.75</v>
      </c>
      <c r="CS449">
        <f>IF(CS444&lt;=CS426,0,IF(CS444&lt;=CS417,CS445*(CS444-CS426),0))</f>
        <v>0</v>
      </c>
      <c r="CT449">
        <f>IF(CT444&lt;=CT426,0,IF(CT444&lt;=CT417,CT445*(CT444-CT426),0))</f>
        <v>0</v>
      </c>
      <c r="DF449" t="s">
        <v>283</v>
      </c>
      <c r="DG449" t="s">
        <v>301</v>
      </c>
      <c r="DH449">
        <f>IF(DH444&lt;=DH426,0,IF(DH444&lt;=DH417,DH445*(DH444-DH426),0))</f>
        <v>0</v>
      </c>
      <c r="DI449">
        <f>IF(DI444&lt;=DI426,0,IF(DI444&lt;=DI417,DI445*(DI444-DI426),0))</f>
        <v>4.75</v>
      </c>
      <c r="DJ449">
        <f>IF(DJ444&lt;=DJ426,0,IF(DJ444&lt;=DJ417,DJ445*(DJ444-DJ426),0))</f>
        <v>0</v>
      </c>
      <c r="DK449">
        <f>IF(DK444&lt;=DK426,0,IF(DK444&lt;=DK417,DK445*(DK444-DK426),0))</f>
        <v>0</v>
      </c>
      <c r="DW449" t="s">
        <v>283</v>
      </c>
      <c r="DX449" t="s">
        <v>301</v>
      </c>
      <c r="DY449">
        <f>IF(DY444&lt;=DY426,0,IF(DY444&lt;=DY417,DY445*(DY444-DY426),0))</f>
        <v>0</v>
      </c>
      <c r="DZ449">
        <f>IF(DZ444&lt;=DZ426,0,IF(DZ444&lt;=DZ417,DZ445*(DZ444-DZ426),0))</f>
        <v>4.75</v>
      </c>
      <c r="EA449">
        <f>IF(EA444&lt;=EA426,0,IF(EA444&lt;=EA417,EA445*(EA444-EA426),0))</f>
        <v>0</v>
      </c>
      <c r="EB449">
        <f>IF(EB444&lt;=EB426,0,IF(EB444&lt;=EB417,EB445*(EB444-EB426),0))</f>
        <v>0</v>
      </c>
    </row>
    <row r="450" spans="2:136" ht="16" x14ac:dyDescent="0.2">
      <c r="I450" t="s">
        <v>302</v>
      </c>
      <c r="J450">
        <f>SUM(J446:J449)</f>
        <v>13.78125</v>
      </c>
      <c r="K450">
        <f>SUM(K446:K449)</f>
        <v>55</v>
      </c>
      <c r="L450">
        <f>SUM(L446:L449)</f>
        <v>160</v>
      </c>
      <c r="M450">
        <f>SUM(M446:M449)</f>
        <v>300</v>
      </c>
      <c r="Z450" t="s">
        <v>302</v>
      </c>
      <c r="AA450">
        <f>SUM(AA446:AA449)</f>
        <v>13.78125</v>
      </c>
      <c r="AB450">
        <f>SUM(AB446:AB449)</f>
        <v>55</v>
      </c>
      <c r="AC450">
        <f>SUM(AC446:AC449)</f>
        <v>160</v>
      </c>
      <c r="AD450">
        <f>SUM(AD446:AD449)</f>
        <v>300</v>
      </c>
      <c r="AQ450" t="s">
        <v>302</v>
      </c>
      <c r="AR450">
        <f>SUM(AR446:AR449)</f>
        <v>13.78125</v>
      </c>
      <c r="AS450">
        <f>SUM(AS446:AS449)</f>
        <v>55</v>
      </c>
      <c r="AT450">
        <f>SUM(AT446:AT449)</f>
        <v>160</v>
      </c>
      <c r="AU450">
        <f>SUM(AU446:AU449)</f>
        <v>300</v>
      </c>
      <c r="BH450" t="s">
        <v>302</v>
      </c>
      <c r="BI450">
        <f>SUM(BI446:BI449)</f>
        <v>13.78125</v>
      </c>
      <c r="BJ450">
        <f>SUM(BJ446:BJ449)</f>
        <v>55</v>
      </c>
      <c r="BK450">
        <f>SUM(BK446:BK449)</f>
        <v>160</v>
      </c>
      <c r="BL450">
        <f>SUM(BL446:BL449)</f>
        <v>300</v>
      </c>
      <c r="BY450" t="s">
        <v>302</v>
      </c>
      <c r="BZ450">
        <f>SUM(BZ446:BZ449)</f>
        <v>13.78125</v>
      </c>
      <c r="CA450">
        <f>SUM(CA446:CA449)</f>
        <v>54.875</v>
      </c>
      <c r="CB450">
        <f>SUM(CB446:CB449)</f>
        <v>100</v>
      </c>
      <c r="CC450">
        <f>SUM(CC446:CC449)</f>
        <v>100</v>
      </c>
      <c r="CP450" t="s">
        <v>302</v>
      </c>
      <c r="CQ450">
        <f>SUM(CQ446:CQ449)</f>
        <v>13.78125</v>
      </c>
      <c r="CR450">
        <f>SUM(CR446:CR449)</f>
        <v>54.875</v>
      </c>
      <c r="CS450">
        <f>SUM(CS446:CS449)</f>
        <v>100</v>
      </c>
      <c r="CT450">
        <f>SUM(CT446:CT449)</f>
        <v>100</v>
      </c>
      <c r="DG450" t="s">
        <v>302</v>
      </c>
      <c r="DH450">
        <f>SUM(DH446:DH449)</f>
        <v>13.78125</v>
      </c>
      <c r="DI450">
        <f>SUM(DI446:DI449)</f>
        <v>54.875</v>
      </c>
      <c r="DJ450">
        <f>SUM(DJ446:DJ449)</f>
        <v>100</v>
      </c>
      <c r="DK450">
        <f>SUM(DK446:DK449)</f>
        <v>100</v>
      </c>
      <c r="DX450" t="s">
        <v>302</v>
      </c>
      <c r="DY450">
        <f>SUM(DY446:DY449)</f>
        <v>13.78125</v>
      </c>
      <c r="DZ450">
        <f>SUM(DZ446:DZ449)</f>
        <v>54.875</v>
      </c>
      <c r="EA450">
        <f>SUM(EA446:EA449)</f>
        <v>100</v>
      </c>
      <c r="EB450">
        <f>SUM(EB446:EB449)</f>
        <v>100</v>
      </c>
    </row>
    <row r="451" spans="2:136" ht="16" x14ac:dyDescent="0.2">
      <c r="I451" t="s">
        <v>303</v>
      </c>
      <c r="J451">
        <f>IF(J444&lt;=J425,2*J444/3,2*J425/3)</f>
        <v>3.5</v>
      </c>
      <c r="K451">
        <f>IF(K444&lt;=K425,2*K444/3,2*K425/3)</f>
        <v>6.666666666666667</v>
      </c>
      <c r="L451">
        <f>IF(L444&lt;=L425,2*L444/3,2*L425/3)</f>
        <v>6.666666666666667</v>
      </c>
      <c r="M451">
        <f>IF(M444&lt;=M425,2*M444/3,2*M425/3)</f>
        <v>6.666666666666667</v>
      </c>
      <c r="Z451" t="s">
        <v>303</v>
      </c>
      <c r="AA451">
        <f>IF(AA444&lt;=AA425,2*AA444/3,2*AA425/3)</f>
        <v>3.5</v>
      </c>
      <c r="AB451">
        <f>IF(AB444&lt;=AB425,2*AB444/3,2*AB425/3)</f>
        <v>6.666666666666667</v>
      </c>
      <c r="AC451">
        <f>IF(AC444&lt;=AC425,2*AC444/3,2*AC425/3)</f>
        <v>6.666666666666667</v>
      </c>
      <c r="AD451">
        <f>IF(AD444&lt;=AD425,2*AD444/3,2*AD425/3)</f>
        <v>6.666666666666667</v>
      </c>
      <c r="AQ451" t="s">
        <v>303</v>
      </c>
      <c r="AR451">
        <f>IF(AR444&lt;=AR425,2*AR444/3,2*AR425/3)</f>
        <v>3.5</v>
      </c>
      <c r="AS451">
        <f>IF(AS444&lt;=AS425,2*AS444/3,2*AS425/3)</f>
        <v>6.666666666666667</v>
      </c>
      <c r="AT451">
        <f>IF(AT444&lt;=AT425,2*AT444/3,2*AT425/3)</f>
        <v>6.666666666666667</v>
      </c>
      <c r="AU451">
        <f>IF(AU444&lt;=AU425,2*AU444/3,2*AU425/3)</f>
        <v>6.666666666666667</v>
      </c>
      <c r="BH451" t="s">
        <v>303</v>
      </c>
      <c r="BI451">
        <f>IF(BI444&lt;=BI425,2*BI444/3,2*BI425/3)</f>
        <v>3.5</v>
      </c>
      <c r="BJ451">
        <f>IF(BJ444&lt;=BJ425,2*BJ444/3,2*BJ425/3)</f>
        <v>6.666666666666667</v>
      </c>
      <c r="BK451">
        <f>IF(BK444&lt;=BK425,2*BK444/3,2*BK425/3)</f>
        <v>6.666666666666667</v>
      </c>
      <c r="BL451">
        <f>IF(BL444&lt;=BL425,2*BL444/3,2*BL425/3)</f>
        <v>6.666666666666667</v>
      </c>
      <c r="BY451" t="s">
        <v>303</v>
      </c>
      <c r="BZ451">
        <f>IF(BZ444&lt;=BZ425,2*BZ444/3,2*BZ425/3)</f>
        <v>3.5</v>
      </c>
      <c r="CA451">
        <f>IF(CA444&lt;=CA425,2*CA444/3,2*CA425/3)</f>
        <v>6.666666666666667</v>
      </c>
      <c r="CB451">
        <f>IF(CB444&lt;=CB425,2*CB444/3,2*CB425/3)</f>
        <v>6.666666666666667</v>
      </c>
      <c r="CC451">
        <f>IF(CC444&lt;=CC425,2*CC444/3,2*CC425/3)</f>
        <v>6.666666666666667</v>
      </c>
      <c r="CP451" t="s">
        <v>303</v>
      </c>
      <c r="CQ451">
        <f>IF(CQ444&lt;=CQ425,2*CQ444/3,2*CQ425/3)</f>
        <v>3.5</v>
      </c>
      <c r="CR451">
        <f>IF(CR444&lt;=CR425,2*CR444/3,2*CR425/3)</f>
        <v>6.666666666666667</v>
      </c>
      <c r="CS451">
        <f>IF(CS444&lt;=CS425,2*CS444/3,2*CS425/3)</f>
        <v>6.666666666666667</v>
      </c>
      <c r="CT451">
        <f>IF(CT444&lt;=CT425,2*CT444/3,2*CT425/3)</f>
        <v>6.666666666666667</v>
      </c>
      <c r="DG451" t="s">
        <v>303</v>
      </c>
      <c r="DH451">
        <f>IF(DH444&lt;=DH425,2*DH444/3,2*DH425/3)</f>
        <v>3.5</v>
      </c>
      <c r="DI451">
        <f>IF(DI444&lt;=DI425,2*DI444/3,2*DI425/3)</f>
        <v>6.666666666666667</v>
      </c>
      <c r="DJ451">
        <f>IF(DJ444&lt;=DJ425,2*DJ444/3,2*DJ425/3)</f>
        <v>6.666666666666667</v>
      </c>
      <c r="DK451">
        <f>IF(DK444&lt;=DK425,2*DK444/3,2*DK425/3)</f>
        <v>6.666666666666667</v>
      </c>
      <c r="DX451" t="s">
        <v>303</v>
      </c>
      <c r="DY451">
        <f>IF(DY444&lt;=DY425,2*DY444/3,2*DY425/3)</f>
        <v>3.5</v>
      </c>
      <c r="DZ451">
        <f>IF(DZ444&lt;=DZ425,2*DZ444/3,2*DZ425/3)</f>
        <v>6.666666666666667</v>
      </c>
      <c r="EA451">
        <f>IF(EA444&lt;=EA425,2*EA444/3,2*EA425/3)</f>
        <v>6.666666666666667</v>
      </c>
      <c r="EB451">
        <f>IF(EB444&lt;=EB425,2*EB444/3,2*EB425/3)</f>
        <v>6.666666666666667</v>
      </c>
    </row>
    <row r="452" spans="2:136" ht="16" x14ac:dyDescent="0.2">
      <c r="G452" t="s">
        <v>304</v>
      </c>
      <c r="H452">
        <f>SUM(J456:M456)</f>
        <v>300</v>
      </c>
      <c r="I452" t="s">
        <v>305</v>
      </c>
      <c r="J452">
        <f>IF(J444&lt;=J425,0,IF(J444&lt;=J426,J425+(J444-J425)/2,J425+(J426-J425)/2))</f>
        <v>0</v>
      </c>
      <c r="K452">
        <f>IF(K444&lt;=K425,0,IF(K444&lt;=K426,K425+(K444-K425)/2,K425+(K426-K425)/2))</f>
        <v>10.25</v>
      </c>
      <c r="L452">
        <f>IF(L444&lt;=L425,0,IF(L444&lt;=L426,L425+(L444-L425)/2,L425+(L426-L425)/2))</f>
        <v>15.5</v>
      </c>
      <c r="M452">
        <f>IF(M444&lt;=M425,0,IF(M444&lt;=M426,M425+(M444-M425)/2,M425+(M426-M425)/2))</f>
        <v>20</v>
      </c>
      <c r="X452" t="s">
        <v>304</v>
      </c>
      <c r="Y452">
        <f>SUM(AA456:AD456)</f>
        <v>300</v>
      </c>
      <c r="Z452" t="s">
        <v>305</v>
      </c>
      <c r="AA452">
        <f>IF(AA444&lt;=AA425,0,IF(AA444&lt;=AA426,AA425+(AA444-AA425)/2,AA425+(AA426-AA425)/2))</f>
        <v>0</v>
      </c>
      <c r="AB452">
        <f>IF(AB444&lt;=AB425,0,IF(AB444&lt;=AB426,AB425+(AB444-AB425)/2,AB425+(AB426-AB425)/2))</f>
        <v>10.25</v>
      </c>
      <c r="AC452">
        <f>IF(AC444&lt;=AC425,0,IF(AC444&lt;=AC426,AC425+(AC444-AC425)/2,AC425+(AC426-AC425)/2))</f>
        <v>15.5</v>
      </c>
      <c r="AD452">
        <f>IF(AD444&lt;=AD425,0,IF(AD444&lt;=AD426,AD425+(AD444-AD425)/2,AD425+(AD426-AD425)/2))</f>
        <v>20</v>
      </c>
      <c r="AO452" t="s">
        <v>304</v>
      </c>
      <c r="AP452">
        <f>SUM(AR456:AU456)</f>
        <v>300</v>
      </c>
      <c r="AQ452" t="s">
        <v>305</v>
      </c>
      <c r="AR452">
        <f>IF(AR444&lt;=AR425,0,IF(AR444&lt;=AR426,AR425+(AR444-AR425)/2,AR425+(AR426-AR425)/2))</f>
        <v>0</v>
      </c>
      <c r="AS452">
        <f>IF(AS444&lt;=AS425,0,IF(AS444&lt;=AS426,AS425+(AS444-AS425)/2,AS425+(AS426-AS425)/2))</f>
        <v>10.25</v>
      </c>
      <c r="AT452">
        <f>IF(AT444&lt;=AT425,0,IF(AT444&lt;=AT426,AT425+(AT444-AT425)/2,AT425+(AT426-AT425)/2))</f>
        <v>15.5</v>
      </c>
      <c r="AU452">
        <f>IF(AU444&lt;=AU425,0,IF(AU444&lt;=AU426,AU425+(AU444-AU425)/2,AU425+(AU426-AU425)/2))</f>
        <v>20</v>
      </c>
      <c r="BF452" t="s">
        <v>304</v>
      </c>
      <c r="BG452">
        <f>SUM(BI456:BL456)</f>
        <v>300</v>
      </c>
      <c r="BH452" t="s">
        <v>305</v>
      </c>
      <c r="BI452">
        <f>IF(BI444&lt;=BI425,0,IF(BI444&lt;=BI426,BI425+(BI444-BI425)/2,BI425+(BI426-BI425)/2))</f>
        <v>0</v>
      </c>
      <c r="BJ452">
        <f>IF(BJ444&lt;=BJ425,0,IF(BJ444&lt;=BJ426,BJ425+(BJ444-BJ425)/2,BJ425+(BJ426-BJ425)/2))</f>
        <v>10.25</v>
      </c>
      <c r="BK452">
        <f>IF(BK444&lt;=BK425,0,IF(BK444&lt;=BK426,BK425+(BK444-BK425)/2,BK425+(BK426-BK425)/2))</f>
        <v>15.5</v>
      </c>
      <c r="BL452">
        <f>IF(BL444&lt;=BL425,0,IF(BL444&lt;=BL426,BL425+(BL444-BL425)/2,BL425+(BL426-BL425)/2))</f>
        <v>20</v>
      </c>
      <c r="BW452" t="s">
        <v>304</v>
      </c>
      <c r="BX452">
        <f>SUM(BZ456:CC456)</f>
        <v>100</v>
      </c>
      <c r="BY452" t="s">
        <v>305</v>
      </c>
      <c r="BZ452">
        <f>IF(BZ444&lt;=BZ425,0,IF(BZ444&lt;=BZ426,BZ425+(BZ444-BZ425)/2,BZ425+(BZ426-BZ425)/2))</f>
        <v>0</v>
      </c>
      <c r="CA452">
        <f>IF(CA444&lt;=CA425,0,IF(CA444&lt;=CA426,CA425+(CA444-CA425)/2,CA425+(CA426-CA425)/2))</f>
        <v>10</v>
      </c>
      <c r="CB452">
        <f>IF(CB444&lt;=CB425,0,IF(CB444&lt;=CB426,CB425+(CB444-CB425)/2,CB425+(CB426-CB425)/2))</f>
        <v>10</v>
      </c>
      <c r="CC452">
        <f>IF(CC444&lt;=CC425,0,IF(CC444&lt;=CC426,CC425+(CC444-CC425)/2,CC425+(CC426-CC425)/2))</f>
        <v>10</v>
      </c>
      <c r="CN452" t="s">
        <v>304</v>
      </c>
      <c r="CO452">
        <f>SUM(CQ456:CT456)</f>
        <v>100</v>
      </c>
      <c r="CP452" t="s">
        <v>305</v>
      </c>
      <c r="CQ452">
        <f>IF(CQ444&lt;=CQ425,0,IF(CQ444&lt;=CQ426,CQ425+(CQ444-CQ425)/2,CQ425+(CQ426-CQ425)/2))</f>
        <v>0</v>
      </c>
      <c r="CR452">
        <f>IF(CR444&lt;=CR425,0,IF(CR444&lt;=CR426,CR425+(CR444-CR425)/2,CR425+(CR426-CR425)/2))</f>
        <v>10</v>
      </c>
      <c r="CS452">
        <f>IF(CS444&lt;=CS425,0,IF(CS444&lt;=CS426,CS425+(CS444-CS425)/2,CS425+(CS426-CS425)/2))</f>
        <v>10</v>
      </c>
      <c r="CT452">
        <f>IF(CT444&lt;=CT425,0,IF(CT444&lt;=CT426,CT425+(CT444-CT425)/2,CT425+(CT426-CT425)/2))</f>
        <v>10</v>
      </c>
      <c r="DE452" t="s">
        <v>304</v>
      </c>
      <c r="DF452">
        <f>SUM(DH456:DK456)</f>
        <v>100</v>
      </c>
      <c r="DG452" t="s">
        <v>305</v>
      </c>
      <c r="DH452">
        <f>IF(DH444&lt;=DH425,0,IF(DH444&lt;=DH426,DH425+(DH444-DH425)/2,DH425+(DH426-DH425)/2))</f>
        <v>0</v>
      </c>
      <c r="DI452">
        <f>IF(DI444&lt;=DI425,0,IF(DI444&lt;=DI426,DI425+(DI444-DI425)/2,DI425+(DI426-DI425)/2))</f>
        <v>10</v>
      </c>
      <c r="DJ452">
        <f>IF(DJ444&lt;=DJ425,0,IF(DJ444&lt;=DJ426,DJ425+(DJ444-DJ425)/2,DJ425+(DJ426-DJ425)/2))</f>
        <v>10</v>
      </c>
      <c r="DK452">
        <f>IF(DK444&lt;=DK425,0,IF(DK444&lt;=DK426,DK425+(DK444-DK425)/2,DK425+(DK426-DK425)/2))</f>
        <v>10</v>
      </c>
      <c r="DV452" t="s">
        <v>304</v>
      </c>
      <c r="DW452">
        <f>SUM(DY456:EB456)</f>
        <v>100</v>
      </c>
      <c r="DX452" t="s">
        <v>305</v>
      </c>
      <c r="DY452">
        <f>IF(DY444&lt;=DY425,0,IF(DY444&lt;=DY426,DY425+(DY444-DY425)/2,DY425+(DY426-DY425)/2))</f>
        <v>0</v>
      </c>
      <c r="DZ452">
        <f>IF(DZ444&lt;=DZ425,0,IF(DZ444&lt;=DZ426,DZ425+(DZ444-DZ425)/2,DZ425+(DZ426-DZ425)/2))</f>
        <v>10</v>
      </c>
      <c r="EA452">
        <f>IF(EA444&lt;=EA425,0,IF(EA444&lt;=EA426,EA425+(EA444-EA425)/2,EA425+(EA426-EA425)/2))</f>
        <v>10</v>
      </c>
      <c r="EB452">
        <f>IF(EB444&lt;=EB425,0,IF(EB444&lt;=EB426,EB425+(EB444-EB425)/2,EB425+(EB426-EB425)/2))</f>
        <v>10</v>
      </c>
    </row>
    <row r="453" spans="2:136" ht="16" x14ac:dyDescent="0.2">
      <c r="G453" t="s">
        <v>306</v>
      </c>
      <c r="H453">
        <f>SUM(J457:M457)</f>
        <v>335.41026230280329</v>
      </c>
      <c r="I453" t="s">
        <v>307</v>
      </c>
      <c r="J453">
        <f>IF(J444&lt;=J426,0,IF(J444&lt;=J417,J426+(J444-J426)/3,J426+J425/3))</f>
        <v>0</v>
      </c>
      <c r="K453">
        <f>IF(K444&lt;=K426,0,IF(K444&lt;=K417,K426+(K444-K426)/3,K426+K425/3))</f>
        <v>0</v>
      </c>
      <c r="L453">
        <f>IF(L444&lt;=L426,0,IF(L444&lt;=L417,L426+(L444-L426)/3,L426+L425/3))</f>
        <v>0</v>
      </c>
      <c r="M453">
        <f>IF(M444&lt;=M426,0,IF(M444&lt;=M417,M426+(M444-M426)/3,M426+M425/3))</f>
        <v>33.333333333333336</v>
      </c>
      <c r="X453" t="s">
        <v>306</v>
      </c>
      <c r="Y453">
        <f>SUM(AA457:AD457)</f>
        <v>335.41026230280329</v>
      </c>
      <c r="Z453" t="s">
        <v>307</v>
      </c>
      <c r="AA453">
        <f>IF(AA444&lt;=AA426,0,IF(AA444&lt;=AA417,AA426+(AA444-AA426)/3,AA426+AA425/3))</f>
        <v>0</v>
      </c>
      <c r="AB453">
        <f>IF(AB444&lt;=AB426,0,IF(AB444&lt;=AB417,AB426+(AB444-AB426)/3,AB426+AB425/3))</f>
        <v>0</v>
      </c>
      <c r="AC453">
        <f>IF(AC444&lt;=AC426,0,IF(AC444&lt;=AC417,AC426+(AC444-AC426)/3,AC426+AC425/3))</f>
        <v>0</v>
      </c>
      <c r="AD453">
        <f>IF(AD444&lt;=AD426,0,IF(AD444&lt;=AD417,AD426+(AD444-AD426)/3,AD426+AD425/3))</f>
        <v>33.333333333333336</v>
      </c>
      <c r="AO453" t="s">
        <v>306</v>
      </c>
      <c r="AP453">
        <f>SUM(AR457:AU457)</f>
        <v>335.41026230280329</v>
      </c>
      <c r="AQ453" t="s">
        <v>307</v>
      </c>
      <c r="AR453">
        <f>IF(AR444&lt;=AR426,0,IF(AR444&lt;=AR417,AR426+(AR444-AR426)/3,AR426+AR425/3))</f>
        <v>0</v>
      </c>
      <c r="AS453">
        <f>IF(AS444&lt;=AS426,0,IF(AS444&lt;=AS417,AS426+(AS444-AS426)/3,AS426+AS425/3))</f>
        <v>0</v>
      </c>
      <c r="AT453">
        <f>IF(AT444&lt;=AT426,0,IF(AT444&lt;=AT417,AT426+(AT444-AT426)/3,AT426+AT425/3))</f>
        <v>0</v>
      </c>
      <c r="AU453">
        <f>IF(AU444&lt;=AU426,0,IF(AU444&lt;=AU417,AU426+(AU444-AU426)/3,AU426+AU425/3))</f>
        <v>33.333333333333336</v>
      </c>
      <c r="BF453" t="s">
        <v>306</v>
      </c>
      <c r="BG453">
        <f>SUM(BI457:BL457)</f>
        <v>335.41026230280329</v>
      </c>
      <c r="BH453" t="s">
        <v>307</v>
      </c>
      <c r="BI453">
        <f>IF(BI444&lt;=BI426,0,IF(BI444&lt;=BI417,BI426+(BI444-BI426)/3,BI426+BI425/3))</f>
        <v>0</v>
      </c>
      <c r="BJ453">
        <f>IF(BJ444&lt;=BJ426,0,IF(BJ444&lt;=BJ417,BJ426+(BJ444-BJ426)/3,BJ426+BJ425/3))</f>
        <v>0</v>
      </c>
      <c r="BK453">
        <f>IF(BK444&lt;=BK426,0,IF(BK444&lt;=BK417,BK426+(BK444-BK426)/3,BK426+BK425/3))</f>
        <v>0</v>
      </c>
      <c r="BL453">
        <f>IF(BL444&lt;=BL426,0,IF(BL444&lt;=BL417,BL426+(BL444-BL426)/3,BL426+BL425/3))</f>
        <v>33.333333333333336</v>
      </c>
      <c r="BW453" t="s">
        <v>306</v>
      </c>
      <c r="BX453">
        <f>SUM(BZ457:CC457)</f>
        <v>111.8034207676011</v>
      </c>
      <c r="BY453" t="s">
        <v>307</v>
      </c>
      <c r="BZ453">
        <f>IF(BZ444&lt;=BZ426,0,IF(BZ444&lt;=BZ417,BZ426+(BZ444-BZ426)/3,BZ426+BZ425/3))</f>
        <v>0</v>
      </c>
      <c r="CA453">
        <f>IF(CA444&lt;=CA426,0,IF(CA444&lt;=CA417,CA426+(CA444-CA426)/3,CA426+CA425/3))</f>
        <v>10.166666666666666</v>
      </c>
      <c r="CB453">
        <f>IF(CB444&lt;=CB426,0,IF(CB444&lt;=CB417,CB426+(CB444-CB426)/3,CB426+CB425/3))</f>
        <v>13.333333333333334</v>
      </c>
      <c r="CC453">
        <f>IF(CC444&lt;=CC426,0,IF(CC444&lt;=CC417,CC426+(CC444-CC426)/3,CC426+CC425/3))</f>
        <v>13.333333333333334</v>
      </c>
      <c r="CN453" t="s">
        <v>306</v>
      </c>
      <c r="CO453">
        <f>SUM(CQ457:CT457)</f>
        <v>111.8034207676011</v>
      </c>
      <c r="CP453" t="s">
        <v>307</v>
      </c>
      <c r="CQ453">
        <f>IF(CQ444&lt;=CQ426,0,IF(CQ444&lt;=CQ417,CQ426+(CQ444-CQ426)/3,CQ426+CQ425/3))</f>
        <v>0</v>
      </c>
      <c r="CR453">
        <f>IF(CR444&lt;=CR426,0,IF(CR444&lt;=CR417,CR426+(CR444-CR426)/3,CR426+CR425/3))</f>
        <v>10.166666666666666</v>
      </c>
      <c r="CS453">
        <f>IF(CS444&lt;=CS426,0,IF(CS444&lt;=CS417,CS426+(CS444-CS426)/3,CS426+CS425/3))</f>
        <v>13.333333333333334</v>
      </c>
      <c r="CT453">
        <f>IF(CT444&lt;=CT426,0,IF(CT444&lt;=CT417,CT426+(CT444-CT426)/3,CT426+CT425/3))</f>
        <v>13.333333333333334</v>
      </c>
      <c r="DE453" t="s">
        <v>306</v>
      </c>
      <c r="DF453">
        <f>SUM(DH457:DK457)</f>
        <v>111.8034207676011</v>
      </c>
      <c r="DG453" t="s">
        <v>307</v>
      </c>
      <c r="DH453">
        <f>IF(DH444&lt;=DH426,0,IF(DH444&lt;=DH417,DH426+(DH444-DH426)/3,DH426+DH425/3))</f>
        <v>0</v>
      </c>
      <c r="DI453">
        <f>IF(DI444&lt;=DI426,0,IF(DI444&lt;=DI417,DI426+(DI444-DI426)/3,DI426+DI425/3))</f>
        <v>10.166666666666666</v>
      </c>
      <c r="DJ453">
        <f>IF(DJ444&lt;=DJ426,0,IF(DJ444&lt;=DJ417,DJ426+(DJ444-DJ426)/3,DJ426+DJ425/3))</f>
        <v>13.333333333333334</v>
      </c>
      <c r="DK453">
        <f>IF(DK444&lt;=DK426,0,IF(DK444&lt;=DK417,DK426+(DK444-DK426)/3,DK426+DK425/3))</f>
        <v>13.333333333333334</v>
      </c>
      <c r="DV453" t="s">
        <v>306</v>
      </c>
      <c r="DW453">
        <f>SUM(DY457:EB457)</f>
        <v>111.8034207676011</v>
      </c>
      <c r="DX453" t="s">
        <v>307</v>
      </c>
      <c r="DY453">
        <f>IF(DY444&lt;=DY426,0,IF(DY444&lt;=DY417,DY426+(DY444-DY426)/3,DY426+DY425/3))</f>
        <v>0</v>
      </c>
      <c r="DZ453">
        <f>IF(DZ444&lt;=DZ426,0,IF(DZ444&lt;=DZ417,DZ426+(DZ444-DZ426)/3,DZ426+DZ425/3))</f>
        <v>10.166666666666666</v>
      </c>
      <c r="EA453">
        <f>IF(EA444&lt;=EA426,0,IF(EA444&lt;=EA417,EA426+(EA444-EA426)/3,EA426+EA425/3))</f>
        <v>13.333333333333334</v>
      </c>
      <c r="EB453">
        <f>IF(EB444&lt;=EB426,0,IF(EB444&lt;=EB417,EB426+(EB444-EB426)/3,EB426+EB425/3))</f>
        <v>13.333333333333334</v>
      </c>
    </row>
    <row r="454" spans="2:136" ht="16" x14ac:dyDescent="0.2">
      <c r="I454" t="s">
        <v>308</v>
      </c>
      <c r="J454">
        <f>IF(J444&lt;=J426,0,IF(J444&lt;=J417,J426+(J444-J426)/2,0))</f>
        <v>0</v>
      </c>
      <c r="K454">
        <f>IF(K444&lt;=K426,0,IF(K444&lt;=K417,K426+(K444-K426)/2,0))</f>
        <v>0</v>
      </c>
      <c r="L454">
        <f>IF(L444&lt;=L426,0,IF(L444&lt;=L417,L426+(L444-L426)/2,0))</f>
        <v>0</v>
      </c>
      <c r="M454">
        <f>IF(M444&lt;=M426,0,IF(M444&lt;=M417,M426+(M444-M426)/2,0))</f>
        <v>35</v>
      </c>
      <c r="Z454" t="s">
        <v>308</v>
      </c>
      <c r="AA454">
        <f>IF(AA444&lt;=AA426,0,IF(AA444&lt;=AA417,AA426+(AA444-AA426)/2,0))</f>
        <v>0</v>
      </c>
      <c r="AB454">
        <f>IF(AB444&lt;=AB426,0,IF(AB444&lt;=AB417,AB426+(AB444-AB426)/2,0))</f>
        <v>0</v>
      </c>
      <c r="AC454">
        <f>IF(AC444&lt;=AC426,0,IF(AC444&lt;=AC417,AC426+(AC444-AC426)/2,0))</f>
        <v>0</v>
      </c>
      <c r="AD454">
        <f>IF(AD444&lt;=AD426,0,IF(AD444&lt;=AD417,AD426+(AD444-AD426)/2,0))</f>
        <v>35</v>
      </c>
      <c r="AQ454" t="s">
        <v>308</v>
      </c>
      <c r="AR454">
        <f>IF(AR444&lt;=AR426,0,IF(AR444&lt;=AR417,AR426+(AR444-AR426)/2,0))</f>
        <v>0</v>
      </c>
      <c r="AS454">
        <f>IF(AS444&lt;=AS426,0,IF(AS444&lt;=AS417,AS426+(AS444-AS426)/2,0))</f>
        <v>0</v>
      </c>
      <c r="AT454">
        <f>IF(AT444&lt;=AT426,0,IF(AT444&lt;=AT417,AT426+(AT444-AT426)/2,0))</f>
        <v>0</v>
      </c>
      <c r="AU454">
        <f>IF(AU444&lt;=AU426,0,IF(AU444&lt;=AU417,AU426+(AU444-AU426)/2,0))</f>
        <v>35</v>
      </c>
      <c r="BH454" t="s">
        <v>308</v>
      </c>
      <c r="BI454">
        <f>IF(BI444&lt;=BI426,0,IF(BI444&lt;=BI417,BI426+(BI444-BI426)/2,0))</f>
        <v>0</v>
      </c>
      <c r="BJ454">
        <f>IF(BJ444&lt;=BJ426,0,IF(BJ444&lt;=BJ417,BJ426+(BJ444-BJ426)/2,0))</f>
        <v>0</v>
      </c>
      <c r="BK454">
        <f>IF(BK444&lt;=BK426,0,IF(BK444&lt;=BK417,BK426+(BK444-BK426)/2,0))</f>
        <v>0</v>
      </c>
      <c r="BL454">
        <f>IF(BL444&lt;=BL426,0,IF(BL444&lt;=BL417,BL426+(BL444-BL426)/2,0))</f>
        <v>35</v>
      </c>
      <c r="BY454" t="s">
        <v>308</v>
      </c>
      <c r="BZ454">
        <f>IF(BZ444&lt;=BZ426,0,IF(BZ444&lt;=BZ417,BZ426+(BZ444-BZ426)/2,0))</f>
        <v>0</v>
      </c>
      <c r="CA454">
        <f>IF(CA444&lt;=CA426,0,IF(CA444&lt;=CA417,CA426+(CA444-CA426)/2,0))</f>
        <v>10.25</v>
      </c>
      <c r="CB454">
        <f>IF(CB444&lt;=CB426,0,IF(CB444&lt;=CB417,CB426+(CB444-CB426)/2,0))</f>
        <v>15</v>
      </c>
      <c r="CC454">
        <f>IF(CC444&lt;=CC426,0,IF(CC444&lt;=CC417,CC426+(CC444-CC426)/2,0))</f>
        <v>15</v>
      </c>
      <c r="CP454" t="s">
        <v>308</v>
      </c>
      <c r="CQ454">
        <f>IF(CQ444&lt;=CQ426,0,IF(CQ444&lt;=CQ417,CQ426+(CQ444-CQ426)/2,0))</f>
        <v>0</v>
      </c>
      <c r="CR454">
        <f>IF(CR444&lt;=CR426,0,IF(CR444&lt;=CR417,CR426+(CR444-CR426)/2,0))</f>
        <v>10.25</v>
      </c>
      <c r="CS454">
        <f>IF(CS444&lt;=CS426,0,IF(CS444&lt;=CS417,CS426+(CS444-CS426)/2,0))</f>
        <v>15</v>
      </c>
      <c r="CT454">
        <f>IF(CT444&lt;=CT426,0,IF(CT444&lt;=CT417,CT426+(CT444-CT426)/2,0))</f>
        <v>15</v>
      </c>
      <c r="DG454" t="s">
        <v>308</v>
      </c>
      <c r="DH454">
        <f>IF(DH444&lt;=DH426,0,IF(DH444&lt;=DH417,DH426+(DH444-DH426)/2,0))</f>
        <v>0</v>
      </c>
      <c r="DI454">
        <f>IF(DI444&lt;=DI426,0,IF(DI444&lt;=DI417,DI426+(DI444-DI426)/2,0))</f>
        <v>10.25</v>
      </c>
      <c r="DJ454">
        <f>IF(DJ444&lt;=DJ426,0,IF(DJ444&lt;=DJ417,DJ426+(DJ444-DJ426)/2,0))</f>
        <v>15</v>
      </c>
      <c r="DK454">
        <f>IF(DK444&lt;=DK426,0,IF(DK444&lt;=DK417,DK426+(DK444-DK426)/2,0))</f>
        <v>15</v>
      </c>
      <c r="DX454" t="s">
        <v>308</v>
      </c>
      <c r="DY454">
        <f>IF(DY444&lt;=DY426,0,IF(DY444&lt;=DY417,DY426+(DY444-DY426)/2,0))</f>
        <v>0</v>
      </c>
      <c r="DZ454">
        <f>IF(DZ444&lt;=DZ426,0,IF(DZ444&lt;=DZ417,DZ426+(DZ444-DZ426)/2,0))</f>
        <v>10.25</v>
      </c>
      <c r="EA454">
        <f>IF(EA444&lt;=EA426,0,IF(EA444&lt;=EA417,EA426+(EA444-EA426)/2,0))</f>
        <v>15</v>
      </c>
      <c r="EB454">
        <f>IF(EB444&lt;=EB426,0,IF(EB444&lt;=EB417,EB426+(EB444-EB426)/2,0))</f>
        <v>15</v>
      </c>
    </row>
    <row r="455" spans="2:136" ht="16" x14ac:dyDescent="0.2">
      <c r="I455" t="s">
        <v>309</v>
      </c>
      <c r="J455">
        <f>IF(J450=0,0,(J446*J451+J447*J452+J448*J453+J449*J454)/J450)</f>
        <v>3.5</v>
      </c>
      <c r="K455">
        <f>IF(K450=0,0,(K446*K451+K447*K452+K448*K453+K449*K454)/K450)</f>
        <v>6.9924242424242431</v>
      </c>
      <c r="L455">
        <f>IF(L450=0,0,(L446*L451+L447*L452+L448*L453+L449*L454)/L450)</f>
        <v>12.739583333333334</v>
      </c>
      <c r="M455">
        <f>IF(M450=0,0,(M446*M451+M447*M452+M448*M453+M449*M454)/M450)</f>
        <v>20</v>
      </c>
      <c r="Z455" t="s">
        <v>309</v>
      </c>
      <c r="AA455">
        <f>IF(AA450=0,0,(AA446*AA451+AA447*AA452+AA448*AA453+AA449*AA454)/AA450)</f>
        <v>3.5</v>
      </c>
      <c r="AB455">
        <f>IF(AB450=0,0,(AB446*AB451+AB447*AB452+AB448*AB453+AB449*AB454)/AB450)</f>
        <v>6.9924242424242431</v>
      </c>
      <c r="AC455">
        <f>IF(AC450=0,0,(AC446*AC451+AC447*AC452+AC448*AC453+AC449*AC454)/AC450)</f>
        <v>12.739583333333334</v>
      </c>
      <c r="AD455">
        <f>IF(AD450=0,0,(AD446*AD451+AD447*AD452+AD448*AD453+AD449*AD454)/AD450)</f>
        <v>20</v>
      </c>
      <c r="AQ455" t="s">
        <v>309</v>
      </c>
      <c r="AR455">
        <f>IF(AR450=0,0,(AR446*AR451+AR447*AR452+AR448*AR453+AR449*AR454)/AR450)</f>
        <v>3.5</v>
      </c>
      <c r="AS455">
        <f>IF(AS450=0,0,(AS446*AS451+AS447*AS452+AS448*AS453+AS449*AS454)/AS450)</f>
        <v>6.9924242424242431</v>
      </c>
      <c r="AT455">
        <f>IF(AT450=0,0,(AT446*AT451+AT447*AT452+AT448*AT453+AT449*AT454)/AT450)</f>
        <v>12.739583333333334</v>
      </c>
      <c r="AU455">
        <f>IF(AU450=0,0,(AU446*AU451+AU447*AU452+AU448*AU453+AU449*AU454)/AU450)</f>
        <v>20</v>
      </c>
      <c r="BH455" t="s">
        <v>309</v>
      </c>
      <c r="BI455">
        <f>IF(BI450=0,0,(BI446*BI451+BI447*BI452+BI448*BI453+BI449*BI454)/BI450)</f>
        <v>3.5</v>
      </c>
      <c r="BJ455">
        <f>IF(BJ450=0,0,(BJ446*BJ451+BJ447*BJ452+BJ448*BJ453+BJ449*BJ454)/BJ450)</f>
        <v>6.9924242424242431</v>
      </c>
      <c r="BK455">
        <f>IF(BK450=0,0,(BK446*BK451+BK447*BK452+BK448*BK453+BK449*BK454)/BK450)</f>
        <v>12.739583333333334</v>
      </c>
      <c r="BL455">
        <f>IF(BL450=0,0,(BL446*BL451+BL447*BL452+BL448*BL453+BL449*BL454)/BL450)</f>
        <v>20</v>
      </c>
      <c r="BY455" t="s">
        <v>309</v>
      </c>
      <c r="BZ455">
        <f>IF(BZ450=0,0,(BZ446*BZ451+BZ447*BZ452+BZ448*BZ453+BZ449*BZ454)/BZ450)</f>
        <v>3.5</v>
      </c>
      <c r="CA455">
        <f>IF(CA450=0,0,(CA446*CA451+CA447*CA452+CA448*CA453+CA449*CA454)/CA450)</f>
        <v>6.9848139711465453</v>
      </c>
      <c r="CB455">
        <f>IF(CB450=0,0,(CB446*CB451+CB447*CB452+CB448*CB453+CB449*CB454)/CB450)</f>
        <v>10.000000000000002</v>
      </c>
      <c r="CC455">
        <f>IF(CC450=0,0,(CC446*CC451+CC447*CC452+CC448*CC453+CC449*CC454)/CC450)</f>
        <v>10.000000000000002</v>
      </c>
      <c r="CP455" t="s">
        <v>309</v>
      </c>
      <c r="CQ455">
        <f>IF(CQ450=0,0,(CQ446*CQ451+CQ447*CQ452+CQ448*CQ453+CQ449*CQ454)/CQ450)</f>
        <v>3.5</v>
      </c>
      <c r="CR455">
        <f>IF(CR450=0,0,(CR446*CR451+CR447*CR452+CR448*CR453+CR449*CR454)/CR450)</f>
        <v>6.9848139711465453</v>
      </c>
      <c r="CS455">
        <f>IF(CS450=0,0,(CS446*CS451+CS447*CS452+CS448*CS453+CS449*CS454)/CS450)</f>
        <v>10.000000000000002</v>
      </c>
      <c r="CT455">
        <f>IF(CT450=0,0,(CT446*CT451+CT447*CT452+CT448*CT453+CT449*CT454)/CT450)</f>
        <v>10.000000000000002</v>
      </c>
      <c r="DG455" t="s">
        <v>309</v>
      </c>
      <c r="DH455">
        <f>IF(DH450=0,0,(DH446*DH451+DH447*DH452+DH448*DH453+DH449*DH454)/DH450)</f>
        <v>3.5</v>
      </c>
      <c r="DI455">
        <f>IF(DI450=0,0,(DI446*DI451+DI447*DI452+DI448*DI453+DI449*DI454)/DI450)</f>
        <v>6.9848139711465453</v>
      </c>
      <c r="DJ455">
        <f>IF(DJ450=0,0,(DJ446*DJ451+DJ447*DJ452+DJ448*DJ453+DJ449*DJ454)/DJ450)</f>
        <v>10.000000000000002</v>
      </c>
      <c r="DK455">
        <f>IF(DK450=0,0,(DK446*DK451+DK447*DK452+DK448*DK453+DK449*DK454)/DK450)</f>
        <v>10.000000000000002</v>
      </c>
      <c r="DX455" t="s">
        <v>309</v>
      </c>
      <c r="DY455">
        <f>IF(DY450=0,0,(DY446*DY451+DY447*DY452+DY448*DY453+DY449*DY454)/DY450)</f>
        <v>3.5</v>
      </c>
      <c r="DZ455">
        <f>IF(DZ450=0,0,(DZ446*DZ451+DZ447*DZ452+DZ448*DZ453+DZ449*DZ454)/DZ450)</f>
        <v>6.9848139711465453</v>
      </c>
      <c r="EA455">
        <f>IF(EA450=0,0,(EA446*EA451+EA447*EA452+EA448*EA453+EA449*EA454)/EA450)</f>
        <v>10.000000000000002</v>
      </c>
      <c r="EB455">
        <f>IF(EB450=0,0,(EB446*EB451+EB447*EB452+EB448*EB453+EB449*EB454)/EB450)</f>
        <v>10.000000000000002</v>
      </c>
    </row>
    <row r="456" spans="2:136" ht="16" x14ac:dyDescent="0.2">
      <c r="I456" t="s">
        <v>310</v>
      </c>
      <c r="J456">
        <f>J450-J438</f>
        <v>13.78125</v>
      </c>
      <c r="K456">
        <f>K450-K438</f>
        <v>41.21875</v>
      </c>
      <c r="L456">
        <f>L450-L438</f>
        <v>105</v>
      </c>
      <c r="M456">
        <f>M450-M438</f>
        <v>140</v>
      </c>
      <c r="Z456" t="s">
        <v>310</v>
      </c>
      <c r="AA456">
        <f>AA450-AA438</f>
        <v>13.78125</v>
      </c>
      <c r="AB456">
        <f>AB450-AB438</f>
        <v>41.21875</v>
      </c>
      <c r="AC456">
        <f>AC450-AC438</f>
        <v>105</v>
      </c>
      <c r="AD456">
        <f>AD450-AD438</f>
        <v>140</v>
      </c>
      <c r="AQ456" t="s">
        <v>310</v>
      </c>
      <c r="AR456">
        <f>AR450-AR438</f>
        <v>13.78125</v>
      </c>
      <c r="AS456">
        <f>AS450-AS438</f>
        <v>41.21875</v>
      </c>
      <c r="AT456">
        <f>AT450-AT438</f>
        <v>105</v>
      </c>
      <c r="AU456">
        <f>AU450-AU438</f>
        <v>140</v>
      </c>
      <c r="BH456" t="s">
        <v>310</v>
      </c>
      <c r="BI456">
        <f>BI450-BI438</f>
        <v>13.78125</v>
      </c>
      <c r="BJ456">
        <f>BJ450-BJ438</f>
        <v>41.21875</v>
      </c>
      <c r="BK456">
        <f>BK450-BK438</f>
        <v>105</v>
      </c>
      <c r="BL456">
        <f>BL450-BL438</f>
        <v>140</v>
      </c>
      <c r="BY456" t="s">
        <v>310</v>
      </c>
      <c r="BZ456">
        <f>BZ450-BZ438</f>
        <v>13.78125</v>
      </c>
      <c r="CA456">
        <f>CA450-CA438</f>
        <v>41.09375</v>
      </c>
      <c r="CB456">
        <f>CB450-CB438</f>
        <v>45.125</v>
      </c>
      <c r="CC456">
        <f>CC450-CC438</f>
        <v>0</v>
      </c>
      <c r="CP456" t="s">
        <v>310</v>
      </c>
      <c r="CQ456">
        <f>CQ450-CQ438</f>
        <v>13.78125</v>
      </c>
      <c r="CR456">
        <f>CR450-CR438</f>
        <v>41.09375</v>
      </c>
      <c r="CS456">
        <f>CS450-CS438</f>
        <v>45.125</v>
      </c>
      <c r="CT456">
        <f>CT450-CT438</f>
        <v>0</v>
      </c>
      <c r="DG456" t="s">
        <v>310</v>
      </c>
      <c r="DH456">
        <f>DH450-DH438</f>
        <v>13.78125</v>
      </c>
      <c r="DI456">
        <f>DI450-DI438</f>
        <v>41.09375</v>
      </c>
      <c r="DJ456">
        <f>DJ450-DJ438</f>
        <v>45.125</v>
      </c>
      <c r="DK456">
        <f>DK450-DK438</f>
        <v>0</v>
      </c>
      <c r="DX456" t="s">
        <v>310</v>
      </c>
      <c r="DY456">
        <f>DY450-DY438</f>
        <v>13.78125</v>
      </c>
      <c r="DZ456">
        <f>DZ450-DZ438</f>
        <v>41.09375</v>
      </c>
      <c r="EA456">
        <f>EA450-EA438</f>
        <v>45.125</v>
      </c>
      <c r="EB456">
        <f>EB450-EB438</f>
        <v>0</v>
      </c>
    </row>
    <row r="457" spans="2:136" ht="16" x14ac:dyDescent="0.2">
      <c r="H457" t="s">
        <v>311</v>
      </c>
      <c r="I457" t="s">
        <v>312</v>
      </c>
      <c r="J457">
        <f>J456/COS(J421*PI()/180)</f>
        <v>15.407908924535027</v>
      </c>
      <c r="K457">
        <f>K456/COS(K421*PI()/180)</f>
        <v>46.083972497645576</v>
      </c>
      <c r="L457">
        <f>L456/COS(L421*PI()/180)</f>
        <v>117.39359180598116</v>
      </c>
      <c r="M457">
        <f>M456/COS(M421*PI()/180)</f>
        <v>156.52478907464155</v>
      </c>
      <c r="N457">
        <f t="shared" ref="N457:Q458" si="50">J457</f>
        <v>15.407908924535027</v>
      </c>
      <c r="O457">
        <f t="shared" si="50"/>
        <v>46.083972497645576</v>
      </c>
      <c r="P457">
        <f t="shared" si="50"/>
        <v>117.39359180598116</v>
      </c>
      <c r="Q457">
        <f t="shared" si="50"/>
        <v>156.52478907464155</v>
      </c>
      <c r="Y457" t="s">
        <v>311</v>
      </c>
      <c r="Z457" t="s">
        <v>312</v>
      </c>
      <c r="AA457">
        <f>AA456/COS(AA421*PI()/180)</f>
        <v>15.407908924535027</v>
      </c>
      <c r="AB457">
        <f>AB456/COS(AB421*PI()/180)</f>
        <v>46.083972497645576</v>
      </c>
      <c r="AC457">
        <f>AC456/COS(AC421*PI()/180)</f>
        <v>117.39359180598116</v>
      </c>
      <c r="AD457">
        <f>AD456/COS(AD421*PI()/180)</f>
        <v>156.52478907464155</v>
      </c>
      <c r="AE457">
        <f t="shared" ref="AE457:AH458" si="51">AA457</f>
        <v>15.407908924535027</v>
      </c>
      <c r="AF457">
        <f t="shared" si="51"/>
        <v>46.083972497645576</v>
      </c>
      <c r="AG457">
        <f t="shared" si="51"/>
        <v>117.39359180598116</v>
      </c>
      <c r="AH457">
        <f t="shared" si="51"/>
        <v>156.52478907464155</v>
      </c>
      <c r="AP457" t="s">
        <v>311</v>
      </c>
      <c r="AQ457" t="s">
        <v>312</v>
      </c>
      <c r="AR457">
        <f>AR456/COS(AR421*PI()/180)</f>
        <v>15.407908924535027</v>
      </c>
      <c r="AS457">
        <f>AS456/COS(AS421*PI()/180)</f>
        <v>46.083972497645576</v>
      </c>
      <c r="AT457">
        <f>AT456/COS(AT421*PI()/180)</f>
        <v>117.39359180598116</v>
      </c>
      <c r="AU457">
        <f>AU456/COS(AU421*PI()/180)</f>
        <v>156.52478907464155</v>
      </c>
      <c r="AV457">
        <f t="shared" ref="AV457:AY458" si="52">AR457</f>
        <v>15.407908924535027</v>
      </c>
      <c r="AW457">
        <f t="shared" si="52"/>
        <v>46.083972497645576</v>
      </c>
      <c r="AX457">
        <f t="shared" si="52"/>
        <v>117.39359180598116</v>
      </c>
      <c r="AY457">
        <f t="shared" si="52"/>
        <v>156.52478907464155</v>
      </c>
      <c r="BG457" t="s">
        <v>311</v>
      </c>
      <c r="BH457" t="s">
        <v>312</v>
      </c>
      <c r="BI457">
        <f>BI456/COS(BI421*PI()/180)</f>
        <v>15.407908924535027</v>
      </c>
      <c r="BJ457">
        <f>BJ456/COS(BJ421*PI()/180)</f>
        <v>46.083972497645576</v>
      </c>
      <c r="BK457">
        <f>BK456/COS(BK421*PI()/180)</f>
        <v>117.39359180598116</v>
      </c>
      <c r="BL457">
        <f>BL456/COS(BL421*PI()/180)</f>
        <v>156.52478907464155</v>
      </c>
      <c r="BM457">
        <f t="shared" ref="BM457:BP458" si="53">BI457</f>
        <v>15.407908924535027</v>
      </c>
      <c r="BN457">
        <f t="shared" si="53"/>
        <v>46.083972497645576</v>
      </c>
      <c r="BO457">
        <f t="shared" si="53"/>
        <v>117.39359180598116</v>
      </c>
      <c r="BP457">
        <f t="shared" si="53"/>
        <v>156.52478907464155</v>
      </c>
      <c r="BX457" t="s">
        <v>311</v>
      </c>
      <c r="BY457" t="s">
        <v>312</v>
      </c>
      <c r="BZ457">
        <f>BZ456/COS(BZ421*PI()/180)</f>
        <v>15.407908924535027</v>
      </c>
      <c r="CA457">
        <f>CA456/COS(CA421*PI()/180)</f>
        <v>45.944218221686079</v>
      </c>
      <c r="CB457">
        <f>CB456/COS(CB421*PI()/180)</f>
        <v>50.451293621379996</v>
      </c>
      <c r="CC457">
        <f>CC456/COS(CC421*PI()/180)</f>
        <v>0</v>
      </c>
      <c r="CD457">
        <f t="shared" ref="CD457:CG458" si="54">BZ457</f>
        <v>15.407908924535027</v>
      </c>
      <c r="CE457">
        <f t="shared" si="54"/>
        <v>45.944218221686079</v>
      </c>
      <c r="CF457">
        <f t="shared" si="54"/>
        <v>50.451293621379996</v>
      </c>
      <c r="CG457">
        <f t="shared" si="54"/>
        <v>0</v>
      </c>
      <c r="CO457" t="s">
        <v>311</v>
      </c>
      <c r="CP457" t="s">
        <v>312</v>
      </c>
      <c r="CQ457">
        <f>CQ456/COS(CQ421*PI()/180)</f>
        <v>15.407908924535027</v>
      </c>
      <c r="CR457">
        <f>CR456/COS(CR421*PI()/180)</f>
        <v>45.944218221686079</v>
      </c>
      <c r="CS457">
        <f>CS456/COS(CS421*PI()/180)</f>
        <v>50.451293621379996</v>
      </c>
      <c r="CT457">
        <f>CT456/COS(CT421*PI()/180)</f>
        <v>0</v>
      </c>
      <c r="CU457">
        <f t="shared" ref="CU457:CX458" si="55">CQ457</f>
        <v>15.407908924535027</v>
      </c>
      <c r="CV457">
        <f t="shared" si="55"/>
        <v>45.944218221686079</v>
      </c>
      <c r="CW457">
        <f t="shared" si="55"/>
        <v>50.451293621379996</v>
      </c>
      <c r="CX457">
        <f t="shared" si="55"/>
        <v>0</v>
      </c>
      <c r="DF457" t="s">
        <v>311</v>
      </c>
      <c r="DG457" t="s">
        <v>312</v>
      </c>
      <c r="DH457">
        <f>DH456/COS(DH421*PI()/180)</f>
        <v>15.407908924535027</v>
      </c>
      <c r="DI457">
        <f>DI456/COS(DI421*PI()/180)</f>
        <v>45.944218221686079</v>
      </c>
      <c r="DJ457">
        <f>DJ456/COS(DJ421*PI()/180)</f>
        <v>50.451293621379996</v>
      </c>
      <c r="DK457">
        <f>DK456/COS(DK421*PI()/180)</f>
        <v>0</v>
      </c>
      <c r="DL457">
        <f t="shared" ref="DL457:DO458" si="56">DH457</f>
        <v>15.407908924535027</v>
      </c>
      <c r="DM457">
        <f t="shared" si="56"/>
        <v>45.944218221686079</v>
      </c>
      <c r="DN457">
        <f t="shared" si="56"/>
        <v>50.451293621379996</v>
      </c>
      <c r="DO457">
        <f t="shared" si="56"/>
        <v>0</v>
      </c>
      <c r="DW457" t="s">
        <v>311</v>
      </c>
      <c r="DX457" t="s">
        <v>312</v>
      </c>
      <c r="DY457">
        <f>DY456/COS(DY421*PI()/180)</f>
        <v>15.407908924535027</v>
      </c>
      <c r="DZ457">
        <f>DZ456/COS(DZ421*PI()/180)</f>
        <v>45.944218221686079</v>
      </c>
      <c r="EA457">
        <f>EA456/COS(EA421*PI()/180)</f>
        <v>50.451293621379996</v>
      </c>
      <c r="EB457">
        <f>EB456/COS(EB421*PI()/180)</f>
        <v>0</v>
      </c>
      <c r="EC457">
        <f t="shared" ref="EC457:EF458" si="57">DY457</f>
        <v>15.407908924535027</v>
      </c>
      <c r="ED457">
        <f t="shared" si="57"/>
        <v>45.944218221686079</v>
      </c>
      <c r="EE457">
        <f t="shared" si="57"/>
        <v>50.451293621379996</v>
      </c>
      <c r="EF457">
        <f t="shared" si="57"/>
        <v>0</v>
      </c>
    </row>
    <row r="458" spans="2:136" ht="16" x14ac:dyDescent="0.2">
      <c r="I458" t="s">
        <v>313</v>
      </c>
      <c r="J458">
        <f>IF(J456=0,0,(J455*J450-J443*J438)/(J450-J438))</f>
        <v>3.5</v>
      </c>
      <c r="K458">
        <f>IF(K456=0,0,(K455*K450-K443*K438)/(K450-K438))</f>
        <v>8.1600960323477398</v>
      </c>
      <c r="L458">
        <f>IF(L456=0,0,(L455*L450-L443*L438)/(L450-L438))</f>
        <v>15.75</v>
      </c>
      <c r="M458">
        <f>IF(M456=0,0,(M455*M450-M443*M438)/(M450-M438))</f>
        <v>28.297619047619047</v>
      </c>
      <c r="N458">
        <f t="shared" si="50"/>
        <v>3.5</v>
      </c>
      <c r="O458">
        <f t="shared" si="50"/>
        <v>8.1600960323477398</v>
      </c>
      <c r="P458">
        <f t="shared" si="50"/>
        <v>15.75</v>
      </c>
      <c r="Q458">
        <f t="shared" si="50"/>
        <v>28.297619047619047</v>
      </c>
      <c r="Z458" t="s">
        <v>313</v>
      </c>
      <c r="AA458">
        <f>IF(AA456=0,0,(AA455*AA450-AA443*AA438)/(AA450-AA438))</f>
        <v>3.5</v>
      </c>
      <c r="AB458">
        <f>IF(AB456=0,0,(AB455*AB450-AB443*AB438)/(AB450-AB438))</f>
        <v>8.1600960323477398</v>
      </c>
      <c r="AC458">
        <f>IF(AC456=0,0,(AC455*AC450-AC443*AC438)/(AC450-AC438))</f>
        <v>15.75</v>
      </c>
      <c r="AD458">
        <f>IF(AD456=0,0,(AD455*AD450-AD443*AD438)/(AD450-AD438))</f>
        <v>28.297619047619047</v>
      </c>
      <c r="AE458">
        <f t="shared" si="51"/>
        <v>3.5</v>
      </c>
      <c r="AF458">
        <f t="shared" si="51"/>
        <v>8.1600960323477398</v>
      </c>
      <c r="AG458">
        <f t="shared" si="51"/>
        <v>15.75</v>
      </c>
      <c r="AH458">
        <f t="shared" si="51"/>
        <v>28.297619047619047</v>
      </c>
      <c r="AQ458" t="s">
        <v>313</v>
      </c>
      <c r="AR458">
        <f>IF(AR456=0,0,(AR455*AR450-AR443*AR438)/(AR450-AR438))</f>
        <v>3.5</v>
      </c>
      <c r="AS458">
        <f>IF(AS456=0,0,(AS455*AS450-AS443*AS438)/(AS450-AS438))</f>
        <v>8.1600960323477398</v>
      </c>
      <c r="AT458">
        <f>IF(AT456=0,0,(AT455*AT450-AT443*AT438)/(AT450-AT438))</f>
        <v>15.75</v>
      </c>
      <c r="AU458">
        <f>IF(AU456=0,0,(AU455*AU450-AU443*AU438)/(AU450-AU438))</f>
        <v>28.297619047619047</v>
      </c>
      <c r="AV458">
        <f t="shared" si="52"/>
        <v>3.5</v>
      </c>
      <c r="AW458">
        <f t="shared" si="52"/>
        <v>8.1600960323477398</v>
      </c>
      <c r="AX458">
        <f t="shared" si="52"/>
        <v>15.75</v>
      </c>
      <c r="AY458">
        <f t="shared" si="52"/>
        <v>28.297619047619047</v>
      </c>
      <c r="BH458" t="s">
        <v>313</v>
      </c>
      <c r="BI458">
        <f>IF(BI456=0,0,(BI455*BI450-BI443*BI438)/(BI450-BI438))</f>
        <v>3.5</v>
      </c>
      <c r="BJ458">
        <f>IF(BJ456=0,0,(BJ455*BJ450-BJ443*BJ438)/(BJ450-BJ438))</f>
        <v>8.1600960323477398</v>
      </c>
      <c r="BK458">
        <f>IF(BK456=0,0,(BK455*BK450-BK443*BK438)/(BK450-BK438))</f>
        <v>15.75</v>
      </c>
      <c r="BL458">
        <f>IF(BL456=0,0,(BL455*BL450-BL443*BL438)/(BL450-BL438))</f>
        <v>28.297619047619047</v>
      </c>
      <c r="BM458">
        <f t="shared" si="53"/>
        <v>3.5</v>
      </c>
      <c r="BN458">
        <f t="shared" si="53"/>
        <v>8.1600960323477398</v>
      </c>
      <c r="BO458">
        <f t="shared" si="53"/>
        <v>15.75</v>
      </c>
      <c r="BP458">
        <f t="shared" si="53"/>
        <v>28.297619047619047</v>
      </c>
      <c r="BY458" t="s">
        <v>313</v>
      </c>
      <c r="BZ458">
        <f>IF(BZ456=0,0,(BZ455*BZ450-BZ443*BZ438)/(BZ450-BZ438))</f>
        <v>3.5</v>
      </c>
      <c r="CA458">
        <f>IF(CA456=0,0,(CA455*CA450-CA443*CA438)/(CA450-CA438))</f>
        <v>8.1534854245880872</v>
      </c>
      <c r="CB458">
        <f>IF(CB456=0,0,(CB455*CB450-CB443*CB438)/(CB450-CB438))</f>
        <v>13.66666666666667</v>
      </c>
      <c r="CC458">
        <f>IF(CC456=0,0,(CC455*CC450-CC443*CC438)/(CC450-CC438))</f>
        <v>0</v>
      </c>
      <c r="CD458">
        <f t="shared" si="54"/>
        <v>3.5</v>
      </c>
      <c r="CE458">
        <f t="shared" si="54"/>
        <v>8.1534854245880872</v>
      </c>
      <c r="CF458">
        <f t="shared" si="54"/>
        <v>13.66666666666667</v>
      </c>
      <c r="CG458">
        <f t="shared" si="54"/>
        <v>0</v>
      </c>
      <c r="CP458" t="s">
        <v>313</v>
      </c>
      <c r="CQ458">
        <f>IF(CQ456=0,0,(CQ455*CQ450-CQ443*CQ438)/(CQ450-CQ438))</f>
        <v>3.5</v>
      </c>
      <c r="CR458">
        <f>IF(CR456=0,0,(CR455*CR450-CR443*CR438)/(CR450-CR438))</f>
        <v>8.1534854245880872</v>
      </c>
      <c r="CS458">
        <f>IF(CS456=0,0,(CS455*CS450-CS443*CS438)/(CS450-CS438))</f>
        <v>13.66666666666667</v>
      </c>
      <c r="CT458">
        <f>IF(CT456=0,0,(CT455*CT450-CT443*CT438)/(CT450-CT438))</f>
        <v>0</v>
      </c>
      <c r="CU458">
        <f t="shared" si="55"/>
        <v>3.5</v>
      </c>
      <c r="CV458">
        <f t="shared" si="55"/>
        <v>8.1534854245880872</v>
      </c>
      <c r="CW458">
        <f t="shared" si="55"/>
        <v>13.66666666666667</v>
      </c>
      <c r="CX458">
        <f t="shared" si="55"/>
        <v>0</v>
      </c>
      <c r="DG458" t="s">
        <v>313</v>
      </c>
      <c r="DH458">
        <f>IF(DH456=0,0,(DH455*DH450-DH443*DH438)/(DH450-DH438))</f>
        <v>3.5</v>
      </c>
      <c r="DI458">
        <f>IF(DI456=0,0,(DI455*DI450-DI443*DI438)/(DI450-DI438))</f>
        <v>8.1534854245880872</v>
      </c>
      <c r="DJ458">
        <f>IF(DJ456=0,0,(DJ455*DJ450-DJ443*DJ438)/(DJ450-DJ438))</f>
        <v>13.66666666666667</v>
      </c>
      <c r="DK458">
        <f>IF(DK456=0,0,(DK455*DK450-DK443*DK438)/(DK450-DK438))</f>
        <v>0</v>
      </c>
      <c r="DL458">
        <f t="shared" si="56"/>
        <v>3.5</v>
      </c>
      <c r="DM458">
        <f t="shared" si="56"/>
        <v>8.1534854245880872</v>
      </c>
      <c r="DN458">
        <f t="shared" si="56"/>
        <v>13.66666666666667</v>
      </c>
      <c r="DO458">
        <f t="shared" si="56"/>
        <v>0</v>
      </c>
      <c r="DX458" t="s">
        <v>313</v>
      </c>
      <c r="DY458">
        <f>IF(DY456=0,0,(DY455*DY450-DY443*DY438)/(DY450-DY438))</f>
        <v>3.5</v>
      </c>
      <c r="DZ458">
        <f>IF(DZ456=0,0,(DZ455*DZ450-DZ443*DZ438)/(DZ450-DZ438))</f>
        <v>8.1534854245880872</v>
      </c>
      <c r="EA458">
        <f>IF(EA456=0,0,(EA455*EA450-EA443*EA438)/(EA450-EA438))</f>
        <v>13.66666666666667</v>
      </c>
      <c r="EB458">
        <f>IF(EB456=0,0,(EB455*EB450-EB443*EB438)/(EB450-EB438))</f>
        <v>0</v>
      </c>
      <c r="EC458">
        <f t="shared" si="57"/>
        <v>3.5</v>
      </c>
      <c r="ED458">
        <f t="shared" si="57"/>
        <v>8.1534854245880872</v>
      </c>
      <c r="EE458">
        <f t="shared" si="57"/>
        <v>13.66666666666667</v>
      </c>
      <c r="EF458">
        <f t="shared" si="57"/>
        <v>0</v>
      </c>
    </row>
    <row r="460" spans="2:136" ht="16" x14ac:dyDescent="0.2">
      <c r="J460" s="1" t="s">
        <v>180</v>
      </c>
      <c r="K460" s="1"/>
      <c r="L460" s="1"/>
      <c r="M460" s="1"/>
      <c r="N460" s="1" t="s">
        <v>180</v>
      </c>
      <c r="O460" s="1"/>
      <c r="P460" s="1"/>
      <c r="Q460" s="1"/>
      <c r="AA460" s="1" t="s">
        <v>180</v>
      </c>
      <c r="AB460" s="1"/>
      <c r="AC460" s="1"/>
      <c r="AD460" s="1"/>
      <c r="AE460" s="1" t="s">
        <v>180</v>
      </c>
      <c r="AF460" s="1"/>
      <c r="AG460" s="1"/>
      <c r="AH460" s="1"/>
      <c r="AR460" s="1" t="s">
        <v>180</v>
      </c>
      <c r="AS460" s="1"/>
      <c r="AT460" s="1"/>
      <c r="AU460" s="1"/>
      <c r="AV460" s="1" t="s">
        <v>180</v>
      </c>
      <c r="AW460" s="1"/>
      <c r="AX460" s="1"/>
      <c r="AY460" s="1"/>
      <c r="BI460" s="1" t="s">
        <v>180</v>
      </c>
      <c r="BJ460" s="1"/>
      <c r="BK460" s="1"/>
      <c r="BL460" s="1"/>
      <c r="BM460" s="1" t="s">
        <v>180</v>
      </c>
      <c r="BN460" s="1"/>
      <c r="BO460" s="1"/>
      <c r="BP460" s="1"/>
      <c r="BZ460" s="1" t="s">
        <v>180</v>
      </c>
      <c r="CA460" s="1"/>
      <c r="CB460" s="1"/>
      <c r="CC460" s="1"/>
      <c r="CD460" s="1" t="s">
        <v>180</v>
      </c>
      <c r="CE460" s="1"/>
      <c r="CF460" s="1"/>
      <c r="CG460" s="1"/>
      <c r="CQ460" s="1" t="s">
        <v>180</v>
      </c>
      <c r="CR460" s="1"/>
      <c r="CS460" s="1"/>
      <c r="CT460" s="1"/>
      <c r="CU460" s="1" t="s">
        <v>180</v>
      </c>
      <c r="CV460" s="1"/>
      <c r="CW460" s="1"/>
      <c r="CX460" s="1"/>
      <c r="DH460" s="1" t="s">
        <v>180</v>
      </c>
      <c r="DI460" s="1"/>
      <c r="DJ460" s="1"/>
      <c r="DK460" s="1"/>
      <c r="DL460" s="1" t="s">
        <v>180</v>
      </c>
      <c r="DM460" s="1"/>
      <c r="DN460" s="1"/>
      <c r="DO460" s="1"/>
      <c r="DY460" s="1" t="s">
        <v>180</v>
      </c>
      <c r="DZ460" s="1"/>
      <c r="EA460" s="1"/>
      <c r="EB460" s="1"/>
      <c r="EC460" s="1" t="s">
        <v>180</v>
      </c>
      <c r="ED460" s="1"/>
      <c r="EE460" s="1"/>
      <c r="EF460" s="1"/>
    </row>
    <row r="461" spans="2:136" ht="16" x14ac:dyDescent="0.2">
      <c r="J461" t="s">
        <v>182</v>
      </c>
      <c r="K461" t="s">
        <v>183</v>
      </c>
      <c r="L461" t="s">
        <v>184</v>
      </c>
      <c r="M461" t="s">
        <v>185</v>
      </c>
      <c r="N461" t="s">
        <v>182</v>
      </c>
      <c r="O461" t="s">
        <v>183</v>
      </c>
      <c r="P461" t="s">
        <v>184</v>
      </c>
      <c r="Q461" t="s">
        <v>185</v>
      </c>
      <c r="AA461" t="s">
        <v>182</v>
      </c>
      <c r="AB461" t="s">
        <v>183</v>
      </c>
      <c r="AC461" t="s">
        <v>184</v>
      </c>
      <c r="AD461" t="s">
        <v>185</v>
      </c>
      <c r="AE461" t="s">
        <v>182</v>
      </c>
      <c r="AF461" t="s">
        <v>183</v>
      </c>
      <c r="AG461" t="s">
        <v>184</v>
      </c>
      <c r="AH461" t="s">
        <v>185</v>
      </c>
      <c r="AR461" t="s">
        <v>182</v>
      </c>
      <c r="AS461" t="s">
        <v>183</v>
      </c>
      <c r="AT461" t="s">
        <v>184</v>
      </c>
      <c r="AU461" t="s">
        <v>185</v>
      </c>
      <c r="AV461" t="s">
        <v>182</v>
      </c>
      <c r="AW461" t="s">
        <v>183</v>
      </c>
      <c r="AX461" t="s">
        <v>184</v>
      </c>
      <c r="AY461" t="s">
        <v>185</v>
      </c>
      <c r="BI461" t="s">
        <v>182</v>
      </c>
      <c r="BJ461" t="s">
        <v>183</v>
      </c>
      <c r="BK461" t="s">
        <v>184</v>
      </c>
      <c r="BL461" t="s">
        <v>185</v>
      </c>
      <c r="BM461" t="s">
        <v>182</v>
      </c>
      <c r="BN461" t="s">
        <v>183</v>
      </c>
      <c r="BO461" t="s">
        <v>184</v>
      </c>
      <c r="BP461" t="s">
        <v>185</v>
      </c>
      <c r="BZ461" t="s">
        <v>182</v>
      </c>
      <c r="CA461" t="s">
        <v>183</v>
      </c>
      <c r="CB461" t="s">
        <v>184</v>
      </c>
      <c r="CC461" t="s">
        <v>185</v>
      </c>
      <c r="CD461" t="s">
        <v>182</v>
      </c>
      <c r="CE461" t="s">
        <v>183</v>
      </c>
      <c r="CF461" t="s">
        <v>184</v>
      </c>
      <c r="CG461" t="s">
        <v>185</v>
      </c>
      <c r="CQ461" t="s">
        <v>182</v>
      </c>
      <c r="CR461" t="s">
        <v>183</v>
      </c>
      <c r="CS461" t="s">
        <v>184</v>
      </c>
      <c r="CT461" t="s">
        <v>185</v>
      </c>
      <c r="CU461" t="s">
        <v>182</v>
      </c>
      <c r="CV461" t="s">
        <v>183</v>
      </c>
      <c r="CW461" t="s">
        <v>184</v>
      </c>
      <c r="CX461" t="s">
        <v>185</v>
      </c>
      <c r="DH461" t="s">
        <v>182</v>
      </c>
      <c r="DI461" t="s">
        <v>183</v>
      </c>
      <c r="DJ461" t="s">
        <v>184</v>
      </c>
      <c r="DK461" t="s">
        <v>185</v>
      </c>
      <c r="DL461" t="s">
        <v>182</v>
      </c>
      <c r="DM461" t="s">
        <v>183</v>
      </c>
      <c r="DN461" t="s">
        <v>184</v>
      </c>
      <c r="DO461" t="s">
        <v>185</v>
      </c>
      <c r="DY461" t="s">
        <v>182</v>
      </c>
      <c r="DZ461" t="s">
        <v>183</v>
      </c>
      <c r="EA461" t="s">
        <v>184</v>
      </c>
      <c r="EB461" t="s">
        <v>185</v>
      </c>
      <c r="EC461" t="s">
        <v>182</v>
      </c>
      <c r="ED461" t="s">
        <v>183</v>
      </c>
      <c r="EE461" t="s">
        <v>184</v>
      </c>
      <c r="EF461" t="s">
        <v>185</v>
      </c>
    </row>
    <row r="462" spans="2:136" ht="16" x14ac:dyDescent="0.2">
      <c r="D462" t="s">
        <v>236</v>
      </c>
      <c r="E462" t="s">
        <v>237</v>
      </c>
      <c r="F462" t="s">
        <v>238</v>
      </c>
      <c r="G462" t="s">
        <v>239</v>
      </c>
      <c r="H462" t="s">
        <v>240</v>
      </c>
      <c r="I462" t="s">
        <v>241</v>
      </c>
      <c r="J462" s="1" t="s">
        <v>242</v>
      </c>
      <c r="K462" s="1"/>
      <c r="L462" s="1"/>
      <c r="M462" s="1"/>
      <c r="N462" s="1" t="s">
        <v>243</v>
      </c>
      <c r="O462" s="1"/>
      <c r="P462" s="1"/>
      <c r="Q462" s="1"/>
      <c r="U462" t="s">
        <v>236</v>
      </c>
      <c r="V462" t="s">
        <v>237</v>
      </c>
      <c r="W462" t="s">
        <v>238</v>
      </c>
      <c r="X462" t="s">
        <v>239</v>
      </c>
      <c r="Y462" t="s">
        <v>240</v>
      </c>
      <c r="Z462" t="s">
        <v>241</v>
      </c>
      <c r="AA462" s="1" t="s">
        <v>242</v>
      </c>
      <c r="AB462" s="1"/>
      <c r="AC462" s="1"/>
      <c r="AD462" s="1"/>
      <c r="AE462" s="1" t="s">
        <v>243</v>
      </c>
      <c r="AF462" s="1"/>
      <c r="AG462" s="1"/>
      <c r="AH462" s="1"/>
      <c r="AL462" t="s">
        <v>236</v>
      </c>
      <c r="AM462" t="s">
        <v>237</v>
      </c>
      <c r="AN462" t="s">
        <v>238</v>
      </c>
      <c r="AO462" t="s">
        <v>239</v>
      </c>
      <c r="AP462" t="s">
        <v>240</v>
      </c>
      <c r="AQ462" t="s">
        <v>241</v>
      </c>
      <c r="AR462" s="1" t="s">
        <v>242</v>
      </c>
      <c r="AS462" s="1"/>
      <c r="AT462" s="1"/>
      <c r="AU462" s="1"/>
      <c r="AV462" s="1" t="s">
        <v>243</v>
      </c>
      <c r="AW462" s="1"/>
      <c r="AX462" s="1"/>
      <c r="AY462" s="1"/>
      <c r="BC462" t="s">
        <v>236</v>
      </c>
      <c r="BD462" t="s">
        <v>237</v>
      </c>
      <c r="BE462" t="s">
        <v>238</v>
      </c>
      <c r="BF462" t="s">
        <v>239</v>
      </c>
      <c r="BG462" t="s">
        <v>240</v>
      </c>
      <c r="BH462" t="s">
        <v>241</v>
      </c>
      <c r="BI462" s="1" t="s">
        <v>242</v>
      </c>
      <c r="BJ462" s="1"/>
      <c r="BK462" s="1"/>
      <c r="BL462" s="1"/>
      <c r="BM462" s="1" t="s">
        <v>243</v>
      </c>
      <c r="BN462" s="1"/>
      <c r="BO462" s="1"/>
      <c r="BP462" s="1"/>
      <c r="BT462" t="s">
        <v>236</v>
      </c>
      <c r="BU462" t="s">
        <v>237</v>
      </c>
      <c r="BV462" t="s">
        <v>238</v>
      </c>
      <c r="BW462" t="s">
        <v>239</v>
      </c>
      <c r="BX462" t="s">
        <v>240</v>
      </c>
      <c r="BY462" t="s">
        <v>241</v>
      </c>
      <c r="BZ462" s="1" t="s">
        <v>242</v>
      </c>
      <c r="CA462" s="1"/>
      <c r="CB462" s="1"/>
      <c r="CC462" s="1"/>
      <c r="CD462" s="1" t="s">
        <v>243</v>
      </c>
      <c r="CE462" s="1"/>
      <c r="CF462" s="1"/>
      <c r="CG462" s="1"/>
      <c r="CK462" t="s">
        <v>236</v>
      </c>
      <c r="CL462" t="s">
        <v>237</v>
      </c>
      <c r="CM462" t="s">
        <v>238</v>
      </c>
      <c r="CN462" t="s">
        <v>239</v>
      </c>
      <c r="CO462" t="s">
        <v>240</v>
      </c>
      <c r="CP462" t="s">
        <v>241</v>
      </c>
      <c r="CQ462" s="1" t="s">
        <v>242</v>
      </c>
      <c r="CR462" s="1"/>
      <c r="CS462" s="1"/>
      <c r="CT462" s="1"/>
      <c r="CU462" s="1" t="s">
        <v>243</v>
      </c>
      <c r="CV462" s="1"/>
      <c r="CW462" s="1"/>
      <c r="CX462" s="1"/>
      <c r="DB462" t="s">
        <v>236</v>
      </c>
      <c r="DC462" t="s">
        <v>237</v>
      </c>
      <c r="DD462" t="s">
        <v>238</v>
      </c>
      <c r="DE462" t="s">
        <v>239</v>
      </c>
      <c r="DF462" t="s">
        <v>240</v>
      </c>
      <c r="DG462" t="s">
        <v>241</v>
      </c>
      <c r="DH462" s="1" t="s">
        <v>242</v>
      </c>
      <c r="DI462" s="1"/>
      <c r="DJ462" s="1"/>
      <c r="DK462" s="1"/>
      <c r="DL462" s="1" t="s">
        <v>243</v>
      </c>
      <c r="DM462" s="1"/>
      <c r="DN462" s="1"/>
      <c r="DO462" s="1"/>
      <c r="DS462" t="s">
        <v>236</v>
      </c>
      <c r="DT462" t="s">
        <v>237</v>
      </c>
      <c r="DU462" t="s">
        <v>238</v>
      </c>
      <c r="DV462" t="s">
        <v>239</v>
      </c>
      <c r="DW462" t="s">
        <v>240</v>
      </c>
      <c r="DX462" t="s">
        <v>241</v>
      </c>
      <c r="DY462" s="1" t="s">
        <v>242</v>
      </c>
      <c r="DZ462" s="1"/>
      <c r="EA462" s="1"/>
      <c r="EB462" s="1"/>
      <c r="EC462" s="1" t="s">
        <v>243</v>
      </c>
      <c r="ED462" s="1"/>
      <c r="EE462" s="1"/>
      <c r="EF462" s="1"/>
    </row>
    <row r="463" spans="2:136" ht="16" x14ac:dyDescent="0.2">
      <c r="D463" t="str">
        <f>C408</f>
        <v>+X</v>
      </c>
      <c r="E463" t="str">
        <f>C409</f>
        <v>-X</v>
      </c>
      <c r="F463" t="str">
        <f>C410</f>
        <v>+Y</v>
      </c>
      <c r="G463" t="str">
        <f>C411</f>
        <v>-Y</v>
      </c>
      <c r="H463" t="str">
        <f>C412</f>
        <v>+X</v>
      </c>
      <c r="I463" t="str">
        <f>C413</f>
        <v>-X</v>
      </c>
      <c r="J463" s="1" t="str">
        <f>C414</f>
        <v>+Y</v>
      </c>
      <c r="K463" s="1"/>
      <c r="L463" s="1"/>
      <c r="M463" s="1"/>
      <c r="N463" s="1" t="str">
        <f>C415</f>
        <v>-Y</v>
      </c>
      <c r="O463" s="1"/>
      <c r="P463" s="1"/>
      <c r="Q463" s="1"/>
      <c r="U463" t="str">
        <f>T408</f>
        <v>+X</v>
      </c>
      <c r="V463" t="str">
        <f>T409</f>
        <v>-X</v>
      </c>
      <c r="W463" t="str">
        <f>T410</f>
        <v>+Y</v>
      </c>
      <c r="X463" t="str">
        <f>T411</f>
        <v>-Y</v>
      </c>
      <c r="Y463" t="str">
        <f>T412</f>
        <v>+X</v>
      </c>
      <c r="Z463" t="str">
        <f>T413</f>
        <v>-X</v>
      </c>
      <c r="AA463" s="1" t="str">
        <f>T414</f>
        <v>+Y</v>
      </c>
      <c r="AB463" s="1"/>
      <c r="AC463" s="1"/>
      <c r="AD463" s="1"/>
      <c r="AE463" s="1" t="str">
        <f>T415</f>
        <v>-Y</v>
      </c>
      <c r="AF463" s="1"/>
      <c r="AG463" s="1"/>
      <c r="AH463" s="1"/>
      <c r="AL463" t="str">
        <f>AK408</f>
        <v>+X</v>
      </c>
      <c r="AM463" t="str">
        <f>AK409</f>
        <v>-X</v>
      </c>
      <c r="AN463" t="str">
        <f>AK410</f>
        <v>+Y</v>
      </c>
      <c r="AO463" t="str">
        <f>AK411</f>
        <v>-Y</v>
      </c>
      <c r="AP463" t="str">
        <f>AK412</f>
        <v>+X</v>
      </c>
      <c r="AQ463" t="str">
        <f>AK413</f>
        <v>-X</v>
      </c>
      <c r="AR463" s="1" t="str">
        <f>AK414</f>
        <v>+Y</v>
      </c>
      <c r="AS463" s="1"/>
      <c r="AT463" s="1"/>
      <c r="AU463" s="1"/>
      <c r="AV463" s="1" t="str">
        <f>AK415</f>
        <v>-Y</v>
      </c>
      <c r="AW463" s="1"/>
      <c r="AX463" s="1"/>
      <c r="AY463" s="1"/>
      <c r="BC463" t="str">
        <f>BB408</f>
        <v>+X</v>
      </c>
      <c r="BD463" t="str">
        <f>BB409</f>
        <v>-X</v>
      </c>
      <c r="BE463" t="str">
        <f>BB410</f>
        <v>+Y</v>
      </c>
      <c r="BF463" t="str">
        <f>BB411</f>
        <v>-Y</v>
      </c>
      <c r="BG463" t="str">
        <f>BB412</f>
        <v>+X</v>
      </c>
      <c r="BH463" t="str">
        <f>BB413</f>
        <v>-X</v>
      </c>
      <c r="BI463" s="1" t="str">
        <f>BB414</f>
        <v>+Y</v>
      </c>
      <c r="BJ463" s="1"/>
      <c r="BK463" s="1"/>
      <c r="BL463" s="1"/>
      <c r="BM463" s="1" t="str">
        <f>BB415</f>
        <v>-Y</v>
      </c>
      <c r="BN463" s="1"/>
      <c r="BO463" s="1"/>
      <c r="BP463" s="1"/>
      <c r="BT463" t="str">
        <f>BS408</f>
        <v>+Y</v>
      </c>
      <c r="BU463" t="str">
        <f>BS409</f>
        <v>-Y</v>
      </c>
      <c r="BV463" t="str">
        <f>BS410</f>
        <v>+X</v>
      </c>
      <c r="BW463" t="str">
        <f>BS411</f>
        <v>-X</v>
      </c>
      <c r="BX463" t="str">
        <f>BS412</f>
        <v>+Y</v>
      </c>
      <c r="BY463" t="str">
        <f>BS413</f>
        <v>-Y</v>
      </c>
      <c r="BZ463" s="1" t="str">
        <f>BS414</f>
        <v>+X</v>
      </c>
      <c r="CA463" s="1"/>
      <c r="CB463" s="1"/>
      <c r="CC463" s="1"/>
      <c r="CD463" s="1" t="str">
        <f>BS415</f>
        <v>-X</v>
      </c>
      <c r="CE463" s="1"/>
      <c r="CF463" s="1"/>
      <c r="CG463" s="1"/>
      <c r="CK463" t="str">
        <f>CJ408</f>
        <v>+Y</v>
      </c>
      <c r="CL463" t="str">
        <f>CJ409</f>
        <v>-Y</v>
      </c>
      <c r="CM463" t="str">
        <f>CJ410</f>
        <v>+X</v>
      </c>
      <c r="CN463" t="str">
        <f>CJ411</f>
        <v>-X</v>
      </c>
      <c r="CO463" t="str">
        <f>CJ412</f>
        <v>+Y</v>
      </c>
      <c r="CP463" t="str">
        <f>CJ413</f>
        <v>-Y</v>
      </c>
      <c r="CQ463" s="1" t="str">
        <f>CJ414</f>
        <v>+X</v>
      </c>
      <c r="CR463" s="1"/>
      <c r="CS463" s="1"/>
      <c r="CT463" s="1"/>
      <c r="CU463" s="1" t="str">
        <f>CJ415</f>
        <v>-X</v>
      </c>
      <c r="CV463" s="1"/>
      <c r="CW463" s="1"/>
      <c r="CX463" s="1"/>
      <c r="DB463" t="str">
        <f>DA408</f>
        <v>+Y</v>
      </c>
      <c r="DC463" t="str">
        <f>DA409</f>
        <v>-Y</v>
      </c>
      <c r="DD463" t="str">
        <f>DA410</f>
        <v>+X</v>
      </c>
      <c r="DE463" t="str">
        <f>DA411</f>
        <v>-X</v>
      </c>
      <c r="DF463" t="str">
        <f>DA412</f>
        <v>+Y</v>
      </c>
      <c r="DG463" t="str">
        <f>DA413</f>
        <v>-Y</v>
      </c>
      <c r="DH463" s="1" t="str">
        <f>DA414</f>
        <v>+X</v>
      </c>
      <c r="DI463" s="1"/>
      <c r="DJ463" s="1"/>
      <c r="DK463" s="1"/>
      <c r="DL463" s="1" t="str">
        <f>DA415</f>
        <v>-X</v>
      </c>
      <c r="DM463" s="1"/>
      <c r="DN463" s="1"/>
      <c r="DO463" s="1"/>
      <c r="DS463" t="str">
        <f>DR408</f>
        <v>+Y</v>
      </c>
      <c r="DT463" t="str">
        <f>DR409</f>
        <v>-Y</v>
      </c>
      <c r="DU463" t="str">
        <f>DR410</f>
        <v>+X</v>
      </c>
      <c r="DV463" t="str">
        <f>DR411</f>
        <v>-X</v>
      </c>
      <c r="DW463" t="str">
        <f>DR412</f>
        <v>+Y</v>
      </c>
      <c r="DX463" t="str">
        <f>DR413</f>
        <v>-Y</v>
      </c>
      <c r="DY463" s="1" t="str">
        <f>DR414</f>
        <v>+X</v>
      </c>
      <c r="DZ463" s="1"/>
      <c r="EA463" s="1"/>
      <c r="EB463" s="1"/>
      <c r="EC463" s="1" t="str">
        <f>DR415</f>
        <v>-X</v>
      </c>
      <c r="ED463" s="1"/>
      <c r="EE463" s="1"/>
      <c r="EF463" s="1"/>
    </row>
    <row r="464" spans="2:136" ht="16" x14ac:dyDescent="0.2">
      <c r="B464" t="s">
        <v>311</v>
      </c>
      <c r="C464" t="s">
        <v>312</v>
      </c>
      <c r="D464">
        <f>J418*D37</f>
        <v>160</v>
      </c>
      <c r="E464">
        <f>D464</f>
        <v>160</v>
      </c>
      <c r="F464">
        <f>J417*D37</f>
        <v>320</v>
      </c>
      <c r="G464">
        <f>F464</f>
        <v>320</v>
      </c>
      <c r="H464">
        <f>((J418-J420)*J424/2+J420*J424)/SIN(J422*PI()/180)</f>
        <v>111.80331130467162</v>
      </c>
      <c r="I464">
        <f>H464</f>
        <v>111.80331130467162</v>
      </c>
      <c r="J464">
        <f t="shared" ref="J464:Q465" si="58">J457</f>
        <v>15.407908924535027</v>
      </c>
      <c r="K464">
        <f t="shared" si="58"/>
        <v>46.083972497645576</v>
      </c>
      <c r="L464">
        <f t="shared" si="58"/>
        <v>117.39359180598116</v>
      </c>
      <c r="M464">
        <f t="shared" si="58"/>
        <v>156.52478907464155</v>
      </c>
      <c r="N464">
        <f t="shared" si="58"/>
        <v>15.407908924535027</v>
      </c>
      <c r="O464">
        <f t="shared" si="58"/>
        <v>46.083972497645576</v>
      </c>
      <c r="P464">
        <f t="shared" si="58"/>
        <v>117.39359180598116</v>
      </c>
      <c r="Q464">
        <f t="shared" si="58"/>
        <v>156.52478907464155</v>
      </c>
      <c r="S464" t="s">
        <v>311</v>
      </c>
      <c r="T464" t="s">
        <v>312</v>
      </c>
      <c r="U464">
        <f>AA418*U37</f>
        <v>160</v>
      </c>
      <c r="V464">
        <f>U464</f>
        <v>160</v>
      </c>
      <c r="W464">
        <f>AA417*U37</f>
        <v>320</v>
      </c>
      <c r="X464">
        <f>W464</f>
        <v>320</v>
      </c>
      <c r="Y464">
        <f>((AA418-AA420)*AA424/2+AA420*AA424)/SIN(AA422*PI()/180)</f>
        <v>111.80331130467162</v>
      </c>
      <c r="Z464">
        <f>Y464</f>
        <v>111.80331130467162</v>
      </c>
      <c r="AA464">
        <f t="shared" ref="AA464:AH465" si="59">AA457</f>
        <v>15.407908924535027</v>
      </c>
      <c r="AB464">
        <f t="shared" si="59"/>
        <v>46.083972497645576</v>
      </c>
      <c r="AC464">
        <f t="shared" si="59"/>
        <v>117.39359180598116</v>
      </c>
      <c r="AD464">
        <f t="shared" si="59"/>
        <v>156.52478907464155</v>
      </c>
      <c r="AE464">
        <f t="shared" si="59"/>
        <v>15.407908924535027</v>
      </c>
      <c r="AF464">
        <f t="shared" si="59"/>
        <v>46.083972497645576</v>
      </c>
      <c r="AG464">
        <f t="shared" si="59"/>
        <v>117.39359180598116</v>
      </c>
      <c r="AH464">
        <f t="shared" si="59"/>
        <v>156.52478907464155</v>
      </c>
      <c r="AJ464" t="s">
        <v>311</v>
      </c>
      <c r="AK464" t="s">
        <v>312</v>
      </c>
      <c r="AL464">
        <f>AR418*AL37</f>
        <v>160</v>
      </c>
      <c r="AM464">
        <f>AL464</f>
        <v>160</v>
      </c>
      <c r="AN464">
        <f>AR417*AL37</f>
        <v>320</v>
      </c>
      <c r="AO464">
        <f>AN464</f>
        <v>320</v>
      </c>
      <c r="AP464">
        <f>((AR418-AR420)*AR424/2+AR420*AR424)/SIN(AR422*PI()/180)</f>
        <v>111.80331130467162</v>
      </c>
      <c r="AQ464">
        <f>AP464</f>
        <v>111.80331130467162</v>
      </c>
      <c r="AR464">
        <f t="shared" ref="AR464:AY465" si="60">AR457</f>
        <v>15.407908924535027</v>
      </c>
      <c r="AS464">
        <f t="shared" si="60"/>
        <v>46.083972497645576</v>
      </c>
      <c r="AT464">
        <f t="shared" si="60"/>
        <v>117.39359180598116</v>
      </c>
      <c r="AU464">
        <f t="shared" si="60"/>
        <v>156.52478907464155</v>
      </c>
      <c r="AV464">
        <f t="shared" si="60"/>
        <v>15.407908924535027</v>
      </c>
      <c r="AW464">
        <f t="shared" si="60"/>
        <v>46.083972497645576</v>
      </c>
      <c r="AX464">
        <f t="shared" si="60"/>
        <v>117.39359180598116</v>
      </c>
      <c r="AY464">
        <f t="shared" si="60"/>
        <v>156.52478907464155</v>
      </c>
      <c r="BA464" t="s">
        <v>311</v>
      </c>
      <c r="BB464" t="s">
        <v>312</v>
      </c>
      <c r="BC464">
        <f>BI418*BC37</f>
        <v>160</v>
      </c>
      <c r="BD464">
        <f>BC464</f>
        <v>160</v>
      </c>
      <c r="BE464">
        <f>BI417*BC37</f>
        <v>320</v>
      </c>
      <c r="BF464">
        <f>BE464</f>
        <v>320</v>
      </c>
      <c r="BG464">
        <f>((BI418-BI420)*BI424/2+BI420*BI424)/SIN(BI422*PI()/180)</f>
        <v>111.80331130467162</v>
      </c>
      <c r="BH464">
        <f>BG464</f>
        <v>111.80331130467162</v>
      </c>
      <c r="BI464">
        <f t="shared" ref="BI464:BP465" si="61">BI457</f>
        <v>15.407908924535027</v>
      </c>
      <c r="BJ464">
        <f t="shared" si="61"/>
        <v>46.083972497645576</v>
      </c>
      <c r="BK464">
        <f t="shared" si="61"/>
        <v>117.39359180598116</v>
      </c>
      <c r="BL464">
        <f t="shared" si="61"/>
        <v>156.52478907464155</v>
      </c>
      <c r="BM464">
        <f t="shared" si="61"/>
        <v>15.407908924535027</v>
      </c>
      <c r="BN464">
        <f t="shared" si="61"/>
        <v>46.083972497645576</v>
      </c>
      <c r="BO464">
        <f t="shared" si="61"/>
        <v>117.39359180598116</v>
      </c>
      <c r="BP464">
        <f t="shared" si="61"/>
        <v>156.52478907464155</v>
      </c>
      <c r="BR464" t="s">
        <v>311</v>
      </c>
      <c r="BS464" t="s">
        <v>312</v>
      </c>
      <c r="BT464">
        <f>BZ418*BT37</f>
        <v>320</v>
      </c>
      <c r="BU464">
        <f>BT464</f>
        <v>320</v>
      </c>
      <c r="BV464">
        <f>BZ417*BT37</f>
        <v>160</v>
      </c>
      <c r="BW464">
        <f>BV464</f>
        <v>160</v>
      </c>
      <c r="BX464">
        <f>((BZ418-BZ420)*BZ424/2+BZ420*BZ424)/SIN(BZ422*PI()/180)</f>
        <v>335.40993391401486</v>
      </c>
      <c r="BY464">
        <f>BX464</f>
        <v>335.40993391401486</v>
      </c>
      <c r="BZ464">
        <f t="shared" ref="BZ464:CG465" si="62">BZ457</f>
        <v>15.407908924535027</v>
      </c>
      <c r="CA464">
        <f t="shared" si="62"/>
        <v>45.944218221686079</v>
      </c>
      <c r="CB464">
        <f t="shared" si="62"/>
        <v>50.451293621379996</v>
      </c>
      <c r="CC464">
        <f t="shared" si="62"/>
        <v>0</v>
      </c>
      <c r="CD464">
        <f t="shared" si="62"/>
        <v>15.407908924535027</v>
      </c>
      <c r="CE464">
        <f t="shared" si="62"/>
        <v>45.944218221686079</v>
      </c>
      <c r="CF464">
        <f t="shared" si="62"/>
        <v>50.451293621379996</v>
      </c>
      <c r="CG464">
        <f t="shared" si="62"/>
        <v>0</v>
      </c>
      <c r="CI464" t="s">
        <v>311</v>
      </c>
      <c r="CJ464" t="s">
        <v>312</v>
      </c>
      <c r="CK464">
        <f>CQ418*CK37</f>
        <v>320</v>
      </c>
      <c r="CL464">
        <f>CK464</f>
        <v>320</v>
      </c>
      <c r="CM464">
        <f>CQ417*CK37</f>
        <v>160</v>
      </c>
      <c r="CN464">
        <f>CM464</f>
        <v>160</v>
      </c>
      <c r="CO464">
        <f>((CQ418-CQ420)*CQ424/2+CQ420*CQ424)/SIN(CQ422*PI()/180)</f>
        <v>335.40993391401486</v>
      </c>
      <c r="CP464">
        <f>CO464</f>
        <v>335.40993391401486</v>
      </c>
      <c r="CQ464">
        <f t="shared" ref="CQ464:CX465" si="63">CQ457</f>
        <v>15.407908924535027</v>
      </c>
      <c r="CR464">
        <f t="shared" si="63"/>
        <v>45.944218221686079</v>
      </c>
      <c r="CS464">
        <f t="shared" si="63"/>
        <v>50.451293621379996</v>
      </c>
      <c r="CT464">
        <f t="shared" si="63"/>
        <v>0</v>
      </c>
      <c r="CU464">
        <f t="shared" si="63"/>
        <v>15.407908924535027</v>
      </c>
      <c r="CV464">
        <f t="shared" si="63"/>
        <v>45.944218221686079</v>
      </c>
      <c r="CW464">
        <f t="shared" si="63"/>
        <v>50.451293621379996</v>
      </c>
      <c r="CX464">
        <f t="shared" si="63"/>
        <v>0</v>
      </c>
      <c r="CZ464" t="s">
        <v>311</v>
      </c>
      <c r="DA464" t="s">
        <v>312</v>
      </c>
      <c r="DB464">
        <f>DH418*DB37</f>
        <v>320</v>
      </c>
      <c r="DC464">
        <f>DB464</f>
        <v>320</v>
      </c>
      <c r="DD464">
        <f>DH417*DB37</f>
        <v>160</v>
      </c>
      <c r="DE464">
        <f>DD464</f>
        <v>160</v>
      </c>
      <c r="DF464">
        <f>((DH418-DH420)*DH424/2+DH420*DH424)/SIN(DH422*PI()/180)</f>
        <v>335.40993391401486</v>
      </c>
      <c r="DG464">
        <f>DF464</f>
        <v>335.40993391401486</v>
      </c>
      <c r="DH464">
        <f t="shared" ref="DH464:DO465" si="64">DH457</f>
        <v>15.407908924535027</v>
      </c>
      <c r="DI464">
        <f t="shared" si="64"/>
        <v>45.944218221686079</v>
      </c>
      <c r="DJ464">
        <f t="shared" si="64"/>
        <v>50.451293621379996</v>
      </c>
      <c r="DK464">
        <f t="shared" si="64"/>
        <v>0</v>
      </c>
      <c r="DL464">
        <f t="shared" si="64"/>
        <v>15.407908924535027</v>
      </c>
      <c r="DM464">
        <f t="shared" si="64"/>
        <v>45.944218221686079</v>
      </c>
      <c r="DN464">
        <f t="shared" si="64"/>
        <v>50.451293621379996</v>
      </c>
      <c r="DO464">
        <f t="shared" si="64"/>
        <v>0</v>
      </c>
      <c r="DQ464" t="s">
        <v>311</v>
      </c>
      <c r="DR464" t="s">
        <v>312</v>
      </c>
      <c r="DS464">
        <f>DY418*DS37</f>
        <v>320</v>
      </c>
      <c r="DT464">
        <f>DS464</f>
        <v>320</v>
      </c>
      <c r="DU464">
        <f>DY417*DS37</f>
        <v>160</v>
      </c>
      <c r="DV464">
        <f>DU464</f>
        <v>160</v>
      </c>
      <c r="DW464">
        <f>((DY418-DY420)*DY424/2+DY420*DY424)/SIN(RADIANS(DY422))</f>
        <v>335.40993391401486</v>
      </c>
      <c r="DX464">
        <f>DW464</f>
        <v>335.40993391401486</v>
      </c>
      <c r="DY464">
        <f t="shared" ref="DY464:EF465" si="65">DY457</f>
        <v>15.407908924535027</v>
      </c>
      <c r="DZ464">
        <f t="shared" si="65"/>
        <v>45.944218221686079</v>
      </c>
      <c r="EA464">
        <f t="shared" si="65"/>
        <v>50.451293621379996</v>
      </c>
      <c r="EB464">
        <f t="shared" si="65"/>
        <v>0</v>
      </c>
      <c r="EC464">
        <f t="shared" si="65"/>
        <v>15.407908924535027</v>
      </c>
      <c r="ED464">
        <f t="shared" si="65"/>
        <v>45.944218221686079</v>
      </c>
      <c r="EE464">
        <f t="shared" si="65"/>
        <v>50.451293621379996</v>
      </c>
      <c r="EF464">
        <f t="shared" si="65"/>
        <v>0</v>
      </c>
    </row>
    <row r="465" spans="1:136" ht="16" x14ac:dyDescent="0.2">
      <c r="B465" t="s">
        <v>313</v>
      </c>
      <c r="C465" t="s">
        <v>3</v>
      </c>
      <c r="J465">
        <f t="shared" si="58"/>
        <v>3.5</v>
      </c>
      <c r="K465">
        <f t="shared" si="58"/>
        <v>8.1600960323477398</v>
      </c>
      <c r="L465">
        <f t="shared" si="58"/>
        <v>15.75</v>
      </c>
      <c r="M465">
        <f t="shared" si="58"/>
        <v>28.297619047619047</v>
      </c>
      <c r="N465">
        <f t="shared" si="58"/>
        <v>3.5</v>
      </c>
      <c r="O465">
        <f t="shared" si="58"/>
        <v>8.1600960323477398</v>
      </c>
      <c r="P465">
        <f t="shared" si="58"/>
        <v>15.75</v>
      </c>
      <c r="Q465">
        <f t="shared" si="58"/>
        <v>28.297619047619047</v>
      </c>
      <c r="S465" t="s">
        <v>313</v>
      </c>
      <c r="T465" t="s">
        <v>3</v>
      </c>
      <c r="AA465">
        <f t="shared" si="59"/>
        <v>3.5</v>
      </c>
      <c r="AB465">
        <f t="shared" si="59"/>
        <v>8.1600960323477398</v>
      </c>
      <c r="AC465">
        <f t="shared" si="59"/>
        <v>15.75</v>
      </c>
      <c r="AD465">
        <f t="shared" si="59"/>
        <v>28.297619047619047</v>
      </c>
      <c r="AE465">
        <f t="shared" si="59"/>
        <v>3.5</v>
      </c>
      <c r="AF465">
        <f t="shared" si="59"/>
        <v>8.1600960323477398</v>
      </c>
      <c r="AG465">
        <f t="shared" si="59"/>
        <v>15.75</v>
      </c>
      <c r="AH465">
        <f t="shared" si="59"/>
        <v>28.297619047619047</v>
      </c>
      <c r="AJ465" t="s">
        <v>313</v>
      </c>
      <c r="AK465" t="s">
        <v>3</v>
      </c>
      <c r="AR465">
        <f t="shared" si="60"/>
        <v>3.5</v>
      </c>
      <c r="AS465">
        <f t="shared" si="60"/>
        <v>8.1600960323477398</v>
      </c>
      <c r="AT465">
        <f t="shared" si="60"/>
        <v>15.75</v>
      </c>
      <c r="AU465">
        <f t="shared" si="60"/>
        <v>28.297619047619047</v>
      </c>
      <c r="AV465">
        <f t="shared" si="60"/>
        <v>3.5</v>
      </c>
      <c r="AW465">
        <f t="shared" si="60"/>
        <v>8.1600960323477398</v>
      </c>
      <c r="AX465">
        <f t="shared" si="60"/>
        <v>15.75</v>
      </c>
      <c r="AY465">
        <f t="shared" si="60"/>
        <v>28.297619047619047</v>
      </c>
      <c r="BA465" t="s">
        <v>313</v>
      </c>
      <c r="BB465" t="s">
        <v>3</v>
      </c>
      <c r="BI465">
        <f t="shared" si="61"/>
        <v>3.5</v>
      </c>
      <c r="BJ465">
        <f t="shared" si="61"/>
        <v>8.1600960323477398</v>
      </c>
      <c r="BK465">
        <f t="shared" si="61"/>
        <v>15.75</v>
      </c>
      <c r="BL465">
        <f t="shared" si="61"/>
        <v>28.297619047619047</v>
      </c>
      <c r="BM465">
        <f t="shared" si="61"/>
        <v>3.5</v>
      </c>
      <c r="BN465">
        <f t="shared" si="61"/>
        <v>8.1600960323477398</v>
      </c>
      <c r="BO465">
        <f t="shared" si="61"/>
        <v>15.75</v>
      </c>
      <c r="BP465">
        <f t="shared" si="61"/>
        <v>28.297619047619047</v>
      </c>
      <c r="BR465" t="s">
        <v>313</v>
      </c>
      <c r="BS465" t="s">
        <v>3</v>
      </c>
      <c r="BZ465">
        <f t="shared" si="62"/>
        <v>3.5</v>
      </c>
      <c r="CA465">
        <f t="shared" si="62"/>
        <v>8.1534854245880872</v>
      </c>
      <c r="CB465">
        <f t="shared" si="62"/>
        <v>13.66666666666667</v>
      </c>
      <c r="CC465">
        <f t="shared" si="62"/>
        <v>0</v>
      </c>
      <c r="CD465">
        <f t="shared" si="62"/>
        <v>3.5</v>
      </c>
      <c r="CE465">
        <f t="shared" si="62"/>
        <v>8.1534854245880872</v>
      </c>
      <c r="CF465">
        <f t="shared" si="62"/>
        <v>13.66666666666667</v>
      </c>
      <c r="CG465">
        <f t="shared" si="62"/>
        <v>0</v>
      </c>
      <c r="CI465" t="s">
        <v>313</v>
      </c>
      <c r="CJ465" t="s">
        <v>3</v>
      </c>
      <c r="CQ465">
        <f t="shared" si="63"/>
        <v>3.5</v>
      </c>
      <c r="CR465">
        <f t="shared" si="63"/>
        <v>8.1534854245880872</v>
      </c>
      <c r="CS465">
        <f t="shared" si="63"/>
        <v>13.66666666666667</v>
      </c>
      <c r="CT465">
        <f t="shared" si="63"/>
        <v>0</v>
      </c>
      <c r="CU465">
        <f t="shared" si="63"/>
        <v>3.5</v>
      </c>
      <c r="CV465">
        <f t="shared" si="63"/>
        <v>8.1534854245880872</v>
      </c>
      <c r="CW465">
        <f t="shared" si="63"/>
        <v>13.66666666666667</v>
      </c>
      <c r="CX465">
        <f t="shared" si="63"/>
        <v>0</v>
      </c>
      <c r="CZ465" t="s">
        <v>313</v>
      </c>
      <c r="DA465" t="s">
        <v>3</v>
      </c>
      <c r="DH465">
        <f t="shared" si="64"/>
        <v>3.5</v>
      </c>
      <c r="DI465">
        <f t="shared" si="64"/>
        <v>8.1534854245880872</v>
      </c>
      <c r="DJ465">
        <f t="shared" si="64"/>
        <v>13.66666666666667</v>
      </c>
      <c r="DK465">
        <f t="shared" si="64"/>
        <v>0</v>
      </c>
      <c r="DL465">
        <f t="shared" si="64"/>
        <v>3.5</v>
      </c>
      <c r="DM465">
        <f t="shared" si="64"/>
        <v>8.1534854245880872</v>
      </c>
      <c r="DN465">
        <f t="shared" si="64"/>
        <v>13.66666666666667</v>
      </c>
      <c r="DO465">
        <f t="shared" si="64"/>
        <v>0</v>
      </c>
      <c r="DQ465" t="s">
        <v>313</v>
      </c>
      <c r="DR465" t="s">
        <v>3</v>
      </c>
      <c r="DY465">
        <f t="shared" si="65"/>
        <v>3.5</v>
      </c>
      <c r="DZ465">
        <f t="shared" si="65"/>
        <v>8.1534854245880872</v>
      </c>
      <c r="EA465">
        <f t="shared" si="65"/>
        <v>13.66666666666667</v>
      </c>
      <c r="EB465">
        <f t="shared" si="65"/>
        <v>0</v>
      </c>
      <c r="EC465">
        <f t="shared" si="65"/>
        <v>3.5</v>
      </c>
      <c r="ED465">
        <f t="shared" si="65"/>
        <v>8.1534854245880872</v>
      </c>
      <c r="EE465">
        <f t="shared" si="65"/>
        <v>13.66666666666667</v>
      </c>
      <c r="EF465">
        <f t="shared" si="65"/>
        <v>0</v>
      </c>
    </row>
    <row r="467" spans="1:136" ht="16" x14ac:dyDescent="0.2">
      <c r="A467" t="s">
        <v>314</v>
      </c>
      <c r="R467" t="s">
        <v>314</v>
      </c>
      <c r="AI467" t="s">
        <v>314</v>
      </c>
      <c r="AZ467" t="s">
        <v>314</v>
      </c>
      <c r="BQ467" t="s">
        <v>314</v>
      </c>
      <c r="CH467" t="s">
        <v>314</v>
      </c>
      <c r="CY467" t="s">
        <v>314</v>
      </c>
      <c r="DP467" t="s">
        <v>314</v>
      </c>
    </row>
    <row r="468" spans="1:136" ht="16" x14ac:dyDescent="0.2">
      <c r="A468" t="s">
        <v>315</v>
      </c>
      <c r="R468" t="s">
        <v>315</v>
      </c>
      <c r="AI468" t="s">
        <v>315</v>
      </c>
      <c r="AZ468" t="s">
        <v>315</v>
      </c>
      <c r="BQ468" t="s">
        <v>315</v>
      </c>
      <c r="CH468" t="s">
        <v>315</v>
      </c>
      <c r="CY468" t="s">
        <v>315</v>
      </c>
      <c r="DP468" t="s">
        <v>315</v>
      </c>
    </row>
    <row r="470" spans="1:136" ht="16" x14ac:dyDescent="0.2">
      <c r="B470" t="s">
        <v>229</v>
      </c>
      <c r="C470" t="str">
        <f>IF(C53="X","+X","+Y")</f>
        <v>+X</v>
      </c>
      <c r="S470" t="s">
        <v>229</v>
      </c>
      <c r="T470" t="str">
        <f>IF(T53="X","+X","+Y")</f>
        <v>+X</v>
      </c>
      <c r="AJ470" t="s">
        <v>229</v>
      </c>
      <c r="AK470" t="str">
        <f>IF(AK53="X","+X","+Y")</f>
        <v>+X</v>
      </c>
      <c r="BA470" t="s">
        <v>229</v>
      </c>
      <c r="BB470" t="str">
        <f>IF(BB53="X","+X","+Y")</f>
        <v>+X</v>
      </c>
      <c r="BR470" t="s">
        <v>229</v>
      </c>
      <c r="BS470" t="str">
        <f>IF(BS53="X","+X","+Y")</f>
        <v>+Y</v>
      </c>
      <c r="CI470" t="s">
        <v>229</v>
      </c>
      <c r="CJ470" t="str">
        <f>IF(CJ53="X","+X","+Y")</f>
        <v>+Y</v>
      </c>
      <c r="CZ470" t="s">
        <v>229</v>
      </c>
      <c r="DA470" t="str">
        <f>IF(DA53="X","+X","+Y")</f>
        <v>+Y</v>
      </c>
      <c r="DQ470" t="s">
        <v>229</v>
      </c>
      <c r="DR470" t="str">
        <f>IF(DR53="X","+X","+Y")</f>
        <v>+Y</v>
      </c>
    </row>
    <row r="471" spans="1:136" ht="16" x14ac:dyDescent="0.2">
      <c r="B471" t="s">
        <v>216</v>
      </c>
      <c r="C471" t="str">
        <f>IF(C53="X","-X","-Y")</f>
        <v>-X</v>
      </c>
      <c r="S471" t="s">
        <v>216</v>
      </c>
      <c r="T471" t="str">
        <f>IF(T53="X","-X","-Y")</f>
        <v>-X</v>
      </c>
      <c r="AJ471" t="s">
        <v>216</v>
      </c>
      <c r="AK471" t="str">
        <f>IF(AK53="X","-X","-Y")</f>
        <v>-X</v>
      </c>
      <c r="BA471" t="s">
        <v>216</v>
      </c>
      <c r="BB471" t="str">
        <f>IF(BB53="X","-X","-Y")</f>
        <v>-X</v>
      </c>
      <c r="BR471" t="s">
        <v>216</v>
      </c>
      <c r="BS471" t="str">
        <f>IF(BS53="X","-X","-Y")</f>
        <v>-Y</v>
      </c>
      <c r="CI471" t="s">
        <v>216</v>
      </c>
      <c r="CJ471" t="str">
        <f>IF(CJ53="X","-X","-Y")</f>
        <v>-Y</v>
      </c>
      <c r="CZ471" t="s">
        <v>216</v>
      </c>
      <c r="DA471" t="str">
        <f>IF(DA53="X","-X","-Y")</f>
        <v>-Y</v>
      </c>
      <c r="DQ471" t="s">
        <v>216</v>
      </c>
      <c r="DR471" t="str">
        <f>IF(DR53="X","-X","-Y")</f>
        <v>-Y</v>
      </c>
    </row>
    <row r="472" spans="1:136" ht="16" x14ac:dyDescent="0.2">
      <c r="B472" t="s">
        <v>230</v>
      </c>
      <c r="C472" t="str">
        <f>IF(C53="X","+Y","+X")</f>
        <v>+Y</v>
      </c>
      <c r="S472" t="s">
        <v>230</v>
      </c>
      <c r="T472" t="str">
        <f>IF(T53="X","+Y","+X")</f>
        <v>+Y</v>
      </c>
      <c r="AJ472" t="s">
        <v>230</v>
      </c>
      <c r="AK472" t="str">
        <f>IF(AK53="X","+Y","+X")</f>
        <v>+Y</v>
      </c>
      <c r="BA472" t="s">
        <v>230</v>
      </c>
      <c r="BB472" t="str">
        <f>IF(BB53="X","+Y","+X")</f>
        <v>+Y</v>
      </c>
      <c r="BR472" t="s">
        <v>230</v>
      </c>
      <c r="BS472" t="str">
        <f>IF(BS53="X","+Y","+X")</f>
        <v>+X</v>
      </c>
      <c r="CI472" t="s">
        <v>230</v>
      </c>
      <c r="CJ472" t="str">
        <f>IF(CJ53="X","+Y","+X")</f>
        <v>+X</v>
      </c>
      <c r="CZ472" t="s">
        <v>230</v>
      </c>
      <c r="DA472" t="str">
        <f>IF(DA53="X","+Y","+X")</f>
        <v>+X</v>
      </c>
      <c r="DQ472" t="s">
        <v>230</v>
      </c>
      <c r="DR472" t="str">
        <f>IF(DR53="X","+Y","+X")</f>
        <v>+X</v>
      </c>
    </row>
    <row r="473" spans="1:136" ht="16" x14ac:dyDescent="0.2">
      <c r="B473" t="s">
        <v>231</v>
      </c>
      <c r="C473" t="str">
        <f>IF(C53="X","-Y","-X")</f>
        <v>-Y</v>
      </c>
      <c r="S473" t="s">
        <v>231</v>
      </c>
      <c r="T473" t="str">
        <f>IF(T53="X","-Y","-X")</f>
        <v>-Y</v>
      </c>
      <c r="AJ473" t="s">
        <v>231</v>
      </c>
      <c r="AK473" t="str">
        <f>IF(AK53="X","-Y","-X")</f>
        <v>-Y</v>
      </c>
      <c r="BA473" t="s">
        <v>231</v>
      </c>
      <c r="BB473" t="str">
        <f>IF(BB53="X","-Y","-X")</f>
        <v>-Y</v>
      </c>
      <c r="BR473" t="s">
        <v>231</v>
      </c>
      <c r="BS473" t="str">
        <f>IF(BS53="X","-Y","-X")</f>
        <v>-X</v>
      </c>
      <c r="CI473" t="s">
        <v>231</v>
      </c>
      <c r="CJ473" t="str">
        <f>IF(CJ53="X","-Y","-X")</f>
        <v>-X</v>
      </c>
      <c r="CZ473" t="s">
        <v>231</v>
      </c>
      <c r="DA473" t="str">
        <f>IF(DA53="X","-Y","-X")</f>
        <v>-X</v>
      </c>
      <c r="DQ473" t="s">
        <v>231</v>
      </c>
      <c r="DR473" t="str">
        <f>IF(DR53="X","-Y","-X")</f>
        <v>-X</v>
      </c>
    </row>
    <row r="474" spans="1:136" ht="16" x14ac:dyDescent="0.2">
      <c r="B474" t="s">
        <v>232</v>
      </c>
      <c r="C474" t="str">
        <f>IF(C53="X","+X","+Y")</f>
        <v>+X</v>
      </c>
      <c r="S474" t="s">
        <v>232</v>
      </c>
      <c r="T474" t="str">
        <f>IF(T53="X","+X","+Y")</f>
        <v>+X</v>
      </c>
      <c r="AJ474" t="s">
        <v>232</v>
      </c>
      <c r="AK474" t="str">
        <f>IF(AK53="X","+X","+Y")</f>
        <v>+X</v>
      </c>
      <c r="BA474" t="s">
        <v>232</v>
      </c>
      <c r="BB474" t="str">
        <f>IF(BB53="X","+X","+Y")</f>
        <v>+X</v>
      </c>
      <c r="BR474" t="s">
        <v>232</v>
      </c>
      <c r="BS474" t="str">
        <f>IF(BS53="X","+X","+Y")</f>
        <v>+Y</v>
      </c>
      <c r="CI474" t="s">
        <v>232</v>
      </c>
      <c r="CJ474" t="str">
        <f>IF(CJ53="X","+X","+Y")</f>
        <v>+Y</v>
      </c>
      <c r="CZ474" t="s">
        <v>232</v>
      </c>
      <c r="DA474" t="str">
        <f>IF(DA53="X","+X","+Y")</f>
        <v>+Y</v>
      </c>
      <c r="DQ474" t="s">
        <v>232</v>
      </c>
      <c r="DR474" t="str">
        <f>IF(DR53="X","+X","+Y")</f>
        <v>+Y</v>
      </c>
    </row>
    <row r="475" spans="1:136" ht="16" x14ac:dyDescent="0.2">
      <c r="B475" t="s">
        <v>206</v>
      </c>
      <c r="C475" t="str">
        <f>IF(C53="X","-X","-Y")</f>
        <v>-X</v>
      </c>
      <c r="S475" t="s">
        <v>206</v>
      </c>
      <c r="T475" t="str">
        <f>IF(T53="X","-X","-Y")</f>
        <v>-X</v>
      </c>
      <c r="AJ475" t="s">
        <v>206</v>
      </c>
      <c r="AK475" t="str">
        <f>IF(AK53="X","-X","-Y")</f>
        <v>-X</v>
      </c>
      <c r="BA475" t="s">
        <v>206</v>
      </c>
      <c r="BB475" t="str">
        <f>IF(BB53="X","-X","-Y")</f>
        <v>-X</v>
      </c>
      <c r="BR475" t="s">
        <v>206</v>
      </c>
      <c r="BS475" t="str">
        <f>IF(BS53="X","-X","-Y")</f>
        <v>-Y</v>
      </c>
      <c r="CI475" t="s">
        <v>206</v>
      </c>
      <c r="CJ475" t="str">
        <f>IF(CJ53="X","-X","-Y")</f>
        <v>-Y</v>
      </c>
      <c r="CZ475" t="s">
        <v>206</v>
      </c>
      <c r="DA475" t="str">
        <f>IF(DA53="X","-X","-Y")</f>
        <v>-Y</v>
      </c>
      <c r="DQ475" t="s">
        <v>206</v>
      </c>
      <c r="DR475" t="str">
        <f>IF(DR53="X","-X","-Y")</f>
        <v>-Y</v>
      </c>
    </row>
    <row r="476" spans="1:136" ht="16" x14ac:dyDescent="0.2">
      <c r="B476" t="s">
        <v>233</v>
      </c>
      <c r="C476" t="str">
        <f>IF(C53="X","+Y","+X")</f>
        <v>+Y</v>
      </c>
      <c r="S476" t="s">
        <v>233</v>
      </c>
      <c r="T476" t="str">
        <f>IF(T53="X","+Y","+X")</f>
        <v>+Y</v>
      </c>
      <c r="AJ476" t="s">
        <v>233</v>
      </c>
      <c r="AK476" t="str">
        <f>IF(AK53="X","+Y","+X")</f>
        <v>+Y</v>
      </c>
      <c r="BA476" t="s">
        <v>233</v>
      </c>
      <c r="BB476" t="str">
        <f>IF(BB53="X","+Y","+X")</f>
        <v>+Y</v>
      </c>
      <c r="BR476" t="s">
        <v>233</v>
      </c>
      <c r="BS476" t="str">
        <f>IF(BS53="X","+Y","+X")</f>
        <v>+X</v>
      </c>
      <c r="CI476" t="s">
        <v>233</v>
      </c>
      <c r="CJ476" t="str">
        <f>IF(CJ53="X","+Y","+X")</f>
        <v>+X</v>
      </c>
      <c r="CZ476" t="s">
        <v>233</v>
      </c>
      <c r="DA476" t="str">
        <f>IF(DA53="X","+Y","+X")</f>
        <v>+X</v>
      </c>
      <c r="DQ476" t="s">
        <v>233</v>
      </c>
      <c r="DR476" t="str">
        <f>IF(DR53="X","+Y","+X")</f>
        <v>+X</v>
      </c>
    </row>
    <row r="477" spans="1:136" ht="16" x14ac:dyDescent="0.2">
      <c r="B477" t="s">
        <v>234</v>
      </c>
      <c r="C477" t="str">
        <f>IF(C53="X","-Y","-X")</f>
        <v>-Y</v>
      </c>
      <c r="S477" t="s">
        <v>234</v>
      </c>
      <c r="T477" t="str">
        <f>IF(T53="X","-Y","-X")</f>
        <v>-Y</v>
      </c>
      <c r="AJ477" t="s">
        <v>234</v>
      </c>
      <c r="AK477" t="str">
        <f>IF(AK53="X","-Y","-X")</f>
        <v>-Y</v>
      </c>
      <c r="BA477" t="s">
        <v>234</v>
      </c>
      <c r="BB477" t="str">
        <f>IF(BB53="X","-Y","-X")</f>
        <v>-Y</v>
      </c>
      <c r="BR477" t="s">
        <v>234</v>
      </c>
      <c r="BS477" t="str">
        <f>IF(BS53="X","-Y","-X")</f>
        <v>-X</v>
      </c>
      <c r="CI477" t="s">
        <v>234</v>
      </c>
      <c r="CJ477" t="str">
        <f>IF(CJ53="X","-Y","-X")</f>
        <v>-X</v>
      </c>
      <c r="CZ477" t="s">
        <v>234</v>
      </c>
      <c r="DA477" t="str">
        <f>IF(DA53="X","-Y","-X")</f>
        <v>-X</v>
      </c>
      <c r="DQ477" t="s">
        <v>234</v>
      </c>
      <c r="DR477" t="str">
        <f>IF(DR53="X","-Y","-X")</f>
        <v>-X</v>
      </c>
    </row>
    <row r="478" spans="1:136" ht="16" x14ac:dyDescent="0.2">
      <c r="B478" t="s">
        <v>261</v>
      </c>
      <c r="C478">
        <f>IF(C470="+X",D35,D36)</f>
        <v>40</v>
      </c>
      <c r="S478" t="s">
        <v>261</v>
      </c>
      <c r="T478">
        <f>IF(T470="+X",U35,U36)</f>
        <v>40</v>
      </c>
      <c r="AJ478" t="s">
        <v>261</v>
      </c>
      <c r="AK478">
        <f>IF(AK470="+X",AL35,AL36)</f>
        <v>40</v>
      </c>
      <c r="BA478" t="s">
        <v>261</v>
      </c>
      <c r="BB478">
        <f>IF(BB470="+X",BC35,BC36)</f>
        <v>40</v>
      </c>
      <c r="BR478" t="s">
        <v>261</v>
      </c>
      <c r="BS478">
        <f>IF(BS470="+X",BT35,BT36)</f>
        <v>20</v>
      </c>
      <c r="CI478" t="s">
        <v>261</v>
      </c>
      <c r="CJ478">
        <f>IF(CJ470="+X",CK35,CK36)</f>
        <v>20</v>
      </c>
      <c r="CZ478" t="s">
        <v>261</v>
      </c>
      <c r="DA478">
        <f>IF(DA470="+X",DB35,DB36)</f>
        <v>20</v>
      </c>
      <c r="DQ478" t="s">
        <v>261</v>
      </c>
      <c r="DR478">
        <f>IF(DR470="+X",DS35,DS36)</f>
        <v>20</v>
      </c>
    </row>
    <row r="479" spans="1:136" ht="16" x14ac:dyDescent="0.2">
      <c r="B479" t="s">
        <v>262</v>
      </c>
      <c r="C479">
        <f>IF(C470="+X",D36,D35)</f>
        <v>20</v>
      </c>
      <c r="S479" t="s">
        <v>262</v>
      </c>
      <c r="T479">
        <f>IF(T470="+X",U36,U35)</f>
        <v>20</v>
      </c>
      <c r="AJ479" t="s">
        <v>262</v>
      </c>
      <c r="AK479">
        <f>IF(AK470="+X",AL36,AL35)</f>
        <v>20</v>
      </c>
      <c r="BA479" t="s">
        <v>262</v>
      </c>
      <c r="BB479">
        <f>IF(BB470="+X",BC36,BC35)</f>
        <v>20</v>
      </c>
      <c r="BR479" t="s">
        <v>262</v>
      </c>
      <c r="BS479">
        <f>IF(BS470="+X",BT36,BT35)</f>
        <v>40</v>
      </c>
      <c r="CI479" t="s">
        <v>262</v>
      </c>
      <c r="CJ479">
        <f>IF(CJ470="+X",CK36,CK35)</f>
        <v>40</v>
      </c>
      <c r="CZ479" t="s">
        <v>262</v>
      </c>
      <c r="DA479">
        <f>IF(DA470="+X",DB36,DB35)</f>
        <v>40</v>
      </c>
      <c r="DQ479" t="s">
        <v>262</v>
      </c>
      <c r="DR479">
        <f>IF(DR470="+X",DS36,DS35)</f>
        <v>40</v>
      </c>
    </row>
    <row r="480" spans="1:136" ht="16" x14ac:dyDescent="0.2">
      <c r="B480" t="s">
        <v>263</v>
      </c>
      <c r="C480">
        <f>IF(C470="+X",D41,D42)</f>
        <v>20</v>
      </c>
      <c r="S480" t="s">
        <v>263</v>
      </c>
      <c r="T480">
        <f>IF(T470="+X",U41,U42)</f>
        <v>20</v>
      </c>
      <c r="AJ480" t="s">
        <v>263</v>
      </c>
      <c r="AK480">
        <f>IF(AK470="+X",AL41,AL42)</f>
        <v>20</v>
      </c>
      <c r="BA480" t="s">
        <v>263</v>
      </c>
      <c r="BB480">
        <f>IF(BB470="+X",BC41,BC42)</f>
        <v>20</v>
      </c>
      <c r="BR480" t="s">
        <v>263</v>
      </c>
      <c r="BS480">
        <f>IF(BS470="+X",BT41,BT42)</f>
        <v>0</v>
      </c>
      <c r="CI480" t="s">
        <v>263</v>
      </c>
      <c r="CJ480">
        <f>IF(CJ470="+X",CK41,CK42)</f>
        <v>0</v>
      </c>
      <c r="CZ480" t="s">
        <v>263</v>
      </c>
      <c r="DA480">
        <f>IF(DA470="+X",DB41,DB42)</f>
        <v>0</v>
      </c>
      <c r="DQ480" t="s">
        <v>263</v>
      </c>
      <c r="DR480">
        <f>IF(DR470="+X",DS41,DS42)</f>
        <v>0</v>
      </c>
    </row>
    <row r="481" spans="2:136" ht="16" x14ac:dyDescent="0.2">
      <c r="B481" t="s">
        <v>265</v>
      </c>
      <c r="C481">
        <f>IF(C470="+X",D42,D41)</f>
        <v>0</v>
      </c>
      <c r="S481" t="s">
        <v>265</v>
      </c>
      <c r="T481">
        <f>IF(T470="+X",U42,U41)</f>
        <v>0</v>
      </c>
      <c r="AJ481" t="s">
        <v>265</v>
      </c>
      <c r="AK481">
        <f>IF(AK470="+X",AL42,AL41)</f>
        <v>0</v>
      </c>
      <c r="BA481" t="s">
        <v>265</v>
      </c>
      <c r="BB481">
        <f>IF(BB470="+X",BC42,BC41)</f>
        <v>0</v>
      </c>
      <c r="BR481" t="s">
        <v>265</v>
      </c>
      <c r="BS481">
        <f>IF(BS470="+X",BT42,BT41)</f>
        <v>20</v>
      </c>
      <c r="CI481" t="s">
        <v>265</v>
      </c>
      <c r="CJ481">
        <f>IF(CJ470="+X",CK42,CK41)</f>
        <v>20</v>
      </c>
      <c r="CZ481" t="s">
        <v>265</v>
      </c>
      <c r="DA481">
        <f>IF(DA470="+X",DB42,DB41)</f>
        <v>20</v>
      </c>
      <c r="DQ481" t="s">
        <v>265</v>
      </c>
      <c r="DR481">
        <f>IF(DR470="+X",DS42,DS41)</f>
        <v>20</v>
      </c>
    </row>
    <row r="482" spans="2:136" ht="16" x14ac:dyDescent="0.2">
      <c r="B482" t="s">
        <v>267</v>
      </c>
      <c r="C482">
        <f>IF(C470="+X",D43,D44)</f>
        <v>26.565073615635743</v>
      </c>
      <c r="S482" t="s">
        <v>267</v>
      </c>
      <c r="T482">
        <f>IF(T470="+X",U43,U44)</f>
        <v>26.565073615635743</v>
      </c>
      <c r="AJ482" t="s">
        <v>267</v>
      </c>
      <c r="AK482">
        <f>IF(AK470="+X",AL43,AL44)</f>
        <v>26.565073615635743</v>
      </c>
      <c r="BA482" t="s">
        <v>267</v>
      </c>
      <c r="BB482">
        <f>IF(BB470="+X",BC43,BC44)</f>
        <v>26.565073615635743</v>
      </c>
      <c r="BR482" t="s">
        <v>267</v>
      </c>
      <c r="BS482">
        <f>IF(BS470="+X",BT43,BT44)</f>
        <v>26.565073615635743</v>
      </c>
      <c r="CI482" t="s">
        <v>267</v>
      </c>
      <c r="CJ482">
        <f>IF(CJ470="+X",CK43,CK44)</f>
        <v>26.565073615635743</v>
      </c>
      <c r="CZ482" t="s">
        <v>267</v>
      </c>
      <c r="DA482">
        <f>IF(DA470="+X",DB43,DB44)</f>
        <v>26.565073615635743</v>
      </c>
      <c r="DQ482" t="s">
        <v>267</v>
      </c>
      <c r="DR482">
        <f>IF(DR470="+X",DS43,DS44)</f>
        <v>26.565073615635743</v>
      </c>
    </row>
    <row r="483" spans="2:136" ht="16" x14ac:dyDescent="0.2">
      <c r="B483" t="s">
        <v>268</v>
      </c>
      <c r="C483">
        <f>IF(C470="+X",D44,D43)</f>
        <v>26.565073615635743</v>
      </c>
      <c r="S483" t="s">
        <v>268</v>
      </c>
      <c r="T483">
        <f>IF(T470="+X",U44,U43)</f>
        <v>26.565073615635743</v>
      </c>
      <c r="AJ483" t="s">
        <v>268</v>
      </c>
      <c r="AK483">
        <f>IF(AK470="+X",AL44,AL43)</f>
        <v>26.565073615635743</v>
      </c>
      <c r="BA483" t="s">
        <v>268</v>
      </c>
      <c r="BB483">
        <f>IF(BB470="+X",BC44,BC43)</f>
        <v>26.565073615635743</v>
      </c>
      <c r="BR483" t="s">
        <v>268</v>
      </c>
      <c r="BS483">
        <f>IF(BS470="+X",BT44,BT43)</f>
        <v>26.565073615635743</v>
      </c>
      <c r="CI483" t="s">
        <v>268</v>
      </c>
      <c r="CJ483">
        <f>IF(CJ470="+X",CK44,CK43)</f>
        <v>26.565073615635743</v>
      </c>
      <c r="CZ483" t="s">
        <v>268</v>
      </c>
      <c r="DA483">
        <f>IF(DA470="+X",DB44,DB43)</f>
        <v>26.565073615635743</v>
      </c>
      <c r="DQ483" t="s">
        <v>268</v>
      </c>
      <c r="DR483">
        <f>IF(DR470="+X",DS44,DS43)</f>
        <v>26.565073615635743</v>
      </c>
    </row>
    <row r="484" spans="2:136" ht="16" x14ac:dyDescent="0.2">
      <c r="B484" t="s">
        <v>10</v>
      </c>
      <c r="C484">
        <f>D37</f>
        <v>8</v>
      </c>
      <c r="S484" t="s">
        <v>10</v>
      </c>
      <c r="T484">
        <f>U37</f>
        <v>8</v>
      </c>
      <c r="AJ484" t="s">
        <v>10</v>
      </c>
      <c r="AK484">
        <f>AL37</f>
        <v>8</v>
      </c>
      <c r="BA484" t="s">
        <v>10</v>
      </c>
      <c r="BB484">
        <f>BC37</f>
        <v>8</v>
      </c>
      <c r="BR484" t="s">
        <v>10</v>
      </c>
      <c r="BS484">
        <f>BT37</f>
        <v>8</v>
      </c>
      <c r="CI484" t="s">
        <v>10</v>
      </c>
      <c r="CJ484">
        <f>CK37</f>
        <v>8</v>
      </c>
      <c r="CZ484" t="s">
        <v>10</v>
      </c>
      <c r="DA484">
        <f>DB37</f>
        <v>8</v>
      </c>
      <c r="DQ484" t="s">
        <v>10</v>
      </c>
      <c r="DR484">
        <f>DS37</f>
        <v>8</v>
      </c>
    </row>
    <row r="485" spans="2:136" ht="16" x14ac:dyDescent="0.2">
      <c r="B485" t="s">
        <v>45</v>
      </c>
      <c r="C485">
        <f>D48</f>
        <v>10.5</v>
      </c>
      <c r="S485" t="s">
        <v>45</v>
      </c>
      <c r="T485">
        <f>U48</f>
        <v>10.5</v>
      </c>
      <c r="AJ485" t="s">
        <v>45</v>
      </c>
      <c r="AK485">
        <f>AL48</f>
        <v>10.5</v>
      </c>
      <c r="BA485" t="s">
        <v>45</v>
      </c>
      <c r="BB485">
        <f>BC48</f>
        <v>10.5</v>
      </c>
      <c r="BR485" t="s">
        <v>45</v>
      </c>
      <c r="BS485">
        <f>BT48</f>
        <v>10.5</v>
      </c>
      <c r="CI485" t="s">
        <v>45</v>
      </c>
      <c r="CJ485">
        <f>CK48</f>
        <v>10.5</v>
      </c>
      <c r="CZ485" t="s">
        <v>45</v>
      </c>
      <c r="DA485">
        <f>DB48</f>
        <v>10.5</v>
      </c>
      <c r="DQ485" t="s">
        <v>45</v>
      </c>
      <c r="DR485">
        <f>DS48</f>
        <v>10.5</v>
      </c>
    </row>
    <row r="486" spans="2:136" ht="16" x14ac:dyDescent="0.2">
      <c r="B486" t="s">
        <v>44</v>
      </c>
      <c r="C486">
        <f>D47</f>
        <v>5</v>
      </c>
      <c r="S486" t="s">
        <v>44</v>
      </c>
      <c r="T486">
        <f>U47</f>
        <v>5</v>
      </c>
      <c r="AJ486" t="s">
        <v>44</v>
      </c>
      <c r="AK486">
        <f>AL47</f>
        <v>5</v>
      </c>
      <c r="BA486" t="s">
        <v>44</v>
      </c>
      <c r="BB486">
        <f>BC47</f>
        <v>5</v>
      </c>
      <c r="BR486" t="s">
        <v>44</v>
      </c>
      <c r="BS486">
        <f>BT47</f>
        <v>5</v>
      </c>
      <c r="CI486" t="s">
        <v>44</v>
      </c>
      <c r="CJ486">
        <f>CK47</f>
        <v>5</v>
      </c>
      <c r="CZ486" t="s">
        <v>44</v>
      </c>
      <c r="DA486">
        <f>DB47</f>
        <v>5</v>
      </c>
      <c r="DQ486" t="s">
        <v>44</v>
      </c>
      <c r="DR486">
        <f>DS47</f>
        <v>5</v>
      </c>
    </row>
    <row r="488" spans="2:136" ht="16" x14ac:dyDescent="0.2">
      <c r="B488" t="s">
        <v>4</v>
      </c>
      <c r="J488" s="1" t="s">
        <v>180</v>
      </c>
      <c r="K488" s="1"/>
      <c r="L488" s="1"/>
      <c r="M488" s="1"/>
      <c r="N488" s="1" t="s">
        <v>180</v>
      </c>
      <c r="O488" s="1"/>
      <c r="P488" s="1"/>
      <c r="Q488" s="1"/>
      <c r="S488" t="s">
        <v>4</v>
      </c>
      <c r="AA488" s="1" t="s">
        <v>180</v>
      </c>
      <c r="AB488" s="1"/>
      <c r="AC488" s="1"/>
      <c r="AD488" s="1"/>
      <c r="AE488" s="1" t="s">
        <v>180</v>
      </c>
      <c r="AF488" s="1"/>
      <c r="AG488" s="1"/>
      <c r="AH488" s="1"/>
      <c r="AJ488" t="s">
        <v>4</v>
      </c>
      <c r="AR488" s="1" t="s">
        <v>180</v>
      </c>
      <c r="AS488" s="1"/>
      <c r="AT488" s="1"/>
      <c r="AU488" s="1"/>
      <c r="AV488" s="1" t="s">
        <v>180</v>
      </c>
      <c r="AW488" s="1"/>
      <c r="AX488" s="1"/>
      <c r="AY488" s="1"/>
      <c r="BA488" t="s">
        <v>4</v>
      </c>
      <c r="BI488" s="1" t="s">
        <v>180</v>
      </c>
      <c r="BJ488" s="1"/>
      <c r="BK488" s="1"/>
      <c r="BL488" s="1"/>
      <c r="BM488" s="1" t="s">
        <v>180</v>
      </c>
      <c r="BN488" s="1"/>
      <c r="BO488" s="1"/>
      <c r="BP488" s="1"/>
      <c r="BR488" t="s">
        <v>4</v>
      </c>
      <c r="BZ488" s="1" t="s">
        <v>180</v>
      </c>
      <c r="CA488" s="1"/>
      <c r="CB488" s="1"/>
      <c r="CC488" s="1"/>
      <c r="CD488" s="1" t="s">
        <v>180</v>
      </c>
      <c r="CE488" s="1"/>
      <c r="CF488" s="1"/>
      <c r="CG488" s="1"/>
      <c r="CI488" t="s">
        <v>4</v>
      </c>
      <c r="CQ488" s="1" t="s">
        <v>180</v>
      </c>
      <c r="CR488" s="1"/>
      <c r="CS488" s="1"/>
      <c r="CT488" s="1"/>
      <c r="CU488" s="1" t="s">
        <v>180</v>
      </c>
      <c r="CV488" s="1"/>
      <c r="CW488" s="1"/>
      <c r="CX488" s="1"/>
      <c r="CZ488" t="s">
        <v>4</v>
      </c>
      <c r="DH488" s="1" t="s">
        <v>180</v>
      </c>
      <c r="DI488" s="1"/>
      <c r="DJ488" s="1"/>
      <c r="DK488" s="1"/>
      <c r="DL488" s="1" t="s">
        <v>180</v>
      </c>
      <c r="DM488" s="1"/>
      <c r="DN488" s="1"/>
      <c r="DO488" s="1"/>
      <c r="DQ488" t="s">
        <v>4</v>
      </c>
      <c r="DY488" s="1" t="s">
        <v>180</v>
      </c>
      <c r="DZ488" s="1"/>
      <c r="EA488" s="1"/>
      <c r="EB488" s="1"/>
      <c r="EC488" s="1" t="s">
        <v>180</v>
      </c>
      <c r="ED488" s="1"/>
      <c r="EE488" s="1"/>
      <c r="EF488" s="1"/>
    </row>
    <row r="489" spans="2:136" ht="16" x14ac:dyDescent="0.2">
      <c r="J489" t="s">
        <v>182</v>
      </c>
      <c r="K489" t="s">
        <v>183</v>
      </c>
      <c r="L489" t="s">
        <v>184</v>
      </c>
      <c r="M489" t="s">
        <v>185</v>
      </c>
      <c r="N489" t="s">
        <v>182</v>
      </c>
      <c r="O489" t="s">
        <v>183</v>
      </c>
      <c r="P489" t="s">
        <v>184</v>
      </c>
      <c r="Q489" t="s">
        <v>185</v>
      </c>
      <c r="AA489" t="s">
        <v>182</v>
      </c>
      <c r="AB489" t="s">
        <v>183</v>
      </c>
      <c r="AC489" t="s">
        <v>184</v>
      </c>
      <c r="AD489" t="s">
        <v>185</v>
      </c>
      <c r="AE489" t="s">
        <v>182</v>
      </c>
      <c r="AF489" t="s">
        <v>183</v>
      </c>
      <c r="AG489" t="s">
        <v>184</v>
      </c>
      <c r="AH489" t="s">
        <v>185</v>
      </c>
      <c r="AR489" t="s">
        <v>182</v>
      </c>
      <c r="AS489" t="s">
        <v>183</v>
      </c>
      <c r="AT489" t="s">
        <v>184</v>
      </c>
      <c r="AU489" t="s">
        <v>185</v>
      </c>
      <c r="AV489" t="s">
        <v>182</v>
      </c>
      <c r="AW489" t="s">
        <v>183</v>
      </c>
      <c r="AX489" t="s">
        <v>184</v>
      </c>
      <c r="AY489" t="s">
        <v>185</v>
      </c>
      <c r="BI489" t="s">
        <v>182</v>
      </c>
      <c r="BJ489" t="s">
        <v>183</v>
      </c>
      <c r="BK489" t="s">
        <v>184</v>
      </c>
      <c r="BL489" t="s">
        <v>185</v>
      </c>
      <c r="BM489" t="s">
        <v>182</v>
      </c>
      <c r="BN489" t="s">
        <v>183</v>
      </c>
      <c r="BO489" t="s">
        <v>184</v>
      </c>
      <c r="BP489" t="s">
        <v>185</v>
      </c>
      <c r="BZ489" t="s">
        <v>182</v>
      </c>
      <c r="CA489" t="s">
        <v>183</v>
      </c>
      <c r="CB489" t="s">
        <v>184</v>
      </c>
      <c r="CC489" t="s">
        <v>185</v>
      </c>
      <c r="CD489" t="s">
        <v>182</v>
      </c>
      <c r="CE489" t="s">
        <v>183</v>
      </c>
      <c r="CF489" t="s">
        <v>184</v>
      </c>
      <c r="CG489" t="s">
        <v>185</v>
      </c>
      <c r="CQ489" t="s">
        <v>182</v>
      </c>
      <c r="CR489" t="s">
        <v>183</v>
      </c>
      <c r="CS489" t="s">
        <v>184</v>
      </c>
      <c r="CT489" t="s">
        <v>185</v>
      </c>
      <c r="CU489" t="s">
        <v>182</v>
      </c>
      <c r="CV489" t="s">
        <v>183</v>
      </c>
      <c r="CW489" t="s">
        <v>184</v>
      </c>
      <c r="CX489" t="s">
        <v>185</v>
      </c>
      <c r="DH489" t="s">
        <v>182</v>
      </c>
      <c r="DI489" t="s">
        <v>183</v>
      </c>
      <c r="DJ489" t="s">
        <v>184</v>
      </c>
      <c r="DK489" t="s">
        <v>185</v>
      </c>
      <c r="DL489" t="s">
        <v>182</v>
      </c>
      <c r="DM489" t="s">
        <v>183</v>
      </c>
      <c r="DN489" t="s">
        <v>184</v>
      </c>
      <c r="DO489" t="s">
        <v>185</v>
      </c>
      <c r="DY489" t="s">
        <v>182</v>
      </c>
      <c r="DZ489" t="s">
        <v>183</v>
      </c>
      <c r="EA489" t="s">
        <v>184</v>
      </c>
      <c r="EB489" t="s">
        <v>185</v>
      </c>
      <c r="EC489" t="s">
        <v>182</v>
      </c>
      <c r="ED489" t="s">
        <v>183</v>
      </c>
      <c r="EE489" t="s">
        <v>184</v>
      </c>
      <c r="EF489" t="s">
        <v>185</v>
      </c>
    </row>
    <row r="490" spans="2:136" ht="16" x14ac:dyDescent="0.2">
      <c r="D490" t="s">
        <v>236</v>
      </c>
      <c r="E490" t="s">
        <v>237</v>
      </c>
      <c r="F490" t="s">
        <v>238</v>
      </c>
      <c r="G490" t="s">
        <v>239</v>
      </c>
      <c r="H490" t="s">
        <v>240</v>
      </c>
      <c r="I490" t="s">
        <v>241</v>
      </c>
      <c r="J490" s="1" t="s">
        <v>242</v>
      </c>
      <c r="K490" s="1"/>
      <c r="L490" s="1"/>
      <c r="M490" s="1"/>
      <c r="N490" s="1" t="s">
        <v>243</v>
      </c>
      <c r="O490" s="1"/>
      <c r="P490" s="1"/>
      <c r="Q490" s="1"/>
      <c r="U490" t="s">
        <v>236</v>
      </c>
      <c r="V490" t="s">
        <v>237</v>
      </c>
      <c r="W490" t="s">
        <v>238</v>
      </c>
      <c r="X490" t="s">
        <v>239</v>
      </c>
      <c r="Y490" t="s">
        <v>240</v>
      </c>
      <c r="Z490" t="s">
        <v>241</v>
      </c>
      <c r="AA490" s="1" t="s">
        <v>242</v>
      </c>
      <c r="AB490" s="1"/>
      <c r="AC490" s="1"/>
      <c r="AD490" s="1"/>
      <c r="AE490" s="1" t="s">
        <v>243</v>
      </c>
      <c r="AF490" s="1"/>
      <c r="AG490" s="1"/>
      <c r="AH490" s="1"/>
      <c r="AL490" t="s">
        <v>236</v>
      </c>
      <c r="AM490" t="s">
        <v>237</v>
      </c>
      <c r="AN490" t="s">
        <v>238</v>
      </c>
      <c r="AO490" t="s">
        <v>239</v>
      </c>
      <c r="AP490" t="s">
        <v>240</v>
      </c>
      <c r="AQ490" t="s">
        <v>241</v>
      </c>
      <c r="AR490" s="1" t="s">
        <v>242</v>
      </c>
      <c r="AS490" s="1"/>
      <c r="AT490" s="1"/>
      <c r="AU490" s="1"/>
      <c r="AV490" s="1" t="s">
        <v>243</v>
      </c>
      <c r="AW490" s="1"/>
      <c r="AX490" s="1"/>
      <c r="AY490" s="1"/>
      <c r="BC490" t="s">
        <v>236</v>
      </c>
      <c r="BD490" t="s">
        <v>237</v>
      </c>
      <c r="BE490" t="s">
        <v>238</v>
      </c>
      <c r="BF490" t="s">
        <v>239</v>
      </c>
      <c r="BG490" t="s">
        <v>240</v>
      </c>
      <c r="BH490" t="s">
        <v>241</v>
      </c>
      <c r="BI490" s="1" t="s">
        <v>242</v>
      </c>
      <c r="BJ490" s="1"/>
      <c r="BK490" s="1"/>
      <c r="BL490" s="1"/>
      <c r="BM490" s="1" t="s">
        <v>243</v>
      </c>
      <c r="BN490" s="1"/>
      <c r="BO490" s="1"/>
      <c r="BP490" s="1"/>
      <c r="BT490" t="s">
        <v>236</v>
      </c>
      <c r="BU490" t="s">
        <v>237</v>
      </c>
      <c r="BV490" t="s">
        <v>238</v>
      </c>
      <c r="BW490" t="s">
        <v>239</v>
      </c>
      <c r="BX490" t="s">
        <v>240</v>
      </c>
      <c r="BY490" t="s">
        <v>241</v>
      </c>
      <c r="BZ490" s="1" t="s">
        <v>242</v>
      </c>
      <c r="CA490" s="1"/>
      <c r="CB490" s="1"/>
      <c r="CC490" s="1"/>
      <c r="CD490" s="1" t="s">
        <v>243</v>
      </c>
      <c r="CE490" s="1"/>
      <c r="CF490" s="1"/>
      <c r="CG490" s="1"/>
      <c r="CK490" t="s">
        <v>236</v>
      </c>
      <c r="CL490" t="s">
        <v>237</v>
      </c>
      <c r="CM490" t="s">
        <v>238</v>
      </c>
      <c r="CN490" t="s">
        <v>239</v>
      </c>
      <c r="CO490" t="s">
        <v>240</v>
      </c>
      <c r="CP490" t="s">
        <v>241</v>
      </c>
      <c r="CQ490" s="1" t="s">
        <v>242</v>
      </c>
      <c r="CR490" s="1"/>
      <c r="CS490" s="1"/>
      <c r="CT490" s="1"/>
      <c r="CU490" s="1" t="s">
        <v>243</v>
      </c>
      <c r="CV490" s="1"/>
      <c r="CW490" s="1"/>
      <c r="CX490" s="1"/>
      <c r="DB490" t="s">
        <v>236</v>
      </c>
      <c r="DC490" t="s">
        <v>237</v>
      </c>
      <c r="DD490" t="s">
        <v>238</v>
      </c>
      <c r="DE490" t="s">
        <v>239</v>
      </c>
      <c r="DF490" t="s">
        <v>240</v>
      </c>
      <c r="DG490" t="s">
        <v>241</v>
      </c>
      <c r="DH490" s="1" t="s">
        <v>242</v>
      </c>
      <c r="DI490" s="1"/>
      <c r="DJ490" s="1"/>
      <c r="DK490" s="1"/>
      <c r="DL490" s="1" t="s">
        <v>243</v>
      </c>
      <c r="DM490" s="1"/>
      <c r="DN490" s="1"/>
      <c r="DO490" s="1"/>
      <c r="DS490" t="s">
        <v>236</v>
      </c>
      <c r="DT490" t="s">
        <v>237</v>
      </c>
      <c r="DU490" t="s">
        <v>238</v>
      </c>
      <c r="DV490" t="s">
        <v>239</v>
      </c>
      <c r="DW490" t="s">
        <v>240</v>
      </c>
      <c r="DX490" t="s">
        <v>241</v>
      </c>
      <c r="DY490" s="1" t="s">
        <v>242</v>
      </c>
      <c r="DZ490" s="1"/>
      <c r="EA490" s="1"/>
      <c r="EB490" s="1"/>
      <c r="EC490" s="1" t="s">
        <v>243</v>
      </c>
      <c r="ED490" s="1"/>
      <c r="EE490" s="1"/>
      <c r="EF490" s="1"/>
    </row>
    <row r="491" spans="2:136" ht="16" x14ac:dyDescent="0.2">
      <c r="D491" t="str">
        <f>C470</f>
        <v>+X</v>
      </c>
      <c r="E491" t="str">
        <f>C471</f>
        <v>-X</v>
      </c>
      <c r="F491" t="str">
        <f>C472</f>
        <v>+Y</v>
      </c>
      <c r="G491" t="str">
        <f>C473</f>
        <v>-Y</v>
      </c>
      <c r="H491" t="str">
        <f>C474</f>
        <v>+X</v>
      </c>
      <c r="I491" t="str">
        <f>C475</f>
        <v>-X</v>
      </c>
      <c r="J491" s="1" t="str">
        <f>C476</f>
        <v>+Y</v>
      </c>
      <c r="K491" s="1"/>
      <c r="L491" s="1"/>
      <c r="M491" s="1"/>
      <c r="N491" s="1" t="str">
        <f>C477</f>
        <v>-Y</v>
      </c>
      <c r="O491" s="1"/>
      <c r="P491" s="1"/>
      <c r="Q491" s="1"/>
      <c r="U491" t="str">
        <f>T470</f>
        <v>+X</v>
      </c>
      <c r="V491" t="str">
        <f>T471</f>
        <v>-X</v>
      </c>
      <c r="W491" t="str">
        <f>T472</f>
        <v>+Y</v>
      </c>
      <c r="X491" t="str">
        <f>T473</f>
        <v>-Y</v>
      </c>
      <c r="Y491" t="str">
        <f>T474</f>
        <v>+X</v>
      </c>
      <c r="Z491" t="str">
        <f>T475</f>
        <v>-X</v>
      </c>
      <c r="AA491" s="1" t="str">
        <f>T476</f>
        <v>+Y</v>
      </c>
      <c r="AB491" s="1"/>
      <c r="AC491" s="1"/>
      <c r="AD491" s="1"/>
      <c r="AE491" s="1" t="str">
        <f>T477</f>
        <v>-Y</v>
      </c>
      <c r="AF491" s="1"/>
      <c r="AG491" s="1"/>
      <c r="AH491" s="1"/>
      <c r="AL491" t="str">
        <f>AK470</f>
        <v>+X</v>
      </c>
      <c r="AM491" t="str">
        <f>AK471</f>
        <v>-X</v>
      </c>
      <c r="AN491" t="str">
        <f>AK472</f>
        <v>+Y</v>
      </c>
      <c r="AO491" t="str">
        <f>AK473</f>
        <v>-Y</v>
      </c>
      <c r="AP491" t="str">
        <f>AK474</f>
        <v>+X</v>
      </c>
      <c r="AQ491" t="str">
        <f>AK475</f>
        <v>-X</v>
      </c>
      <c r="AR491" s="1" t="str">
        <f>AK476</f>
        <v>+Y</v>
      </c>
      <c r="AS491" s="1"/>
      <c r="AT491" s="1"/>
      <c r="AU491" s="1"/>
      <c r="AV491" s="1" t="str">
        <f>AK477</f>
        <v>-Y</v>
      </c>
      <c r="AW491" s="1"/>
      <c r="AX491" s="1"/>
      <c r="AY491" s="1"/>
      <c r="BC491" t="str">
        <f>BB470</f>
        <v>+X</v>
      </c>
      <c r="BD491" t="str">
        <f>BB471</f>
        <v>-X</v>
      </c>
      <c r="BE491" t="str">
        <f>BB472</f>
        <v>+Y</v>
      </c>
      <c r="BF491" t="str">
        <f>BB473</f>
        <v>-Y</v>
      </c>
      <c r="BG491" t="str">
        <f>BB474</f>
        <v>+X</v>
      </c>
      <c r="BH491" t="str">
        <f>BB475</f>
        <v>-X</v>
      </c>
      <c r="BI491" s="1" t="str">
        <f>BB476</f>
        <v>+Y</v>
      </c>
      <c r="BJ491" s="1"/>
      <c r="BK491" s="1"/>
      <c r="BL491" s="1"/>
      <c r="BM491" s="1" t="str">
        <f>BB477</f>
        <v>-Y</v>
      </c>
      <c r="BN491" s="1"/>
      <c r="BO491" s="1"/>
      <c r="BP491" s="1"/>
      <c r="BT491" t="str">
        <f>BS470</f>
        <v>+Y</v>
      </c>
      <c r="BU491" t="str">
        <f>BS471</f>
        <v>-Y</v>
      </c>
      <c r="BV491" t="str">
        <f>BS472</f>
        <v>+X</v>
      </c>
      <c r="BW491" t="str">
        <f>BS473</f>
        <v>-X</v>
      </c>
      <c r="BX491" t="str">
        <f>BS474</f>
        <v>+Y</v>
      </c>
      <c r="BY491" t="str">
        <f>BS475</f>
        <v>-Y</v>
      </c>
      <c r="BZ491" s="1" t="str">
        <f>BS476</f>
        <v>+X</v>
      </c>
      <c r="CA491" s="1"/>
      <c r="CB491" s="1"/>
      <c r="CC491" s="1"/>
      <c r="CD491" s="1" t="str">
        <f>BS477</f>
        <v>-X</v>
      </c>
      <c r="CE491" s="1"/>
      <c r="CF491" s="1"/>
      <c r="CG491" s="1"/>
      <c r="CK491" t="str">
        <f>CJ470</f>
        <v>+Y</v>
      </c>
      <c r="CL491" t="str">
        <f>CJ471</f>
        <v>-Y</v>
      </c>
      <c r="CM491" t="str">
        <f>CJ472</f>
        <v>+X</v>
      </c>
      <c r="CN491" t="str">
        <f>CJ473</f>
        <v>-X</v>
      </c>
      <c r="CO491" t="str">
        <f>CJ474</f>
        <v>+Y</v>
      </c>
      <c r="CP491" t="str">
        <f>CJ475</f>
        <v>-Y</v>
      </c>
      <c r="CQ491" s="1" t="str">
        <f>CJ476</f>
        <v>+X</v>
      </c>
      <c r="CR491" s="1"/>
      <c r="CS491" s="1"/>
      <c r="CT491" s="1"/>
      <c r="CU491" s="1" t="str">
        <f>CJ477</f>
        <v>-X</v>
      </c>
      <c r="CV491" s="1"/>
      <c r="CW491" s="1"/>
      <c r="CX491" s="1"/>
      <c r="DB491" t="str">
        <f>DA470</f>
        <v>+Y</v>
      </c>
      <c r="DC491" t="str">
        <f>DA471</f>
        <v>-Y</v>
      </c>
      <c r="DD491" t="str">
        <f>DA472</f>
        <v>+X</v>
      </c>
      <c r="DE491" t="str">
        <f>DA473</f>
        <v>-X</v>
      </c>
      <c r="DF491" t="str">
        <f>DA474</f>
        <v>+Y</v>
      </c>
      <c r="DG491" t="str">
        <f>DA475</f>
        <v>-Y</v>
      </c>
      <c r="DH491" s="1" t="str">
        <f>DA476</f>
        <v>+X</v>
      </c>
      <c r="DI491" s="1"/>
      <c r="DJ491" s="1"/>
      <c r="DK491" s="1"/>
      <c r="DL491" s="1" t="str">
        <f>DA477</f>
        <v>-X</v>
      </c>
      <c r="DM491" s="1"/>
      <c r="DN491" s="1"/>
      <c r="DO491" s="1"/>
      <c r="DS491" t="str">
        <f>DR470</f>
        <v>+Y</v>
      </c>
      <c r="DT491" t="str">
        <f>DR471</f>
        <v>-Y</v>
      </c>
      <c r="DU491" t="str">
        <f>DR472</f>
        <v>+X</v>
      </c>
      <c r="DV491" t="str">
        <f>DR473</f>
        <v>-X</v>
      </c>
      <c r="DW491" t="str">
        <f>DR474</f>
        <v>+Y</v>
      </c>
      <c r="DX491" t="str">
        <f>DR475</f>
        <v>-Y</v>
      </c>
      <c r="DY491" s="1" t="str">
        <f>DR476</f>
        <v>+X</v>
      </c>
      <c r="DZ491" s="1"/>
      <c r="EA491" s="1"/>
      <c r="EB491" s="1"/>
      <c r="EC491" s="1" t="str">
        <f>DR477</f>
        <v>-X</v>
      </c>
      <c r="ED491" s="1"/>
      <c r="EE491" s="1"/>
      <c r="EF491" s="1"/>
    </row>
    <row r="492" spans="2:136" ht="16" x14ac:dyDescent="0.2">
      <c r="B492" t="s">
        <v>316</v>
      </c>
      <c r="D492">
        <v>0</v>
      </c>
      <c r="E492">
        <v>0</v>
      </c>
      <c r="F492">
        <v>0</v>
      </c>
      <c r="G492">
        <v>0</v>
      </c>
      <c r="H492">
        <f>IF(H491="+X",-SIN(C483*PI()/180),0)</f>
        <v>-0.44721394578150375</v>
      </c>
      <c r="I492">
        <f>-H492</f>
        <v>0.44721394578150375</v>
      </c>
      <c r="J492">
        <f>IF(J491="+X",-SIN(C482*PI()/180),0)</f>
        <v>0</v>
      </c>
      <c r="K492">
        <f t="shared" ref="K492:M494" si="66">J492</f>
        <v>0</v>
      </c>
      <c r="L492">
        <f t="shared" si="66"/>
        <v>0</v>
      </c>
      <c r="M492">
        <f t="shared" si="66"/>
        <v>0</v>
      </c>
      <c r="N492">
        <f>-J492</f>
        <v>0</v>
      </c>
      <c r="O492">
        <f t="shared" ref="O492:Q494" si="67">N492</f>
        <v>0</v>
      </c>
      <c r="P492">
        <f t="shared" si="67"/>
        <v>0</v>
      </c>
      <c r="Q492">
        <f t="shared" si="67"/>
        <v>0</v>
      </c>
      <c r="S492" t="s">
        <v>316</v>
      </c>
      <c r="U492">
        <v>0</v>
      </c>
      <c r="V492">
        <v>0</v>
      </c>
      <c r="W492">
        <v>0</v>
      </c>
      <c r="X492">
        <v>0</v>
      </c>
      <c r="Y492">
        <f>IF(Y491="+X",-SIN(T483*PI()/180),0)</f>
        <v>-0.44721394578150375</v>
      </c>
      <c r="Z492">
        <f>-Y492</f>
        <v>0.44721394578150375</v>
      </c>
      <c r="AA492">
        <f>IF(AA491="+X",-SIN(T482*PI()/180),0)</f>
        <v>0</v>
      </c>
      <c r="AB492">
        <f t="shared" ref="AB492:AD494" si="68">AA492</f>
        <v>0</v>
      </c>
      <c r="AC492">
        <f t="shared" si="68"/>
        <v>0</v>
      </c>
      <c r="AD492">
        <f t="shared" si="68"/>
        <v>0</v>
      </c>
      <c r="AE492">
        <f>-AA492</f>
        <v>0</v>
      </c>
      <c r="AF492">
        <f t="shared" ref="AF492:AH494" si="69">AE492</f>
        <v>0</v>
      </c>
      <c r="AG492">
        <f t="shared" si="69"/>
        <v>0</v>
      </c>
      <c r="AH492">
        <f t="shared" si="69"/>
        <v>0</v>
      </c>
      <c r="AJ492" t="s">
        <v>316</v>
      </c>
      <c r="AL492">
        <v>0</v>
      </c>
      <c r="AM492">
        <v>0</v>
      </c>
      <c r="AN492">
        <v>0</v>
      </c>
      <c r="AO492">
        <v>0</v>
      </c>
      <c r="AP492">
        <f>IF(AP491="+X",-SIN(AK483*PI()/180),0)</f>
        <v>-0.44721394578150375</v>
      </c>
      <c r="AQ492">
        <f>-AP492</f>
        <v>0.44721394578150375</v>
      </c>
      <c r="AR492">
        <f>IF(AR491="+X",-SIN(AK482*PI()/180),0)</f>
        <v>0</v>
      </c>
      <c r="AS492">
        <f t="shared" ref="AS492:AU494" si="70">AR492</f>
        <v>0</v>
      </c>
      <c r="AT492">
        <f t="shared" si="70"/>
        <v>0</v>
      </c>
      <c r="AU492">
        <f t="shared" si="70"/>
        <v>0</v>
      </c>
      <c r="AV492">
        <f>-AR492</f>
        <v>0</v>
      </c>
      <c r="AW492">
        <f t="shared" ref="AW492:AY494" si="71">AV492</f>
        <v>0</v>
      </c>
      <c r="AX492">
        <f t="shared" si="71"/>
        <v>0</v>
      </c>
      <c r="AY492">
        <f t="shared" si="71"/>
        <v>0</v>
      </c>
      <c r="BA492" t="s">
        <v>316</v>
      </c>
      <c r="BC492">
        <v>0</v>
      </c>
      <c r="BD492">
        <v>0</v>
      </c>
      <c r="BE492">
        <v>0</v>
      </c>
      <c r="BF492">
        <v>0</v>
      </c>
      <c r="BG492">
        <f>IF(BG491="+X",-SIN(BB483*PI()/180),0)</f>
        <v>-0.44721394578150375</v>
      </c>
      <c r="BH492">
        <f>-BG492</f>
        <v>0.44721394578150375</v>
      </c>
      <c r="BI492">
        <f>IF(BI491="+X",-SIN(BB482*PI()/180),0)</f>
        <v>0</v>
      </c>
      <c r="BJ492">
        <f t="shared" ref="BJ492:BL494" si="72">BI492</f>
        <v>0</v>
      </c>
      <c r="BK492">
        <f t="shared" si="72"/>
        <v>0</v>
      </c>
      <c r="BL492">
        <f t="shared" si="72"/>
        <v>0</v>
      </c>
      <c r="BM492">
        <f>-BI492</f>
        <v>0</v>
      </c>
      <c r="BN492">
        <f t="shared" ref="BN492:BP494" si="73">BM492</f>
        <v>0</v>
      </c>
      <c r="BO492">
        <f t="shared" si="73"/>
        <v>0</v>
      </c>
      <c r="BP492">
        <f t="shared" si="73"/>
        <v>0</v>
      </c>
      <c r="BR492" t="s">
        <v>316</v>
      </c>
      <c r="BT492">
        <v>0</v>
      </c>
      <c r="BU492">
        <v>0</v>
      </c>
      <c r="BV492">
        <v>0</v>
      </c>
      <c r="BW492">
        <v>0</v>
      </c>
      <c r="BX492">
        <f>IF(BX491="+X",-SIN(BS483*PI()/180),0)</f>
        <v>0</v>
      </c>
      <c r="BY492">
        <f>-BX492</f>
        <v>0</v>
      </c>
      <c r="BZ492">
        <f>IF(BZ491="+X",-SIN(BS482*PI()/180),0)</f>
        <v>-0.44721394578150375</v>
      </c>
      <c r="CA492">
        <f t="shared" ref="CA492:CC494" si="74">BZ492</f>
        <v>-0.44721394578150375</v>
      </c>
      <c r="CB492">
        <f t="shared" si="74"/>
        <v>-0.44721394578150375</v>
      </c>
      <c r="CC492">
        <f t="shared" si="74"/>
        <v>-0.44721394578150375</v>
      </c>
      <c r="CD492">
        <f>-BZ492</f>
        <v>0.44721394578150375</v>
      </c>
      <c r="CE492">
        <f t="shared" ref="CE492:CG494" si="75">CD492</f>
        <v>0.44721394578150375</v>
      </c>
      <c r="CF492">
        <f t="shared" si="75"/>
        <v>0.44721394578150375</v>
      </c>
      <c r="CG492">
        <f t="shared" si="75"/>
        <v>0.44721394578150375</v>
      </c>
      <c r="CI492" t="s">
        <v>316</v>
      </c>
      <c r="CK492">
        <v>0</v>
      </c>
      <c r="CL492">
        <v>0</v>
      </c>
      <c r="CM492">
        <v>0</v>
      </c>
      <c r="CN492">
        <v>0</v>
      </c>
      <c r="CO492">
        <f>IF(CO491="+X",-SIN(CJ483*PI()/180),0)</f>
        <v>0</v>
      </c>
      <c r="CP492">
        <f>-CO492</f>
        <v>0</v>
      </c>
      <c r="CQ492">
        <f>IF(CQ491="+X",-SIN(CJ482*PI()/180),0)</f>
        <v>-0.44721394578150375</v>
      </c>
      <c r="CR492">
        <f t="shared" ref="CR492:CT494" si="76">CQ492</f>
        <v>-0.44721394578150375</v>
      </c>
      <c r="CS492">
        <f t="shared" si="76"/>
        <v>-0.44721394578150375</v>
      </c>
      <c r="CT492">
        <f t="shared" si="76"/>
        <v>-0.44721394578150375</v>
      </c>
      <c r="CU492">
        <f>-CQ492</f>
        <v>0.44721394578150375</v>
      </c>
      <c r="CV492">
        <f t="shared" ref="CV492:CX494" si="77">CU492</f>
        <v>0.44721394578150375</v>
      </c>
      <c r="CW492">
        <f t="shared" si="77"/>
        <v>0.44721394578150375</v>
      </c>
      <c r="CX492">
        <f t="shared" si="77"/>
        <v>0.44721394578150375</v>
      </c>
      <c r="CZ492" t="s">
        <v>316</v>
      </c>
      <c r="DB492">
        <v>0</v>
      </c>
      <c r="DC492">
        <v>0</v>
      </c>
      <c r="DD492">
        <v>0</v>
      </c>
      <c r="DE492">
        <v>0</v>
      </c>
      <c r="DF492">
        <f>IF(DF491="+X",-SIN(DA483*PI()/180),0)</f>
        <v>0</v>
      </c>
      <c r="DG492">
        <f>-DF492</f>
        <v>0</v>
      </c>
      <c r="DH492">
        <f>IF(DH491="+X",-SIN(DA482*PI()/180),0)</f>
        <v>-0.44721394578150375</v>
      </c>
      <c r="DI492">
        <f t="shared" ref="DI492:DK494" si="78">DH492</f>
        <v>-0.44721394578150375</v>
      </c>
      <c r="DJ492">
        <f t="shared" si="78"/>
        <v>-0.44721394578150375</v>
      </c>
      <c r="DK492">
        <f t="shared" si="78"/>
        <v>-0.44721394578150375</v>
      </c>
      <c r="DL492">
        <f>-DH492</f>
        <v>0.44721394578150375</v>
      </c>
      <c r="DM492">
        <f t="shared" ref="DM492:DO494" si="79">DL492</f>
        <v>0.44721394578150375</v>
      </c>
      <c r="DN492">
        <f t="shared" si="79"/>
        <v>0.44721394578150375</v>
      </c>
      <c r="DO492">
        <f t="shared" si="79"/>
        <v>0.44721394578150375</v>
      </c>
      <c r="DQ492" t="s">
        <v>316</v>
      </c>
      <c r="DS492">
        <v>0</v>
      </c>
      <c r="DT492">
        <v>0</v>
      </c>
      <c r="DU492">
        <v>0</v>
      </c>
      <c r="DV492">
        <v>0</v>
      </c>
      <c r="DW492">
        <f>IF(DW491="+X",-SIN(DR483*PI()/180),0)</f>
        <v>0</v>
      </c>
      <c r="DX492">
        <f>-DW492</f>
        <v>0</v>
      </c>
      <c r="DY492">
        <f>IF(DY491="+X",-SIN(DR482*PI()/180),0)</f>
        <v>-0.44721394578150375</v>
      </c>
      <c r="DZ492">
        <f t="shared" ref="DZ492:EB494" si="80">DY492</f>
        <v>-0.44721394578150375</v>
      </c>
      <c r="EA492">
        <f t="shared" si="80"/>
        <v>-0.44721394578150375</v>
      </c>
      <c r="EB492">
        <f t="shared" si="80"/>
        <v>-0.44721394578150375</v>
      </c>
      <c r="EC492">
        <f>-DY492</f>
        <v>0.44721394578150375</v>
      </c>
      <c r="ED492">
        <f t="shared" ref="ED492:EF494" si="81">EC492</f>
        <v>0.44721394578150375</v>
      </c>
      <c r="EE492">
        <f t="shared" si="81"/>
        <v>0.44721394578150375</v>
      </c>
      <c r="EF492">
        <f t="shared" si="81"/>
        <v>0.44721394578150375</v>
      </c>
    </row>
    <row r="493" spans="2:136" ht="16" x14ac:dyDescent="0.2">
      <c r="B493" t="s">
        <v>317</v>
      </c>
      <c r="D493">
        <v>0</v>
      </c>
      <c r="E493">
        <v>0</v>
      </c>
      <c r="F493">
        <v>0</v>
      </c>
      <c r="G493">
        <v>0</v>
      </c>
      <c r="H493">
        <f>IF(H491="+Y",-SIN(C483*PI()/180),0)</f>
        <v>0</v>
      </c>
      <c r="I493">
        <f>-H493</f>
        <v>0</v>
      </c>
      <c r="J493">
        <f>IF(J491="+Y",-SIN(C482*PI()/180),0)</f>
        <v>-0.44721394578150375</v>
      </c>
      <c r="K493">
        <f t="shared" si="66"/>
        <v>-0.44721394578150375</v>
      </c>
      <c r="L493">
        <f t="shared" si="66"/>
        <v>-0.44721394578150375</v>
      </c>
      <c r="M493">
        <f t="shared" si="66"/>
        <v>-0.44721394578150375</v>
      </c>
      <c r="N493">
        <f>-J493</f>
        <v>0.44721394578150375</v>
      </c>
      <c r="O493">
        <f t="shared" si="67"/>
        <v>0.44721394578150375</v>
      </c>
      <c r="P493">
        <f t="shared" si="67"/>
        <v>0.44721394578150375</v>
      </c>
      <c r="Q493">
        <f t="shared" si="67"/>
        <v>0.44721394578150375</v>
      </c>
      <c r="S493" t="s">
        <v>317</v>
      </c>
      <c r="U493">
        <v>0</v>
      </c>
      <c r="V493">
        <v>0</v>
      </c>
      <c r="W493">
        <v>0</v>
      </c>
      <c r="X493">
        <v>0</v>
      </c>
      <c r="Y493">
        <f>IF(Y491="+Y",-SIN(T483*PI()/180),0)</f>
        <v>0</v>
      </c>
      <c r="Z493">
        <f>-Y493</f>
        <v>0</v>
      </c>
      <c r="AA493">
        <f>IF(AA491="+Y",-SIN(T482*PI()/180),0)</f>
        <v>-0.44721394578150375</v>
      </c>
      <c r="AB493">
        <f t="shared" si="68"/>
        <v>-0.44721394578150375</v>
      </c>
      <c r="AC493">
        <f t="shared" si="68"/>
        <v>-0.44721394578150375</v>
      </c>
      <c r="AD493">
        <f t="shared" si="68"/>
        <v>-0.44721394578150375</v>
      </c>
      <c r="AE493">
        <f>-AA493</f>
        <v>0.44721394578150375</v>
      </c>
      <c r="AF493">
        <f t="shared" si="69"/>
        <v>0.44721394578150375</v>
      </c>
      <c r="AG493">
        <f t="shared" si="69"/>
        <v>0.44721394578150375</v>
      </c>
      <c r="AH493">
        <f t="shared" si="69"/>
        <v>0.44721394578150375</v>
      </c>
      <c r="AJ493" t="s">
        <v>317</v>
      </c>
      <c r="AL493">
        <v>0</v>
      </c>
      <c r="AM493">
        <v>0</v>
      </c>
      <c r="AN493">
        <v>0</v>
      </c>
      <c r="AO493">
        <v>0</v>
      </c>
      <c r="AP493">
        <f>IF(AP491="+Y",-SIN(AK483*PI()/180),0)</f>
        <v>0</v>
      </c>
      <c r="AQ493">
        <f>-AP493</f>
        <v>0</v>
      </c>
      <c r="AR493">
        <f>IF(AR491="+Y",-SIN(AK482*PI()/180),0)</f>
        <v>-0.44721394578150375</v>
      </c>
      <c r="AS493">
        <f t="shared" si="70"/>
        <v>-0.44721394578150375</v>
      </c>
      <c r="AT493">
        <f t="shared" si="70"/>
        <v>-0.44721394578150375</v>
      </c>
      <c r="AU493">
        <f t="shared" si="70"/>
        <v>-0.44721394578150375</v>
      </c>
      <c r="AV493">
        <f>-AR493</f>
        <v>0.44721394578150375</v>
      </c>
      <c r="AW493">
        <f t="shared" si="71"/>
        <v>0.44721394578150375</v>
      </c>
      <c r="AX493">
        <f t="shared" si="71"/>
        <v>0.44721394578150375</v>
      </c>
      <c r="AY493">
        <f t="shared" si="71"/>
        <v>0.44721394578150375</v>
      </c>
      <c r="BA493" t="s">
        <v>317</v>
      </c>
      <c r="BC493">
        <v>0</v>
      </c>
      <c r="BD493">
        <v>0</v>
      </c>
      <c r="BE493">
        <v>0</v>
      </c>
      <c r="BF493">
        <v>0</v>
      </c>
      <c r="BG493">
        <f>IF(BG491="+Y",-SIN(BB483*PI()/180),0)</f>
        <v>0</v>
      </c>
      <c r="BH493">
        <f>-BG493</f>
        <v>0</v>
      </c>
      <c r="BI493">
        <f>IF(BI491="+Y",-SIN(BB482*PI()/180),0)</f>
        <v>-0.44721394578150375</v>
      </c>
      <c r="BJ493">
        <f t="shared" si="72"/>
        <v>-0.44721394578150375</v>
      </c>
      <c r="BK493">
        <f t="shared" si="72"/>
        <v>-0.44721394578150375</v>
      </c>
      <c r="BL493">
        <f t="shared" si="72"/>
        <v>-0.44721394578150375</v>
      </c>
      <c r="BM493">
        <f>-BI493</f>
        <v>0.44721394578150375</v>
      </c>
      <c r="BN493">
        <f t="shared" si="73"/>
        <v>0.44721394578150375</v>
      </c>
      <c r="BO493">
        <f t="shared" si="73"/>
        <v>0.44721394578150375</v>
      </c>
      <c r="BP493">
        <f t="shared" si="73"/>
        <v>0.44721394578150375</v>
      </c>
      <c r="BR493" t="s">
        <v>317</v>
      </c>
      <c r="BT493">
        <v>0</v>
      </c>
      <c r="BU493">
        <v>0</v>
      </c>
      <c r="BV493">
        <v>0</v>
      </c>
      <c r="BW493">
        <v>0</v>
      </c>
      <c r="BX493">
        <f>IF(BX491="+Y",-SIN(BS483*PI()/180),0)</f>
        <v>-0.44721394578150375</v>
      </c>
      <c r="BY493">
        <f>-BX493</f>
        <v>0.44721394578150375</v>
      </c>
      <c r="BZ493">
        <f>IF(BZ491="+Y",-SIN(BS482*PI()/180),0)</f>
        <v>0</v>
      </c>
      <c r="CA493">
        <f t="shared" si="74"/>
        <v>0</v>
      </c>
      <c r="CB493">
        <f t="shared" si="74"/>
        <v>0</v>
      </c>
      <c r="CC493">
        <f t="shared" si="74"/>
        <v>0</v>
      </c>
      <c r="CD493">
        <f>-BZ493</f>
        <v>0</v>
      </c>
      <c r="CE493">
        <f t="shared" si="75"/>
        <v>0</v>
      </c>
      <c r="CF493">
        <f t="shared" si="75"/>
        <v>0</v>
      </c>
      <c r="CG493">
        <f t="shared" si="75"/>
        <v>0</v>
      </c>
      <c r="CI493" t="s">
        <v>317</v>
      </c>
      <c r="CK493">
        <v>0</v>
      </c>
      <c r="CL493">
        <v>0</v>
      </c>
      <c r="CM493">
        <v>0</v>
      </c>
      <c r="CN493">
        <v>0</v>
      </c>
      <c r="CO493">
        <f>IF(CO491="+Y",-SIN(CJ483*PI()/180),0)</f>
        <v>-0.44721394578150375</v>
      </c>
      <c r="CP493">
        <f>-CO493</f>
        <v>0.44721394578150375</v>
      </c>
      <c r="CQ493">
        <f>IF(CQ491="+Y",-SIN(CJ482*PI()/180),0)</f>
        <v>0</v>
      </c>
      <c r="CR493">
        <f t="shared" si="76"/>
        <v>0</v>
      </c>
      <c r="CS493">
        <f t="shared" si="76"/>
        <v>0</v>
      </c>
      <c r="CT493">
        <f t="shared" si="76"/>
        <v>0</v>
      </c>
      <c r="CU493">
        <f>-CQ493</f>
        <v>0</v>
      </c>
      <c r="CV493">
        <f t="shared" si="77"/>
        <v>0</v>
      </c>
      <c r="CW493">
        <f t="shared" si="77"/>
        <v>0</v>
      </c>
      <c r="CX493">
        <f t="shared" si="77"/>
        <v>0</v>
      </c>
      <c r="CZ493" t="s">
        <v>317</v>
      </c>
      <c r="DB493">
        <v>0</v>
      </c>
      <c r="DC493">
        <v>0</v>
      </c>
      <c r="DD493">
        <v>0</v>
      </c>
      <c r="DE493">
        <v>0</v>
      </c>
      <c r="DF493">
        <f>IF(DF491="+Y",-SIN(DA483*PI()/180),0)</f>
        <v>-0.44721394578150375</v>
      </c>
      <c r="DG493">
        <f>-DF493</f>
        <v>0.44721394578150375</v>
      </c>
      <c r="DH493">
        <f>IF(DH491="+Y",-SIN(DA482*PI()/180),0)</f>
        <v>0</v>
      </c>
      <c r="DI493">
        <f t="shared" si="78"/>
        <v>0</v>
      </c>
      <c r="DJ493">
        <f t="shared" si="78"/>
        <v>0</v>
      </c>
      <c r="DK493">
        <f t="shared" si="78"/>
        <v>0</v>
      </c>
      <c r="DL493">
        <f>-DH493</f>
        <v>0</v>
      </c>
      <c r="DM493">
        <f t="shared" si="79"/>
        <v>0</v>
      </c>
      <c r="DN493">
        <f t="shared" si="79"/>
        <v>0</v>
      </c>
      <c r="DO493">
        <f t="shared" si="79"/>
        <v>0</v>
      </c>
      <c r="DQ493" t="s">
        <v>317</v>
      </c>
      <c r="DS493">
        <v>0</v>
      </c>
      <c r="DT493">
        <v>0</v>
      </c>
      <c r="DU493">
        <v>0</v>
      </c>
      <c r="DV493">
        <v>0</v>
      </c>
      <c r="DW493">
        <f>IF(DW491="+Y",-SIN(DR483*PI()/180),0)</f>
        <v>-0.44721394578150375</v>
      </c>
      <c r="DX493">
        <f>-DW493</f>
        <v>0.44721394578150375</v>
      </c>
      <c r="DY493">
        <f>IF(DY491="+Y",-SIN(DR482*PI()/180),0)</f>
        <v>0</v>
      </c>
      <c r="DZ493">
        <f t="shared" si="80"/>
        <v>0</v>
      </c>
      <c r="EA493">
        <f t="shared" si="80"/>
        <v>0</v>
      </c>
      <c r="EB493">
        <f t="shared" si="80"/>
        <v>0</v>
      </c>
      <c r="EC493">
        <f>-DY493</f>
        <v>0</v>
      </c>
      <c r="ED493">
        <f t="shared" si="81"/>
        <v>0</v>
      </c>
      <c r="EE493">
        <f t="shared" si="81"/>
        <v>0</v>
      </c>
      <c r="EF493">
        <f t="shared" si="81"/>
        <v>0</v>
      </c>
    </row>
    <row r="494" spans="2:136" ht="16" x14ac:dyDescent="0.2">
      <c r="B494" t="s">
        <v>318</v>
      </c>
      <c r="D494">
        <v>0</v>
      </c>
      <c r="E494">
        <v>0</v>
      </c>
      <c r="F494">
        <v>0</v>
      </c>
      <c r="G494">
        <v>0</v>
      </c>
      <c r="H494">
        <f>-COS(C483*PI()/180)</f>
        <v>-0.89442701585905726</v>
      </c>
      <c r="I494">
        <f>H494</f>
        <v>-0.89442701585905726</v>
      </c>
      <c r="J494">
        <f>-COS(C482*PI()/180)</f>
        <v>-0.89442701585905726</v>
      </c>
      <c r="K494">
        <f t="shared" si="66"/>
        <v>-0.89442701585905726</v>
      </c>
      <c r="L494">
        <f t="shared" si="66"/>
        <v>-0.89442701585905726</v>
      </c>
      <c r="M494">
        <f t="shared" si="66"/>
        <v>-0.89442701585905726</v>
      </c>
      <c r="N494">
        <f>J494</f>
        <v>-0.89442701585905726</v>
      </c>
      <c r="O494">
        <f t="shared" si="67"/>
        <v>-0.89442701585905726</v>
      </c>
      <c r="P494">
        <f t="shared" si="67"/>
        <v>-0.89442701585905726</v>
      </c>
      <c r="Q494">
        <f t="shared" si="67"/>
        <v>-0.89442701585905726</v>
      </c>
      <c r="S494" t="s">
        <v>318</v>
      </c>
      <c r="U494">
        <v>0</v>
      </c>
      <c r="V494">
        <v>0</v>
      </c>
      <c r="W494">
        <v>0</v>
      </c>
      <c r="X494">
        <v>0</v>
      </c>
      <c r="Y494">
        <f>-COS(T483*PI()/180)</f>
        <v>-0.89442701585905726</v>
      </c>
      <c r="Z494">
        <f>Y494</f>
        <v>-0.89442701585905726</v>
      </c>
      <c r="AA494">
        <f>-COS(T482*PI()/180)</f>
        <v>-0.89442701585905726</v>
      </c>
      <c r="AB494">
        <f t="shared" si="68"/>
        <v>-0.89442701585905726</v>
      </c>
      <c r="AC494">
        <f t="shared" si="68"/>
        <v>-0.89442701585905726</v>
      </c>
      <c r="AD494">
        <f t="shared" si="68"/>
        <v>-0.89442701585905726</v>
      </c>
      <c r="AE494">
        <f>AA494</f>
        <v>-0.89442701585905726</v>
      </c>
      <c r="AF494">
        <f t="shared" si="69"/>
        <v>-0.89442701585905726</v>
      </c>
      <c r="AG494">
        <f t="shared" si="69"/>
        <v>-0.89442701585905726</v>
      </c>
      <c r="AH494">
        <f t="shared" si="69"/>
        <v>-0.89442701585905726</v>
      </c>
      <c r="AJ494" t="s">
        <v>318</v>
      </c>
      <c r="AL494">
        <v>0</v>
      </c>
      <c r="AM494">
        <v>0</v>
      </c>
      <c r="AN494">
        <v>0</v>
      </c>
      <c r="AO494">
        <v>0</v>
      </c>
      <c r="AP494">
        <f>-COS(AK483*PI()/180)</f>
        <v>-0.89442701585905726</v>
      </c>
      <c r="AQ494">
        <f>AP494</f>
        <v>-0.89442701585905726</v>
      </c>
      <c r="AR494">
        <f>-COS(AK482*PI()/180)</f>
        <v>-0.89442701585905726</v>
      </c>
      <c r="AS494">
        <f t="shared" si="70"/>
        <v>-0.89442701585905726</v>
      </c>
      <c r="AT494">
        <f t="shared" si="70"/>
        <v>-0.89442701585905726</v>
      </c>
      <c r="AU494">
        <f t="shared" si="70"/>
        <v>-0.89442701585905726</v>
      </c>
      <c r="AV494">
        <f>AR494</f>
        <v>-0.89442701585905726</v>
      </c>
      <c r="AW494">
        <f t="shared" si="71"/>
        <v>-0.89442701585905726</v>
      </c>
      <c r="AX494">
        <f t="shared" si="71"/>
        <v>-0.89442701585905726</v>
      </c>
      <c r="AY494">
        <f t="shared" si="71"/>
        <v>-0.89442701585905726</v>
      </c>
      <c r="BA494" t="s">
        <v>318</v>
      </c>
      <c r="BC494">
        <v>0</v>
      </c>
      <c r="BD494">
        <v>0</v>
      </c>
      <c r="BE494">
        <v>0</v>
      </c>
      <c r="BF494">
        <v>0</v>
      </c>
      <c r="BG494">
        <f>-COS(BB483*PI()/180)</f>
        <v>-0.89442701585905726</v>
      </c>
      <c r="BH494">
        <f>BG494</f>
        <v>-0.89442701585905726</v>
      </c>
      <c r="BI494">
        <f>-COS(BB482*PI()/180)</f>
        <v>-0.89442701585905726</v>
      </c>
      <c r="BJ494">
        <f t="shared" si="72"/>
        <v>-0.89442701585905726</v>
      </c>
      <c r="BK494">
        <f t="shared" si="72"/>
        <v>-0.89442701585905726</v>
      </c>
      <c r="BL494">
        <f t="shared" si="72"/>
        <v>-0.89442701585905726</v>
      </c>
      <c r="BM494">
        <f>BI494</f>
        <v>-0.89442701585905726</v>
      </c>
      <c r="BN494">
        <f t="shared" si="73"/>
        <v>-0.89442701585905726</v>
      </c>
      <c r="BO494">
        <f t="shared" si="73"/>
        <v>-0.89442701585905726</v>
      </c>
      <c r="BP494">
        <f t="shared" si="73"/>
        <v>-0.89442701585905726</v>
      </c>
      <c r="BR494" t="s">
        <v>318</v>
      </c>
      <c r="BT494">
        <v>0</v>
      </c>
      <c r="BU494">
        <v>0</v>
      </c>
      <c r="BV494">
        <v>0</v>
      </c>
      <c r="BW494">
        <v>0</v>
      </c>
      <c r="BX494">
        <f>-COS(BS483*PI()/180)</f>
        <v>-0.89442701585905726</v>
      </c>
      <c r="BY494">
        <f>BX494</f>
        <v>-0.89442701585905726</v>
      </c>
      <c r="BZ494">
        <f>-COS(BS482*PI()/180)</f>
        <v>-0.89442701585905726</v>
      </c>
      <c r="CA494">
        <f t="shared" si="74"/>
        <v>-0.89442701585905726</v>
      </c>
      <c r="CB494">
        <f t="shared" si="74"/>
        <v>-0.89442701585905726</v>
      </c>
      <c r="CC494">
        <f t="shared" si="74"/>
        <v>-0.89442701585905726</v>
      </c>
      <c r="CD494">
        <f>BZ494</f>
        <v>-0.89442701585905726</v>
      </c>
      <c r="CE494">
        <f t="shared" si="75"/>
        <v>-0.89442701585905726</v>
      </c>
      <c r="CF494">
        <f t="shared" si="75"/>
        <v>-0.89442701585905726</v>
      </c>
      <c r="CG494">
        <f t="shared" si="75"/>
        <v>-0.89442701585905726</v>
      </c>
      <c r="CI494" t="s">
        <v>318</v>
      </c>
      <c r="CK494">
        <v>0</v>
      </c>
      <c r="CL494">
        <v>0</v>
      </c>
      <c r="CM494">
        <v>0</v>
      </c>
      <c r="CN494">
        <v>0</v>
      </c>
      <c r="CO494">
        <f>-COS(CJ483*PI()/180)</f>
        <v>-0.89442701585905726</v>
      </c>
      <c r="CP494">
        <f>CO494</f>
        <v>-0.89442701585905726</v>
      </c>
      <c r="CQ494">
        <f>-COS(CJ482*PI()/180)</f>
        <v>-0.89442701585905726</v>
      </c>
      <c r="CR494">
        <f t="shared" si="76"/>
        <v>-0.89442701585905726</v>
      </c>
      <c r="CS494">
        <f t="shared" si="76"/>
        <v>-0.89442701585905726</v>
      </c>
      <c r="CT494">
        <f t="shared" si="76"/>
        <v>-0.89442701585905726</v>
      </c>
      <c r="CU494">
        <f>CQ494</f>
        <v>-0.89442701585905726</v>
      </c>
      <c r="CV494">
        <f t="shared" si="77"/>
        <v>-0.89442701585905726</v>
      </c>
      <c r="CW494">
        <f t="shared" si="77"/>
        <v>-0.89442701585905726</v>
      </c>
      <c r="CX494">
        <f t="shared" si="77"/>
        <v>-0.89442701585905726</v>
      </c>
      <c r="CZ494" t="s">
        <v>318</v>
      </c>
      <c r="DB494">
        <v>0</v>
      </c>
      <c r="DC494">
        <v>0</v>
      </c>
      <c r="DD494">
        <v>0</v>
      </c>
      <c r="DE494">
        <v>0</v>
      </c>
      <c r="DF494">
        <f>-COS(DA483*PI()/180)</f>
        <v>-0.89442701585905726</v>
      </c>
      <c r="DG494">
        <f>DF494</f>
        <v>-0.89442701585905726</v>
      </c>
      <c r="DH494">
        <f>-COS(DA482*PI()/180)</f>
        <v>-0.89442701585905726</v>
      </c>
      <c r="DI494">
        <f t="shared" si="78"/>
        <v>-0.89442701585905726</v>
      </c>
      <c r="DJ494">
        <f t="shared" si="78"/>
        <v>-0.89442701585905726</v>
      </c>
      <c r="DK494">
        <f t="shared" si="78"/>
        <v>-0.89442701585905726</v>
      </c>
      <c r="DL494">
        <f>DH494</f>
        <v>-0.89442701585905726</v>
      </c>
      <c r="DM494">
        <f t="shared" si="79"/>
        <v>-0.89442701585905726</v>
      </c>
      <c r="DN494">
        <f t="shared" si="79"/>
        <v>-0.89442701585905726</v>
      </c>
      <c r="DO494">
        <f t="shared" si="79"/>
        <v>-0.89442701585905726</v>
      </c>
      <c r="DQ494" t="s">
        <v>318</v>
      </c>
      <c r="DS494">
        <v>0</v>
      </c>
      <c r="DT494">
        <v>0</v>
      </c>
      <c r="DU494">
        <v>0</v>
      </c>
      <c r="DV494">
        <v>0</v>
      </c>
      <c r="DW494">
        <f>-COS(DR483*PI()/180)</f>
        <v>-0.89442701585905726</v>
      </c>
      <c r="DX494">
        <f>DW494</f>
        <v>-0.89442701585905726</v>
      </c>
      <c r="DY494">
        <f>-COS(DR482*PI()/180)</f>
        <v>-0.89442701585905726</v>
      </c>
      <c r="DZ494">
        <f t="shared" si="80"/>
        <v>-0.89442701585905726</v>
      </c>
      <c r="EA494">
        <f t="shared" si="80"/>
        <v>-0.89442701585905726</v>
      </c>
      <c r="EB494">
        <f t="shared" si="80"/>
        <v>-0.89442701585905726</v>
      </c>
      <c r="EC494">
        <f>DY494</f>
        <v>-0.89442701585905726</v>
      </c>
      <c r="ED494">
        <f t="shared" si="81"/>
        <v>-0.89442701585905726</v>
      </c>
      <c r="EE494">
        <f t="shared" si="81"/>
        <v>-0.89442701585905726</v>
      </c>
      <c r="EF494">
        <f t="shared" si="81"/>
        <v>-0.89442701585905726</v>
      </c>
    </row>
    <row r="495" spans="2:136" ht="16" x14ac:dyDescent="0.2">
      <c r="B495" t="s">
        <v>319</v>
      </c>
      <c r="C495" t="s">
        <v>320</v>
      </c>
      <c r="D495">
        <v>0</v>
      </c>
      <c r="E495">
        <v>0</v>
      </c>
      <c r="F495">
        <v>0</v>
      </c>
      <c r="G495">
        <v>0</v>
      </c>
      <c r="H495">
        <f>IF(H491="+X",C484+(C479+2*C481)*C486/3/(C479+C481),0)</f>
        <v>9.6666666666666661</v>
      </c>
      <c r="I495">
        <f>H495</f>
        <v>9.6666666666666661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S495" t="s">
        <v>319</v>
      </c>
      <c r="T495" t="s">
        <v>320</v>
      </c>
      <c r="U495">
        <v>0</v>
      </c>
      <c r="V495">
        <v>0</v>
      </c>
      <c r="W495">
        <v>0</v>
      </c>
      <c r="X495">
        <v>0</v>
      </c>
      <c r="Y495">
        <f>IF(Y491="+X",T484+(T479+2*T481)*T486/3/(T479+T481),0)</f>
        <v>9.6666666666666661</v>
      </c>
      <c r="Z495">
        <f>Y495</f>
        <v>9.6666666666666661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J495" t="s">
        <v>319</v>
      </c>
      <c r="AK495" t="s">
        <v>320</v>
      </c>
      <c r="AL495">
        <v>0</v>
      </c>
      <c r="AM495">
        <v>0</v>
      </c>
      <c r="AN495">
        <v>0</v>
      </c>
      <c r="AO495">
        <v>0</v>
      </c>
      <c r="AP495">
        <f>IF(AP491="+X",AK484+(AK479+2*AK481)*AK486/3/(AK479+AK481),0)</f>
        <v>9.6666666666666661</v>
      </c>
      <c r="AQ495">
        <f>AP495</f>
        <v>9.6666666666666661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BA495" t="s">
        <v>319</v>
      </c>
      <c r="BB495" t="s">
        <v>320</v>
      </c>
      <c r="BC495">
        <v>0</v>
      </c>
      <c r="BD495">
        <v>0</v>
      </c>
      <c r="BE495">
        <v>0</v>
      </c>
      <c r="BF495">
        <v>0</v>
      </c>
      <c r="BG495">
        <f>IF(BG491="+X",BB484+(BB479+2*BB481)*BB486/3/(BB479+BB481),0)</f>
        <v>9.6666666666666661</v>
      </c>
      <c r="BH495">
        <f>BG495</f>
        <v>9.6666666666666661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R495" t="s">
        <v>319</v>
      </c>
      <c r="BS495" t="s">
        <v>320</v>
      </c>
      <c r="BT495">
        <v>0</v>
      </c>
      <c r="BU495">
        <v>0</v>
      </c>
      <c r="BV495">
        <v>0</v>
      </c>
      <c r="BW495">
        <v>0</v>
      </c>
      <c r="BX495">
        <f>IF(BX491="+X",BS484+(BS479+2*BS481)*BS486/3/(BS479+BS481),0)</f>
        <v>0</v>
      </c>
      <c r="BY495">
        <f>BX495</f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I495" t="s">
        <v>319</v>
      </c>
      <c r="CJ495" t="s">
        <v>320</v>
      </c>
      <c r="CK495">
        <v>0</v>
      </c>
      <c r="CL495">
        <v>0</v>
      </c>
      <c r="CM495">
        <v>0</v>
      </c>
      <c r="CN495">
        <v>0</v>
      </c>
      <c r="CO495">
        <f>IF(CO491="+X",CJ484+(CJ479+2*CJ481)*CJ486/3/(CJ479+CJ481),0)</f>
        <v>0</v>
      </c>
      <c r="CP495">
        <f>CO495</f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Z495" t="s">
        <v>319</v>
      </c>
      <c r="DA495" t="s">
        <v>320</v>
      </c>
      <c r="DB495">
        <v>0</v>
      </c>
      <c r="DC495">
        <v>0</v>
      </c>
      <c r="DD495">
        <v>0</v>
      </c>
      <c r="DE495">
        <v>0</v>
      </c>
      <c r="DF495">
        <f>IF(DF491="+X",DA484+(DA479+2*DA481)*DA486/3/(DA479+DA481),0)</f>
        <v>0</v>
      </c>
      <c r="DG495">
        <f>DF495</f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Q495" t="s">
        <v>319</v>
      </c>
      <c r="DR495" t="s">
        <v>320</v>
      </c>
      <c r="DS495">
        <v>0</v>
      </c>
      <c r="DT495">
        <v>0</v>
      </c>
      <c r="DU495">
        <v>0</v>
      </c>
      <c r="DV495">
        <v>0</v>
      </c>
      <c r="DW495">
        <f>IF(DW491="+X",DR484+(DR479+2*DR481)*DR486/3/(DR479+DR481),0)</f>
        <v>0</v>
      </c>
      <c r="DX495">
        <f>DW495</f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</row>
    <row r="496" spans="2:136" ht="16" x14ac:dyDescent="0.2">
      <c r="B496" t="s">
        <v>321</v>
      </c>
      <c r="C496" t="s">
        <v>320</v>
      </c>
      <c r="D496">
        <v>0</v>
      </c>
      <c r="E496">
        <v>0</v>
      </c>
      <c r="F496">
        <v>0</v>
      </c>
      <c r="G496">
        <v>0</v>
      </c>
      <c r="H496">
        <f>IF(H491="+Y",C484+(C479+2*C481)*C486/3/(C479+C481),0)</f>
        <v>0</v>
      </c>
      <c r="I496">
        <f>H496</f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S496" t="s">
        <v>321</v>
      </c>
      <c r="T496" t="s">
        <v>320</v>
      </c>
      <c r="U496">
        <v>0</v>
      </c>
      <c r="V496">
        <v>0</v>
      </c>
      <c r="W496">
        <v>0</v>
      </c>
      <c r="X496">
        <v>0</v>
      </c>
      <c r="Y496">
        <f>IF(Y491="+Y",T484+(T479+2*T481)*T486/3/(T479+T481),0)</f>
        <v>0</v>
      </c>
      <c r="Z496">
        <f>Y496</f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J496" t="s">
        <v>321</v>
      </c>
      <c r="AK496" t="s">
        <v>320</v>
      </c>
      <c r="AL496">
        <v>0</v>
      </c>
      <c r="AM496">
        <v>0</v>
      </c>
      <c r="AN496">
        <v>0</v>
      </c>
      <c r="AO496">
        <v>0</v>
      </c>
      <c r="AP496">
        <f>IF(AP491="+Y",AK484+(AK479+2*AK481)*AK486/3/(AK479+AK481),0)</f>
        <v>0</v>
      </c>
      <c r="AQ496">
        <f>AP496</f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BA496" t="s">
        <v>321</v>
      </c>
      <c r="BB496" t="s">
        <v>320</v>
      </c>
      <c r="BC496">
        <v>0</v>
      </c>
      <c r="BD496">
        <v>0</v>
      </c>
      <c r="BE496">
        <v>0</v>
      </c>
      <c r="BF496">
        <v>0</v>
      </c>
      <c r="BG496">
        <f>IF(BG491="+Y",BB484+(BB479+2*BB481)*BB486/3/(BB479+BB481),0)</f>
        <v>0</v>
      </c>
      <c r="BH496">
        <f>BG496</f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R496" t="s">
        <v>321</v>
      </c>
      <c r="BS496" t="s">
        <v>320</v>
      </c>
      <c r="BT496">
        <v>0</v>
      </c>
      <c r="BU496">
        <v>0</v>
      </c>
      <c r="BV496">
        <v>0</v>
      </c>
      <c r="BW496">
        <v>0</v>
      </c>
      <c r="BX496">
        <f>IF(BX491="+Y",BS484+(BS479+2*BS481)*BS486/3/(BS479+BS481),0)</f>
        <v>10.222222222222221</v>
      </c>
      <c r="BY496">
        <f>BX496</f>
        <v>10.222222222222221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I496" t="s">
        <v>321</v>
      </c>
      <c r="CJ496" t="s">
        <v>320</v>
      </c>
      <c r="CK496">
        <v>0</v>
      </c>
      <c r="CL496">
        <v>0</v>
      </c>
      <c r="CM496">
        <v>0</v>
      </c>
      <c r="CN496">
        <v>0</v>
      </c>
      <c r="CO496">
        <f>IF(CO491="+Y",CJ484+(CJ479+2*CJ481)*CJ486/3/(CJ479+CJ481),0)</f>
        <v>10.222222222222221</v>
      </c>
      <c r="CP496">
        <f>CO496</f>
        <v>10.222222222222221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Z496" t="s">
        <v>321</v>
      </c>
      <c r="DA496" t="s">
        <v>320</v>
      </c>
      <c r="DB496">
        <v>0</v>
      </c>
      <c r="DC496">
        <v>0</v>
      </c>
      <c r="DD496">
        <v>0</v>
      </c>
      <c r="DE496">
        <v>0</v>
      </c>
      <c r="DF496">
        <f>IF(DF491="+Y",DA484+(DA479+2*DA481)*DA486/3/(DA479+DA481),0)</f>
        <v>10.222222222222221</v>
      </c>
      <c r="DG496">
        <f>DF496</f>
        <v>10.222222222222221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Q496" t="s">
        <v>321</v>
      </c>
      <c r="DR496" t="s">
        <v>320</v>
      </c>
      <c r="DS496">
        <v>0</v>
      </c>
      <c r="DT496">
        <v>0</v>
      </c>
      <c r="DU496">
        <v>0</v>
      </c>
      <c r="DV496">
        <v>0</v>
      </c>
      <c r="DW496">
        <f>IF(DW491="+Y",DR484+(DR479+2*DR481)*DR486/3/(DR479+DR481),0)</f>
        <v>10.222222222222221</v>
      </c>
      <c r="DX496">
        <f>DW496</f>
        <v>10.222222222222221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</row>
    <row r="497" spans="1:136" ht="16" x14ac:dyDescent="0.2">
      <c r="B497" t="s">
        <v>322</v>
      </c>
      <c r="C497" t="s">
        <v>320</v>
      </c>
      <c r="D497">
        <v>0</v>
      </c>
      <c r="E497">
        <v>0</v>
      </c>
      <c r="F497">
        <v>0</v>
      </c>
      <c r="G497">
        <v>0</v>
      </c>
      <c r="H497">
        <f>IF(H491="+X",C478-(C479+2*C481)*C486/3/(C479+C481)/TAN(C483*PI()/180),C478-(C479+2*C481)*C486/3/(C479+C481)/TAN(C483*PI()/180))</f>
        <v>36.666669930220046</v>
      </c>
      <c r="I497">
        <f>IF(H491="+X",(C479+2*C481)*C486/3/(C479+C481)/TAN(C483*PI()/180),(C479+2*C481)*C486/3/(C479+C481)/TAN(C483*PI()/180))</f>
        <v>3.3333300697799548</v>
      </c>
      <c r="J497">
        <f>C478-J465</f>
        <v>36.5</v>
      </c>
      <c r="K497">
        <f>C478-K465</f>
        <v>31.839903967652262</v>
      </c>
      <c r="L497">
        <f>C478-L465</f>
        <v>24.25</v>
      </c>
      <c r="M497">
        <f>C478-M465</f>
        <v>11.702380952380953</v>
      </c>
      <c r="N497">
        <f>J497</f>
        <v>36.5</v>
      </c>
      <c r="O497">
        <f>K497</f>
        <v>31.839903967652262</v>
      </c>
      <c r="P497">
        <f>L497</f>
        <v>24.25</v>
      </c>
      <c r="Q497">
        <f>M497</f>
        <v>11.702380952380953</v>
      </c>
      <c r="S497" t="s">
        <v>322</v>
      </c>
      <c r="T497" t="s">
        <v>320</v>
      </c>
      <c r="U497">
        <v>0</v>
      </c>
      <c r="V497">
        <v>0</v>
      </c>
      <c r="W497">
        <v>0</v>
      </c>
      <c r="X497">
        <v>0</v>
      </c>
      <c r="Y497">
        <f>IF(Y491="+X",T478-(T479+2*T481)*T486/3/(T479+T481)/TAN(T483*PI()/180),T478-(T479+2*T481)*T486/3/(T479+T481)/TAN(T483*PI()/180))</f>
        <v>36.666669930220046</v>
      </c>
      <c r="Z497">
        <f>IF(Y491="+X",(T479+2*T481)*T486/3/(T479+T481)/TAN(T483*PI()/180),(T479+2*T481)*T486/3/(T479+T481)/TAN(T483*PI()/180))</f>
        <v>3.3333300697799548</v>
      </c>
      <c r="AA497">
        <f>T478-AA465</f>
        <v>36.5</v>
      </c>
      <c r="AB497">
        <f>T478-AB465</f>
        <v>31.839903967652262</v>
      </c>
      <c r="AC497">
        <f>T478-AC465</f>
        <v>24.25</v>
      </c>
      <c r="AD497">
        <f>T478-AD465</f>
        <v>11.702380952380953</v>
      </c>
      <c r="AE497">
        <f>AA497</f>
        <v>36.5</v>
      </c>
      <c r="AF497">
        <f>AB497</f>
        <v>31.839903967652262</v>
      </c>
      <c r="AG497">
        <f>AC497</f>
        <v>24.25</v>
      </c>
      <c r="AH497">
        <f>AD497</f>
        <v>11.702380952380953</v>
      </c>
      <c r="AJ497" t="s">
        <v>322</v>
      </c>
      <c r="AK497" t="s">
        <v>320</v>
      </c>
      <c r="AL497">
        <v>0</v>
      </c>
      <c r="AM497">
        <v>0</v>
      </c>
      <c r="AN497">
        <v>0</v>
      </c>
      <c r="AO497">
        <v>0</v>
      </c>
      <c r="AP497">
        <f>IF(AP491="+X",AK478-(AK479+2*AK481)*AK486/3/(AK479+AK481)/TAN(AK483*PI()/180),AK478-(AK479+2*AK481)*AK486/3/(AK479+AK481)/TAN(AK483*PI()/180))</f>
        <v>36.666669930220046</v>
      </c>
      <c r="AQ497">
        <f>IF(AP491="+X",(AK479+2*AK481)*AK486/3/(AK479+AK481)/TAN(AK483*PI()/180),(AK479+2*AK481)*AK486/3/(AK479+AK481)/TAN(AK483*PI()/180))</f>
        <v>3.3333300697799548</v>
      </c>
      <c r="AR497">
        <f>AK478-AR465</f>
        <v>36.5</v>
      </c>
      <c r="AS497">
        <f>AK478-AS465</f>
        <v>31.839903967652262</v>
      </c>
      <c r="AT497">
        <f>AK478-AT465</f>
        <v>24.25</v>
      </c>
      <c r="AU497">
        <f>AK478-AU465</f>
        <v>11.702380952380953</v>
      </c>
      <c r="AV497">
        <f>AR497</f>
        <v>36.5</v>
      </c>
      <c r="AW497">
        <f>AS497</f>
        <v>31.839903967652262</v>
      </c>
      <c r="AX497">
        <f>AT497</f>
        <v>24.25</v>
      </c>
      <c r="AY497">
        <f>AU497</f>
        <v>11.702380952380953</v>
      </c>
      <c r="BA497" t="s">
        <v>322</v>
      </c>
      <c r="BB497" t="s">
        <v>320</v>
      </c>
      <c r="BC497">
        <v>0</v>
      </c>
      <c r="BD497">
        <v>0</v>
      </c>
      <c r="BE497">
        <v>0</v>
      </c>
      <c r="BF497">
        <v>0</v>
      </c>
      <c r="BG497">
        <f>IF(BG491="+X",BB478-(BB479+2*BB481)*BB486/3/(BB479+BB481)/TAN(BB483*PI()/180),BB478-(BB479+2*BB481)*BB486/3/(BB479+BB481)/TAN(BB483*PI()/180))</f>
        <v>36.666669930220046</v>
      </c>
      <c r="BH497">
        <f>IF(BG491="+X",(BB479+2*BB481)*BB486/3/(BB479+BB481)/TAN(BB483*PI()/180),(BB479+2*BB481)*BB486/3/(BB479+BB481)/TAN(BB483*PI()/180))</f>
        <v>3.3333300697799548</v>
      </c>
      <c r="BI497">
        <f>BB478-BI465</f>
        <v>36.5</v>
      </c>
      <c r="BJ497">
        <f>BB478-BJ465</f>
        <v>31.839903967652262</v>
      </c>
      <c r="BK497">
        <f>BB478-BK465</f>
        <v>24.25</v>
      </c>
      <c r="BL497">
        <f>BB478-BL465</f>
        <v>11.702380952380953</v>
      </c>
      <c r="BM497">
        <f>BI497</f>
        <v>36.5</v>
      </c>
      <c r="BN497">
        <f>BJ497</f>
        <v>31.839903967652262</v>
      </c>
      <c r="BO497">
        <f>BK497</f>
        <v>24.25</v>
      </c>
      <c r="BP497">
        <f>BL497</f>
        <v>11.702380952380953</v>
      </c>
      <c r="BR497" t="s">
        <v>322</v>
      </c>
      <c r="BS497" t="s">
        <v>320</v>
      </c>
      <c r="BT497">
        <v>0</v>
      </c>
      <c r="BU497">
        <v>0</v>
      </c>
      <c r="BV497">
        <v>0</v>
      </c>
      <c r="BW497">
        <v>0</v>
      </c>
      <c r="BX497">
        <f>IF(BX491="+X",BS478-(BS479+2*BS481)*BS486/3/(BS479+BS481)/TAN(BS483*PI()/180),BS478-(BS479+2*BS481)*BS486/3/(BS479+BS481)/TAN(BS483*PI()/180))</f>
        <v>15.55555990696006</v>
      </c>
      <c r="BY497">
        <f>IF(BX491="+X",(BS479+2*BS481)*BS486/3/(BS479+BS481)/TAN(BS483*PI()/180),(BS479+2*BS481)*BS486/3/(BS479+BS481)/TAN(BS483*PI()/180))</f>
        <v>4.4444400930399395</v>
      </c>
      <c r="BZ497">
        <f>BS478-BZ465</f>
        <v>16.5</v>
      </c>
      <c r="CA497">
        <f>BS478-CA465</f>
        <v>11.846514575411913</v>
      </c>
      <c r="CB497">
        <f>BS478-CB465</f>
        <v>6.3333333333333304</v>
      </c>
      <c r="CC497">
        <f>BS478-CC465</f>
        <v>20</v>
      </c>
      <c r="CD497">
        <f>BZ497</f>
        <v>16.5</v>
      </c>
      <c r="CE497">
        <f>CA497</f>
        <v>11.846514575411913</v>
      </c>
      <c r="CF497">
        <f>CB497</f>
        <v>6.3333333333333304</v>
      </c>
      <c r="CG497">
        <f>CC497</f>
        <v>20</v>
      </c>
      <c r="CI497" t="s">
        <v>322</v>
      </c>
      <c r="CJ497" t="s">
        <v>320</v>
      </c>
      <c r="CK497">
        <v>0</v>
      </c>
      <c r="CL497">
        <v>0</v>
      </c>
      <c r="CM497">
        <v>0</v>
      </c>
      <c r="CN497">
        <v>0</v>
      </c>
      <c r="CO497">
        <f>IF(CO491="+X",CJ478-(CJ479+2*CJ481)*CJ486/3/(CJ479+CJ481)/TAN(CJ483*PI()/180),CJ478-(CJ479+2*CJ481)*CJ486/3/(CJ479+CJ481)/TAN(CJ483*PI()/180))</f>
        <v>15.55555990696006</v>
      </c>
      <c r="CP497">
        <f>IF(CO491="+X",(CJ479+2*CJ481)*CJ486/3/(CJ479+CJ481)/TAN(CJ483*PI()/180),(CJ479+2*CJ481)*CJ486/3/(CJ479+CJ481)/TAN(CJ483*PI()/180))</f>
        <v>4.4444400930399395</v>
      </c>
      <c r="CQ497">
        <f>CJ478-CQ465</f>
        <v>16.5</v>
      </c>
      <c r="CR497">
        <f>CJ478-CR465</f>
        <v>11.846514575411913</v>
      </c>
      <c r="CS497">
        <f>CJ478-CS465</f>
        <v>6.3333333333333304</v>
      </c>
      <c r="CT497">
        <f>CJ478-CT465</f>
        <v>20</v>
      </c>
      <c r="CU497">
        <f>CQ497</f>
        <v>16.5</v>
      </c>
      <c r="CV497">
        <f>CR497</f>
        <v>11.846514575411913</v>
      </c>
      <c r="CW497">
        <f>CS497</f>
        <v>6.3333333333333304</v>
      </c>
      <c r="CX497">
        <f>CT497</f>
        <v>20</v>
      </c>
      <c r="CZ497" t="s">
        <v>322</v>
      </c>
      <c r="DA497" t="s">
        <v>320</v>
      </c>
      <c r="DB497">
        <v>0</v>
      </c>
      <c r="DC497">
        <v>0</v>
      </c>
      <c r="DD497">
        <v>0</v>
      </c>
      <c r="DE497">
        <v>0</v>
      </c>
      <c r="DF497">
        <f>IF(DF491="+X",DA478-(DA479+2*DA481)*DA486/3/(DA479+DA481)/TAN(DA483*PI()/180),DA478-(DA479+2*DA481)*DA486/3/(DA479+DA481)/TAN(DA483*PI()/180))</f>
        <v>15.55555990696006</v>
      </c>
      <c r="DG497">
        <f>IF(DF491="+X",(DA479+2*DA481)*DA486/3/(DA479+DA481)/TAN(DA483*PI()/180),(DA479+2*DA481)*DA486/3/(DA479+DA481)/TAN(DA483*PI()/180))</f>
        <v>4.4444400930399395</v>
      </c>
      <c r="DH497">
        <f>DA478-DH465</f>
        <v>16.5</v>
      </c>
      <c r="DI497">
        <f>DA478-DI465</f>
        <v>11.846514575411913</v>
      </c>
      <c r="DJ497">
        <f>DA478-DJ465</f>
        <v>6.3333333333333304</v>
      </c>
      <c r="DK497">
        <f>DA478-DK465</f>
        <v>20</v>
      </c>
      <c r="DL497">
        <f>DH497</f>
        <v>16.5</v>
      </c>
      <c r="DM497">
        <f>DI497</f>
        <v>11.846514575411913</v>
      </c>
      <c r="DN497">
        <f>DJ497</f>
        <v>6.3333333333333304</v>
      </c>
      <c r="DO497">
        <f>DK497</f>
        <v>20</v>
      </c>
      <c r="DQ497" t="s">
        <v>322</v>
      </c>
      <c r="DR497" t="s">
        <v>320</v>
      </c>
      <c r="DS497">
        <v>0</v>
      </c>
      <c r="DT497">
        <v>0</v>
      </c>
      <c r="DU497">
        <v>0</v>
      </c>
      <c r="DV497">
        <v>0</v>
      </c>
      <c r="DW497">
        <f>IF(DW491="+X",DR478-(DR479+2*DR481)*DR486/3/(DR479+DR481)/TAN(DR483*PI()/180),DR478-(DR479+2*DR481)*DR486/3/(DR479+DR481)/TAN(DR483*PI()/180))</f>
        <v>15.55555990696006</v>
      </c>
      <c r="DX497">
        <f>IF(DW491="+X",(DR479+2*DR481)*DR486/3/(DR479+DR481)/TAN(DR483*PI()/180),(DR479+2*DR481)*DR486/3/(DR479+DR481)/TAN(DR483*PI()/180))</f>
        <v>4.4444400930399395</v>
      </c>
      <c r="DY497">
        <f>DR478-DY465</f>
        <v>16.5</v>
      </c>
      <c r="DZ497">
        <f>DR478-DZ465</f>
        <v>11.846514575411913</v>
      </c>
      <c r="EA497">
        <f>DR478-EA465</f>
        <v>6.3333333333333304</v>
      </c>
      <c r="EB497">
        <f>DR478-EB465</f>
        <v>20</v>
      </c>
      <c r="EC497">
        <f>DY497</f>
        <v>16.5</v>
      </c>
      <c r="ED497">
        <f>DZ497</f>
        <v>11.846514575411913</v>
      </c>
      <c r="EE497">
        <f>EA497</f>
        <v>6.3333333333333304</v>
      </c>
      <c r="EF497">
        <f>EB497</f>
        <v>20</v>
      </c>
    </row>
    <row r="498" spans="1:136" ht="16" x14ac:dyDescent="0.2">
      <c r="B498" t="s">
        <v>323</v>
      </c>
      <c r="C498" t="s">
        <v>9</v>
      </c>
      <c r="D498">
        <v>0</v>
      </c>
      <c r="E498">
        <v>0</v>
      </c>
      <c r="F498">
        <v>0</v>
      </c>
      <c r="G498">
        <v>0</v>
      </c>
      <c r="H498">
        <f t="shared" ref="H498:Q498" si="82">H492*H464*H357</f>
        <v>-564.14316638815728</v>
      </c>
      <c r="I498">
        <f t="shared" si="82"/>
        <v>97.292578899398535</v>
      </c>
      <c r="J498">
        <f t="shared" si="82"/>
        <v>0</v>
      </c>
      <c r="K498">
        <f t="shared" si="82"/>
        <v>0</v>
      </c>
      <c r="L498">
        <f t="shared" si="82"/>
        <v>0</v>
      </c>
      <c r="M498">
        <f t="shared" si="82"/>
        <v>0</v>
      </c>
      <c r="N498">
        <f t="shared" si="82"/>
        <v>0</v>
      </c>
      <c r="O498">
        <f t="shared" si="82"/>
        <v>0</v>
      </c>
      <c r="P498">
        <f t="shared" si="82"/>
        <v>0</v>
      </c>
      <c r="Q498">
        <f t="shared" si="82"/>
        <v>0</v>
      </c>
      <c r="S498" t="s">
        <v>323</v>
      </c>
      <c r="T498" t="s">
        <v>9</v>
      </c>
      <c r="U498">
        <v>0</v>
      </c>
      <c r="V498">
        <v>0</v>
      </c>
      <c r="W498">
        <v>0</v>
      </c>
      <c r="X498">
        <v>0</v>
      </c>
      <c r="Y498">
        <f t="shared" ref="Y498:AH498" si="83">Y492*Y464*Y357</f>
        <v>46.685058748875882</v>
      </c>
      <c r="Z498">
        <f t="shared" si="83"/>
        <v>-398.78423006626832</v>
      </c>
      <c r="AA498">
        <f t="shared" si="83"/>
        <v>0</v>
      </c>
      <c r="AB498">
        <f t="shared" si="83"/>
        <v>0</v>
      </c>
      <c r="AC498">
        <f t="shared" si="83"/>
        <v>0</v>
      </c>
      <c r="AD498">
        <f t="shared" si="83"/>
        <v>0</v>
      </c>
      <c r="AE498">
        <f t="shared" si="83"/>
        <v>0</v>
      </c>
      <c r="AF498">
        <f t="shared" si="83"/>
        <v>0</v>
      </c>
      <c r="AG498">
        <f t="shared" si="83"/>
        <v>0</v>
      </c>
      <c r="AH498">
        <f t="shared" si="83"/>
        <v>0</v>
      </c>
      <c r="AJ498" t="s">
        <v>323</v>
      </c>
      <c r="AK498" t="s">
        <v>9</v>
      </c>
      <c r="AL498">
        <v>0</v>
      </c>
      <c r="AM498">
        <v>0</v>
      </c>
      <c r="AN498">
        <v>0</v>
      </c>
      <c r="AO498">
        <v>0</v>
      </c>
      <c r="AP498">
        <f t="shared" ref="AP498:AY498" si="84">AP492*AP464*AP357</f>
        <v>-564.14316638815728</v>
      </c>
      <c r="AQ498">
        <f t="shared" si="84"/>
        <v>97.292578899398535</v>
      </c>
      <c r="AR498">
        <f t="shared" si="84"/>
        <v>0</v>
      </c>
      <c r="AS498">
        <f t="shared" si="84"/>
        <v>0</v>
      </c>
      <c r="AT498">
        <f t="shared" si="84"/>
        <v>0</v>
      </c>
      <c r="AU498">
        <f t="shared" si="84"/>
        <v>0</v>
      </c>
      <c r="AV498">
        <f t="shared" si="84"/>
        <v>0</v>
      </c>
      <c r="AW498">
        <f t="shared" si="84"/>
        <v>0</v>
      </c>
      <c r="AX498">
        <f t="shared" si="84"/>
        <v>0</v>
      </c>
      <c r="AY498">
        <f t="shared" si="84"/>
        <v>0</v>
      </c>
      <c r="BA498" t="s">
        <v>323</v>
      </c>
      <c r="BB498" t="s">
        <v>9</v>
      </c>
      <c r="BC498">
        <v>0</v>
      </c>
      <c r="BD498">
        <v>0</v>
      </c>
      <c r="BE498">
        <v>0</v>
      </c>
      <c r="BF498">
        <v>0</v>
      </c>
      <c r="BG498">
        <f t="shared" ref="BG498:BP498" si="85">BG492*BG464*BG357</f>
        <v>46.685058748875882</v>
      </c>
      <c r="BH498">
        <f t="shared" si="85"/>
        <v>-398.78423006626832</v>
      </c>
      <c r="BI498">
        <f t="shared" si="85"/>
        <v>0</v>
      </c>
      <c r="BJ498">
        <f t="shared" si="85"/>
        <v>0</v>
      </c>
      <c r="BK498">
        <f t="shared" si="85"/>
        <v>0</v>
      </c>
      <c r="BL498">
        <f t="shared" si="85"/>
        <v>0</v>
      </c>
      <c r="BM498">
        <f t="shared" si="85"/>
        <v>0</v>
      </c>
      <c r="BN498">
        <f t="shared" si="85"/>
        <v>0</v>
      </c>
      <c r="BO498">
        <f t="shared" si="85"/>
        <v>0</v>
      </c>
      <c r="BP498">
        <f t="shared" si="85"/>
        <v>0</v>
      </c>
      <c r="BR498" t="s">
        <v>323</v>
      </c>
      <c r="BS498" t="s">
        <v>9</v>
      </c>
      <c r="BT498">
        <v>0</v>
      </c>
      <c r="BU498">
        <v>0</v>
      </c>
      <c r="BV498">
        <v>0</v>
      </c>
      <c r="BW498">
        <v>0</v>
      </c>
      <c r="BX498">
        <f t="shared" ref="BX498:CG498" si="86">BX492*BX464*BX357</f>
        <v>0</v>
      </c>
      <c r="BY498">
        <f t="shared" si="86"/>
        <v>0</v>
      </c>
      <c r="BZ498">
        <f t="shared" si="86"/>
        <v>51.470327663484184</v>
      </c>
      <c r="CA498">
        <f t="shared" si="86"/>
        <v>153.47728090131906</v>
      </c>
      <c r="CB498">
        <f t="shared" si="86"/>
        <v>126.39992031644753</v>
      </c>
      <c r="CC498">
        <f t="shared" si="86"/>
        <v>0</v>
      </c>
      <c r="CD498">
        <f t="shared" si="86"/>
        <v>-51.470327663484184</v>
      </c>
      <c r="CE498">
        <f t="shared" si="86"/>
        <v>-153.47728090131906</v>
      </c>
      <c r="CF498">
        <f t="shared" si="86"/>
        <v>-126.39992031644753</v>
      </c>
      <c r="CG498">
        <f t="shared" si="86"/>
        <v>0</v>
      </c>
      <c r="CI498" t="s">
        <v>323</v>
      </c>
      <c r="CJ498" t="s">
        <v>9</v>
      </c>
      <c r="CK498">
        <v>0</v>
      </c>
      <c r="CL498">
        <v>0</v>
      </c>
      <c r="CM498">
        <v>0</v>
      </c>
      <c r="CN498">
        <v>0</v>
      </c>
      <c r="CO498">
        <f t="shared" ref="CO498:CX498" si="87">CO492*CO464*CO357</f>
        <v>0</v>
      </c>
      <c r="CP498">
        <f t="shared" si="87"/>
        <v>0</v>
      </c>
      <c r="CQ498">
        <f t="shared" si="87"/>
        <v>-51.470327663484184</v>
      </c>
      <c r="CR498">
        <f t="shared" si="87"/>
        <v>-153.47728090131906</v>
      </c>
      <c r="CS498">
        <f t="shared" si="87"/>
        <v>-105.33326693037296</v>
      </c>
      <c r="CT498">
        <f t="shared" si="87"/>
        <v>0</v>
      </c>
      <c r="CU498">
        <f t="shared" si="87"/>
        <v>51.470327663484184</v>
      </c>
      <c r="CV498">
        <f t="shared" si="87"/>
        <v>153.47728090131906</v>
      </c>
      <c r="CW498">
        <f t="shared" si="87"/>
        <v>105.33326693037296</v>
      </c>
      <c r="CX498">
        <f t="shared" si="87"/>
        <v>0</v>
      </c>
      <c r="CZ498" t="s">
        <v>323</v>
      </c>
      <c r="DA498" t="s">
        <v>9</v>
      </c>
      <c r="DB498">
        <v>0</v>
      </c>
      <c r="DC498">
        <v>0</v>
      </c>
      <c r="DD498">
        <v>0</v>
      </c>
      <c r="DE498">
        <v>0</v>
      </c>
      <c r="DF498">
        <f t="shared" ref="DF498:DO498" si="88">DF492*DF464*DF357</f>
        <v>0</v>
      </c>
      <c r="DG498">
        <f t="shared" si="88"/>
        <v>0</v>
      </c>
      <c r="DH498">
        <f t="shared" si="88"/>
        <v>51.470327663484184</v>
      </c>
      <c r="DI498">
        <f t="shared" si="88"/>
        <v>153.47728090131906</v>
      </c>
      <c r="DJ498">
        <f t="shared" si="88"/>
        <v>126.39992031644753</v>
      </c>
      <c r="DK498">
        <f t="shared" si="88"/>
        <v>0</v>
      </c>
      <c r="DL498">
        <f t="shared" si="88"/>
        <v>-51.470327663484184</v>
      </c>
      <c r="DM498">
        <f t="shared" si="88"/>
        <v>-153.47728090131906</v>
      </c>
      <c r="DN498">
        <f t="shared" si="88"/>
        <v>-126.39992031644753</v>
      </c>
      <c r="DO498">
        <f t="shared" si="88"/>
        <v>0</v>
      </c>
      <c r="DQ498" t="s">
        <v>323</v>
      </c>
      <c r="DR498" t="s">
        <v>9</v>
      </c>
      <c r="DS498">
        <v>0</v>
      </c>
      <c r="DT498">
        <v>0</v>
      </c>
      <c r="DU498">
        <v>0</v>
      </c>
      <c r="DV498">
        <v>0</v>
      </c>
      <c r="DW498">
        <f t="shared" ref="DW498:EF498" si="89">DW492*DW464*DW357</f>
        <v>0</v>
      </c>
      <c r="DX498">
        <f t="shared" si="89"/>
        <v>0</v>
      </c>
      <c r="DY498">
        <f t="shared" si="89"/>
        <v>-51.470327663484184</v>
      </c>
      <c r="DZ498">
        <f t="shared" si="89"/>
        <v>-153.47728090131906</v>
      </c>
      <c r="EA498">
        <f t="shared" si="89"/>
        <v>-105.33326693037296</v>
      </c>
      <c r="EB498">
        <f t="shared" si="89"/>
        <v>0</v>
      </c>
      <c r="EC498">
        <f t="shared" si="89"/>
        <v>51.470327663484184</v>
      </c>
      <c r="ED498">
        <f t="shared" si="89"/>
        <v>153.47728090131906</v>
      </c>
      <c r="EE498">
        <f t="shared" si="89"/>
        <v>105.33326693037296</v>
      </c>
      <c r="EF498">
        <f t="shared" si="89"/>
        <v>0</v>
      </c>
    </row>
    <row r="499" spans="1:136" ht="16" x14ac:dyDescent="0.2">
      <c r="B499" t="s">
        <v>324</v>
      </c>
      <c r="C499" t="s">
        <v>9</v>
      </c>
      <c r="D499">
        <v>0</v>
      </c>
      <c r="E499">
        <v>0</v>
      </c>
      <c r="F499">
        <v>0</v>
      </c>
      <c r="G499">
        <v>0</v>
      </c>
      <c r="H499">
        <f t="shared" ref="H499:Q499" si="90">H493*H464*H357</f>
        <v>0</v>
      </c>
      <c r="I499">
        <f t="shared" si="90"/>
        <v>0</v>
      </c>
      <c r="J499">
        <f t="shared" si="90"/>
        <v>51.470327663484184</v>
      </c>
      <c r="K499">
        <f t="shared" si="90"/>
        <v>153.9441319458858</v>
      </c>
      <c r="L499">
        <f t="shared" si="90"/>
        <v>294.11615807705243</v>
      </c>
      <c r="M499">
        <f t="shared" si="90"/>
        <v>196.07743871803495</v>
      </c>
      <c r="N499">
        <f t="shared" si="90"/>
        <v>-51.470327663484184</v>
      </c>
      <c r="O499">
        <f t="shared" si="90"/>
        <v>-153.9441319458858</v>
      </c>
      <c r="P499">
        <f t="shared" si="90"/>
        <v>-294.11615807705243</v>
      </c>
      <c r="Q499">
        <f t="shared" si="90"/>
        <v>-196.07743871803495</v>
      </c>
      <c r="S499" t="s">
        <v>324</v>
      </c>
      <c r="T499" t="s">
        <v>9</v>
      </c>
      <c r="U499">
        <v>0</v>
      </c>
      <c r="V499">
        <v>0</v>
      </c>
      <c r="W499">
        <v>0</v>
      </c>
      <c r="X499">
        <v>0</v>
      </c>
      <c r="Y499">
        <f t="shared" ref="Y499:AH499" si="91">Y493*Y464*Y357</f>
        <v>0</v>
      </c>
      <c r="Z499">
        <f t="shared" si="91"/>
        <v>0</v>
      </c>
      <c r="AA499">
        <f t="shared" si="91"/>
        <v>-51.470327663484184</v>
      </c>
      <c r="AB499">
        <f t="shared" si="91"/>
        <v>-153.9441319458858</v>
      </c>
      <c r="AC499">
        <f t="shared" si="91"/>
        <v>-245.09679839754375</v>
      </c>
      <c r="AD499">
        <f t="shared" si="91"/>
        <v>-196.07743871803495</v>
      </c>
      <c r="AE499">
        <f t="shared" si="91"/>
        <v>51.470327663484184</v>
      </c>
      <c r="AF499">
        <f t="shared" si="91"/>
        <v>153.9441319458858</v>
      </c>
      <c r="AG499">
        <f t="shared" si="91"/>
        <v>245.09679839754375</v>
      </c>
      <c r="AH499">
        <f t="shared" si="91"/>
        <v>196.07743871803495</v>
      </c>
      <c r="AJ499" t="s">
        <v>324</v>
      </c>
      <c r="AK499" t="s">
        <v>9</v>
      </c>
      <c r="AL499">
        <v>0</v>
      </c>
      <c r="AM499">
        <v>0</v>
      </c>
      <c r="AN499">
        <v>0</v>
      </c>
      <c r="AO499">
        <v>0</v>
      </c>
      <c r="AP499">
        <f t="shared" ref="AP499:AY499" si="92">AP493*AP464*AP357</f>
        <v>0</v>
      </c>
      <c r="AQ499">
        <f t="shared" si="92"/>
        <v>0</v>
      </c>
      <c r="AR499">
        <f t="shared" si="92"/>
        <v>51.470327663484184</v>
      </c>
      <c r="AS499">
        <f t="shared" si="92"/>
        <v>153.9441319458858</v>
      </c>
      <c r="AT499">
        <f t="shared" si="92"/>
        <v>294.11615807705243</v>
      </c>
      <c r="AU499">
        <f t="shared" si="92"/>
        <v>196.07743871803495</v>
      </c>
      <c r="AV499">
        <f t="shared" si="92"/>
        <v>-51.470327663484184</v>
      </c>
      <c r="AW499">
        <f t="shared" si="92"/>
        <v>-153.9441319458858</v>
      </c>
      <c r="AX499">
        <f t="shared" si="92"/>
        <v>-294.11615807705243</v>
      </c>
      <c r="AY499">
        <f t="shared" si="92"/>
        <v>-196.07743871803495</v>
      </c>
      <c r="BA499" t="s">
        <v>324</v>
      </c>
      <c r="BB499" t="s">
        <v>9</v>
      </c>
      <c r="BC499">
        <v>0</v>
      </c>
      <c r="BD499">
        <v>0</v>
      </c>
      <c r="BE499">
        <v>0</v>
      </c>
      <c r="BF499">
        <v>0</v>
      </c>
      <c r="BG499">
        <f t="shared" ref="BG499:BP499" si="93">BG493*BG464*BG357</f>
        <v>0</v>
      </c>
      <c r="BH499">
        <f t="shared" si="93"/>
        <v>0</v>
      </c>
      <c r="BI499">
        <f t="shared" si="93"/>
        <v>-51.470327663484184</v>
      </c>
      <c r="BJ499">
        <f t="shared" si="93"/>
        <v>-153.9441319458858</v>
      </c>
      <c r="BK499">
        <f t="shared" si="93"/>
        <v>-245.09679839754375</v>
      </c>
      <c r="BL499">
        <f t="shared" si="93"/>
        <v>-196.07743871803495</v>
      </c>
      <c r="BM499">
        <f t="shared" si="93"/>
        <v>51.470327663484184</v>
      </c>
      <c r="BN499">
        <f t="shared" si="93"/>
        <v>153.9441319458858</v>
      </c>
      <c r="BO499">
        <f t="shared" si="93"/>
        <v>245.09679839754375</v>
      </c>
      <c r="BP499">
        <f t="shared" si="93"/>
        <v>196.07743871803495</v>
      </c>
      <c r="BR499" t="s">
        <v>324</v>
      </c>
      <c r="BS499" t="s">
        <v>9</v>
      </c>
      <c r="BT499">
        <v>0</v>
      </c>
      <c r="BU499">
        <v>0</v>
      </c>
      <c r="BV499">
        <v>0</v>
      </c>
      <c r="BW499">
        <v>0</v>
      </c>
      <c r="BX499">
        <f t="shared" ref="BX499:CG499" si="94">BX493*BX464*BX357</f>
        <v>-1692.4294991644717</v>
      </c>
      <c r="BY499">
        <f t="shared" si="94"/>
        <v>291.87773669819558</v>
      </c>
      <c r="BZ499">
        <f t="shared" si="94"/>
        <v>0</v>
      </c>
      <c r="CA499">
        <f t="shared" si="94"/>
        <v>0</v>
      </c>
      <c r="CB499">
        <f t="shared" si="94"/>
        <v>0</v>
      </c>
      <c r="CC499">
        <f t="shared" si="94"/>
        <v>0</v>
      </c>
      <c r="CD499">
        <f t="shared" si="94"/>
        <v>0</v>
      </c>
      <c r="CE499">
        <f t="shared" si="94"/>
        <v>0</v>
      </c>
      <c r="CF499">
        <f t="shared" si="94"/>
        <v>0</v>
      </c>
      <c r="CG499">
        <f t="shared" si="94"/>
        <v>0</v>
      </c>
      <c r="CI499" t="s">
        <v>324</v>
      </c>
      <c r="CJ499" t="s">
        <v>9</v>
      </c>
      <c r="CK499">
        <v>0</v>
      </c>
      <c r="CL499">
        <v>0</v>
      </c>
      <c r="CM499">
        <v>0</v>
      </c>
      <c r="CN499">
        <v>0</v>
      </c>
      <c r="CO499">
        <f t="shared" ref="CO499:CX499" si="95">CO493*CO464*CO357</f>
        <v>140.05517624662764</v>
      </c>
      <c r="CP499">
        <f t="shared" si="95"/>
        <v>-1196.352690198805</v>
      </c>
      <c r="CQ499">
        <f t="shared" si="95"/>
        <v>0</v>
      </c>
      <c r="CR499">
        <f t="shared" si="95"/>
        <v>0</v>
      </c>
      <c r="CS499">
        <f t="shared" si="95"/>
        <v>0</v>
      </c>
      <c r="CT499">
        <f t="shared" si="95"/>
        <v>0</v>
      </c>
      <c r="CU499">
        <f t="shared" si="95"/>
        <v>0</v>
      </c>
      <c r="CV499">
        <f t="shared" si="95"/>
        <v>0</v>
      </c>
      <c r="CW499">
        <f t="shared" si="95"/>
        <v>0</v>
      </c>
      <c r="CX499">
        <f t="shared" si="95"/>
        <v>0</v>
      </c>
      <c r="CZ499" t="s">
        <v>324</v>
      </c>
      <c r="DA499" t="s">
        <v>9</v>
      </c>
      <c r="DB499">
        <v>0</v>
      </c>
      <c r="DC499">
        <v>0</v>
      </c>
      <c r="DD499">
        <v>0</v>
      </c>
      <c r="DE499">
        <v>0</v>
      </c>
      <c r="DF499">
        <f t="shared" ref="DF499:DO499" si="96">DF493*DF464*DF357</f>
        <v>-1692.4294991644717</v>
      </c>
      <c r="DG499">
        <f t="shared" si="96"/>
        <v>291.87773669819558</v>
      </c>
      <c r="DH499">
        <f t="shared" si="96"/>
        <v>0</v>
      </c>
      <c r="DI499">
        <f t="shared" si="96"/>
        <v>0</v>
      </c>
      <c r="DJ499">
        <f t="shared" si="96"/>
        <v>0</v>
      </c>
      <c r="DK499">
        <f t="shared" si="96"/>
        <v>0</v>
      </c>
      <c r="DL499">
        <f t="shared" si="96"/>
        <v>0</v>
      </c>
      <c r="DM499">
        <f t="shared" si="96"/>
        <v>0</v>
      </c>
      <c r="DN499">
        <f t="shared" si="96"/>
        <v>0</v>
      </c>
      <c r="DO499">
        <f t="shared" si="96"/>
        <v>0</v>
      </c>
      <c r="DQ499" t="s">
        <v>324</v>
      </c>
      <c r="DR499" t="s">
        <v>9</v>
      </c>
      <c r="DS499">
        <v>0</v>
      </c>
      <c r="DT499">
        <v>0</v>
      </c>
      <c r="DU499">
        <v>0</v>
      </c>
      <c r="DV499">
        <v>0</v>
      </c>
      <c r="DW499">
        <f t="shared" ref="DW499:EF499" si="97">DW493*DW464*DW357</f>
        <v>140.05517624662764</v>
      </c>
      <c r="DX499">
        <f t="shared" si="97"/>
        <v>-1196.352690198805</v>
      </c>
      <c r="DY499">
        <f t="shared" si="97"/>
        <v>0</v>
      </c>
      <c r="DZ499">
        <f t="shared" si="97"/>
        <v>0</v>
      </c>
      <c r="EA499">
        <f t="shared" si="97"/>
        <v>0</v>
      </c>
      <c r="EB499">
        <f t="shared" si="97"/>
        <v>0</v>
      </c>
      <c r="EC499">
        <f t="shared" si="97"/>
        <v>0</v>
      </c>
      <c r="ED499">
        <f t="shared" si="97"/>
        <v>0</v>
      </c>
      <c r="EE499">
        <f t="shared" si="97"/>
        <v>0</v>
      </c>
      <c r="EF499">
        <f t="shared" si="97"/>
        <v>0</v>
      </c>
    </row>
    <row r="500" spans="1:136" ht="16" x14ac:dyDescent="0.2">
      <c r="B500" t="s">
        <v>325</v>
      </c>
      <c r="C500" t="s">
        <v>9</v>
      </c>
      <c r="D500">
        <v>0</v>
      </c>
      <c r="E500">
        <v>0</v>
      </c>
      <c r="F500">
        <v>0</v>
      </c>
      <c r="G500">
        <v>0</v>
      </c>
      <c r="H500">
        <f t="shared" ref="H500:Q500" si="98">H494*H464*H357</f>
        <v>-1128.2852281095127</v>
      </c>
      <c r="I500">
        <f t="shared" si="98"/>
        <v>-194.58496728708232</v>
      </c>
      <c r="J500">
        <f t="shared" si="98"/>
        <v>102.94055454127131</v>
      </c>
      <c r="K500">
        <f t="shared" si="98"/>
        <v>307.88796244883645</v>
      </c>
      <c r="L500">
        <f t="shared" si="98"/>
        <v>588.23174023583601</v>
      </c>
      <c r="M500">
        <f t="shared" si="98"/>
        <v>392.15449349055734</v>
      </c>
      <c r="N500">
        <f t="shared" si="98"/>
        <v>102.94055454127131</v>
      </c>
      <c r="O500">
        <f t="shared" si="98"/>
        <v>307.88796244883645</v>
      </c>
      <c r="P500">
        <f t="shared" si="98"/>
        <v>588.23174023583601</v>
      </c>
      <c r="Q500">
        <f t="shared" si="98"/>
        <v>392.15449349055734</v>
      </c>
      <c r="S500" t="s">
        <v>325</v>
      </c>
      <c r="T500" t="s">
        <v>9</v>
      </c>
      <c r="U500">
        <v>0</v>
      </c>
      <c r="V500">
        <v>0</v>
      </c>
      <c r="W500">
        <v>0</v>
      </c>
      <c r="X500">
        <v>0</v>
      </c>
      <c r="Y500">
        <f t="shared" ref="Y500:AH500" si="99">Y494*Y464*Y357</f>
        <v>93.370026082243029</v>
      </c>
      <c r="Z500">
        <f t="shared" si="99"/>
        <v>797.56767926036389</v>
      </c>
      <c r="AA500">
        <f t="shared" si="99"/>
        <v>-102.94055454127131</v>
      </c>
      <c r="AB500">
        <f t="shared" si="99"/>
        <v>-307.88796244883645</v>
      </c>
      <c r="AC500">
        <f t="shared" si="99"/>
        <v>-490.19311686319674</v>
      </c>
      <c r="AD500">
        <f t="shared" si="99"/>
        <v>-392.15449349055734</v>
      </c>
      <c r="AE500">
        <f t="shared" si="99"/>
        <v>-102.94055454127131</v>
      </c>
      <c r="AF500">
        <f t="shared" si="99"/>
        <v>-307.88796244883645</v>
      </c>
      <c r="AG500">
        <f t="shared" si="99"/>
        <v>-490.19311686319674</v>
      </c>
      <c r="AH500">
        <f t="shared" si="99"/>
        <v>-392.15449349055734</v>
      </c>
      <c r="AJ500" t="s">
        <v>325</v>
      </c>
      <c r="AK500" t="s">
        <v>9</v>
      </c>
      <c r="AL500">
        <v>0</v>
      </c>
      <c r="AM500">
        <v>0</v>
      </c>
      <c r="AN500">
        <v>0</v>
      </c>
      <c r="AO500">
        <v>0</v>
      </c>
      <c r="AP500">
        <f t="shared" ref="AP500:AY500" si="100">AP494*AP464*AP357</f>
        <v>-1128.2852281095127</v>
      </c>
      <c r="AQ500">
        <f t="shared" si="100"/>
        <v>-194.58496728708232</v>
      </c>
      <c r="AR500">
        <f t="shared" si="100"/>
        <v>102.94055454127131</v>
      </c>
      <c r="AS500">
        <f t="shared" si="100"/>
        <v>307.88796244883645</v>
      </c>
      <c r="AT500">
        <f t="shared" si="100"/>
        <v>588.23174023583601</v>
      </c>
      <c r="AU500">
        <f t="shared" si="100"/>
        <v>392.15449349055734</v>
      </c>
      <c r="AV500">
        <f t="shared" si="100"/>
        <v>102.94055454127131</v>
      </c>
      <c r="AW500">
        <f t="shared" si="100"/>
        <v>307.88796244883645</v>
      </c>
      <c r="AX500">
        <f t="shared" si="100"/>
        <v>588.23174023583601</v>
      </c>
      <c r="AY500">
        <f t="shared" si="100"/>
        <v>392.15449349055734</v>
      </c>
      <c r="BA500" t="s">
        <v>325</v>
      </c>
      <c r="BB500" t="s">
        <v>9</v>
      </c>
      <c r="BC500">
        <v>0</v>
      </c>
      <c r="BD500">
        <v>0</v>
      </c>
      <c r="BE500">
        <v>0</v>
      </c>
      <c r="BF500">
        <v>0</v>
      </c>
      <c r="BG500">
        <f t="shared" ref="BG500:BP500" si="101">BG494*BG464*BG357</f>
        <v>93.370026082243029</v>
      </c>
      <c r="BH500">
        <f t="shared" si="101"/>
        <v>797.56767926036389</v>
      </c>
      <c r="BI500">
        <f t="shared" si="101"/>
        <v>-102.94055454127131</v>
      </c>
      <c r="BJ500">
        <f t="shared" si="101"/>
        <v>-307.88796244883645</v>
      </c>
      <c r="BK500">
        <f t="shared" si="101"/>
        <v>-490.19311686319674</v>
      </c>
      <c r="BL500">
        <f t="shared" si="101"/>
        <v>-392.15449349055734</v>
      </c>
      <c r="BM500">
        <f t="shared" si="101"/>
        <v>-102.94055454127131</v>
      </c>
      <c r="BN500">
        <f t="shared" si="101"/>
        <v>-307.88796244883645</v>
      </c>
      <c r="BO500">
        <f t="shared" si="101"/>
        <v>-490.19311686319674</v>
      </c>
      <c r="BP500">
        <f t="shared" si="101"/>
        <v>-392.15449349055734</v>
      </c>
      <c r="BR500" t="s">
        <v>325</v>
      </c>
      <c r="BS500" t="s">
        <v>9</v>
      </c>
      <c r="BT500">
        <v>0</v>
      </c>
      <c r="BU500">
        <v>0</v>
      </c>
      <c r="BV500">
        <v>0</v>
      </c>
      <c r="BW500">
        <v>0</v>
      </c>
      <c r="BX500">
        <f t="shared" ref="BX500:CG500" si="102">BX494*BX464*BX357</f>
        <v>-3384.8556843285378</v>
      </c>
      <c r="BY500">
        <f t="shared" si="102"/>
        <v>-583.75490186124694</v>
      </c>
      <c r="BZ500">
        <f t="shared" si="102"/>
        <v>102.94055454127131</v>
      </c>
      <c r="CA500">
        <f t="shared" si="102"/>
        <v>306.95426127385889</v>
      </c>
      <c r="CB500">
        <f t="shared" si="102"/>
        <v>252.79959312516286</v>
      </c>
      <c r="CC500">
        <f t="shared" si="102"/>
        <v>0</v>
      </c>
      <c r="CD500">
        <f t="shared" si="102"/>
        <v>102.94055454127131</v>
      </c>
      <c r="CE500">
        <f t="shared" si="102"/>
        <v>306.95426127385889</v>
      </c>
      <c r="CF500">
        <f t="shared" si="102"/>
        <v>252.79959312516286</v>
      </c>
      <c r="CG500">
        <f t="shared" si="102"/>
        <v>0</v>
      </c>
      <c r="CI500" t="s">
        <v>325</v>
      </c>
      <c r="CJ500" t="s">
        <v>9</v>
      </c>
      <c r="CK500">
        <v>0</v>
      </c>
      <c r="CL500">
        <v>0</v>
      </c>
      <c r="CM500">
        <v>0</v>
      </c>
      <c r="CN500">
        <v>0</v>
      </c>
      <c r="CO500">
        <f t="shared" ref="CO500:CX500" si="103">CO494*CO464*CO357</f>
        <v>280.11007824672913</v>
      </c>
      <c r="CP500">
        <f t="shared" si="103"/>
        <v>2392.7030377810916</v>
      </c>
      <c r="CQ500">
        <f t="shared" si="103"/>
        <v>-102.94055454127131</v>
      </c>
      <c r="CR500">
        <f t="shared" si="103"/>
        <v>-306.95426127385889</v>
      </c>
      <c r="CS500">
        <f t="shared" si="103"/>
        <v>-210.66632760430241</v>
      </c>
      <c r="CT500">
        <f t="shared" si="103"/>
        <v>0</v>
      </c>
      <c r="CU500">
        <f t="shared" si="103"/>
        <v>-102.94055454127131</v>
      </c>
      <c r="CV500">
        <f t="shared" si="103"/>
        <v>-306.95426127385889</v>
      </c>
      <c r="CW500">
        <f t="shared" si="103"/>
        <v>-210.66632760430241</v>
      </c>
      <c r="CX500">
        <f t="shared" si="103"/>
        <v>0</v>
      </c>
      <c r="CZ500" t="s">
        <v>325</v>
      </c>
      <c r="DA500" t="s">
        <v>9</v>
      </c>
      <c r="DB500">
        <v>0</v>
      </c>
      <c r="DC500">
        <v>0</v>
      </c>
      <c r="DD500">
        <v>0</v>
      </c>
      <c r="DE500">
        <v>0</v>
      </c>
      <c r="DF500">
        <f t="shared" ref="DF500:DO500" si="104">DF494*DF464*DF357</f>
        <v>-3384.8556843285378</v>
      </c>
      <c r="DG500">
        <f t="shared" si="104"/>
        <v>-583.75490186124694</v>
      </c>
      <c r="DH500">
        <f t="shared" si="104"/>
        <v>102.94055454127131</v>
      </c>
      <c r="DI500">
        <f t="shared" si="104"/>
        <v>306.95426127385889</v>
      </c>
      <c r="DJ500">
        <f t="shared" si="104"/>
        <v>252.79959312516286</v>
      </c>
      <c r="DK500">
        <f t="shared" si="104"/>
        <v>0</v>
      </c>
      <c r="DL500">
        <f t="shared" si="104"/>
        <v>102.94055454127131</v>
      </c>
      <c r="DM500">
        <f t="shared" si="104"/>
        <v>306.95426127385889</v>
      </c>
      <c r="DN500">
        <f t="shared" si="104"/>
        <v>252.79959312516286</v>
      </c>
      <c r="DO500">
        <f t="shared" si="104"/>
        <v>0</v>
      </c>
      <c r="DQ500" t="s">
        <v>325</v>
      </c>
      <c r="DR500" t="s">
        <v>9</v>
      </c>
      <c r="DS500">
        <v>0</v>
      </c>
      <c r="DT500">
        <v>0</v>
      </c>
      <c r="DU500">
        <v>0</v>
      </c>
      <c r="DV500">
        <v>0</v>
      </c>
      <c r="DW500">
        <f t="shared" ref="DW500:EF500" si="105">DW494*DW464*DW357</f>
        <v>280.11007824672913</v>
      </c>
      <c r="DX500">
        <f t="shared" si="105"/>
        <v>2392.7030377810916</v>
      </c>
      <c r="DY500">
        <f t="shared" si="105"/>
        <v>-102.94055454127131</v>
      </c>
      <c r="DZ500">
        <f t="shared" si="105"/>
        <v>-306.95426127385889</v>
      </c>
      <c r="EA500">
        <f t="shared" si="105"/>
        <v>-210.66632760430241</v>
      </c>
      <c r="EB500">
        <f t="shared" si="105"/>
        <v>0</v>
      </c>
      <c r="EC500">
        <f t="shared" si="105"/>
        <v>-102.94055454127131</v>
      </c>
      <c r="ED500">
        <f t="shared" si="105"/>
        <v>-306.95426127385889</v>
      </c>
      <c r="EE500">
        <f t="shared" si="105"/>
        <v>-210.66632760430241</v>
      </c>
      <c r="EF500">
        <f t="shared" si="105"/>
        <v>0</v>
      </c>
    </row>
    <row r="501" spans="1:136" ht="16" x14ac:dyDescent="0.2">
      <c r="B501" t="s">
        <v>16</v>
      </c>
      <c r="C501" t="s">
        <v>17</v>
      </c>
      <c r="D501">
        <f>D492*D498*D495+D493*D499*D496+D494*D500*D497</f>
        <v>0</v>
      </c>
      <c r="E501">
        <f>E492*E498*E495+E493*E499*E496+E494*E500*E497</f>
        <v>0</v>
      </c>
      <c r="F501">
        <f>F492*F498*F495+F493*F499*F496+F494*F500*F497</f>
        <v>0</v>
      </c>
      <c r="G501">
        <f>G492*G498*G495+G493*G499*G496+G494*G500*G497</f>
        <v>0</v>
      </c>
      <c r="H501">
        <f>IF(H491="+X",H498*H495-H500*H497,-H496*H499+H497*H500)</f>
        <v>35917.078104482345</v>
      </c>
      <c r="I501">
        <f>IF(I491="-X",I498*I495-I500*I497,-I496*I499+I497*I500)</f>
        <v>1589.1108519460327</v>
      </c>
      <c r="J501">
        <f>IF(J491="+Y",-J500*J497,J500*J497)</f>
        <v>-3757.3302407564029</v>
      </c>
      <c r="K501">
        <f>IF(J491="+Y",-K500*K497,K500*K497)</f>
        <v>-9803.1231571670778</v>
      </c>
      <c r="L501">
        <f>IF(J491="+Y",-L500*L497,L500*L497)</f>
        <v>-14264.619700719024</v>
      </c>
      <c r="M501">
        <f>IF(J491="+Y",-M500*M497,M500*M497)</f>
        <v>-4589.1412750144982</v>
      </c>
      <c r="N501">
        <f>J501</f>
        <v>-3757.3302407564029</v>
      </c>
      <c r="O501">
        <f>K501</f>
        <v>-9803.1231571670778</v>
      </c>
      <c r="P501">
        <f>L501</f>
        <v>-14264.619700719024</v>
      </c>
      <c r="Q501">
        <f>M501</f>
        <v>-4589.1412750144982</v>
      </c>
      <c r="S501" t="s">
        <v>16</v>
      </c>
      <c r="T501" t="s">
        <v>17</v>
      </c>
      <c r="U501">
        <f>U492*U498*U495+U493*U499*U496+U494*U500*U497</f>
        <v>0</v>
      </c>
      <c r="V501">
        <f>V492*V498*V495+V493*V499*V496+V494*V500*V497</f>
        <v>0</v>
      </c>
      <c r="W501">
        <f>W492*W498*W495+W493*W499*W496+W494*W500*W497</f>
        <v>0</v>
      </c>
      <c r="X501">
        <f>X492*X498*X495+X493*X499*X496+X494*X500*X497</f>
        <v>0</v>
      </c>
      <c r="Y501">
        <f>IF(Y491="+X",Y498*Y495-Y500*Y497,-Y496*Y499+Y497*Y500)</f>
        <v>-2972.2790264945083</v>
      </c>
      <c r="Z501">
        <f>IF(Z491="-X",Z498*Z495-Z500*Z497,-Z496*Z499+Z497*Z500)</f>
        <v>-6513.4705519371128</v>
      </c>
      <c r="AA501">
        <f>IF(AA491="+Y",-AA500*AA497,AA500*AA497)</f>
        <v>3757.3302407564029</v>
      </c>
      <c r="AB501">
        <f>IF(AA491="+Y",-AB500*AB497,AB500*AB497)</f>
        <v>9803.1231571670778</v>
      </c>
      <c r="AC501">
        <f>IF(AA491="+Y",-AC500*AC497,AC500*AC497)</f>
        <v>11887.183083932521</v>
      </c>
      <c r="AD501">
        <f>IF(AA491="+Y",-AD500*AD497,AD500*AD497)</f>
        <v>4589.1412750144982</v>
      </c>
      <c r="AE501">
        <f>AA501</f>
        <v>3757.3302407564029</v>
      </c>
      <c r="AF501">
        <f>AB501</f>
        <v>9803.1231571670778</v>
      </c>
      <c r="AG501">
        <f>AC501</f>
        <v>11887.183083932521</v>
      </c>
      <c r="AH501">
        <f>AD501</f>
        <v>4589.1412750144982</v>
      </c>
      <c r="AJ501" t="s">
        <v>16</v>
      </c>
      <c r="AK501" t="s">
        <v>17</v>
      </c>
      <c r="AL501">
        <f>AL492*AL498*AL495+AL493*AL499*AL496+AL494*AL500*AL497</f>
        <v>0</v>
      </c>
      <c r="AM501">
        <f>AM492*AM498*AM495+AM493*AM499*AM496+AM494*AM500*AM497</f>
        <v>0</v>
      </c>
      <c r="AN501">
        <f>AN492*AN498*AN495+AN493*AN499*AN496+AN494*AN500*AN497</f>
        <v>0</v>
      </c>
      <c r="AO501">
        <f>AO492*AO498*AO495+AO493*AO499*AO496+AO494*AO500*AO497</f>
        <v>0</v>
      </c>
      <c r="AP501">
        <f>IF(AP491="+X",AP498*AP495-AP500*AP497,-AP496*AP499+AP497*AP500)</f>
        <v>35917.078104482345</v>
      </c>
      <c r="AQ501">
        <f>IF(AQ491="-X",AQ498*AQ495-AQ500*AQ497,-AQ496*AQ499+AQ497*AQ500)</f>
        <v>1589.1108519460327</v>
      </c>
      <c r="AR501">
        <f>IF(AR491="+Y",-AR500*AR497,AR500*AR497)</f>
        <v>-3757.3302407564029</v>
      </c>
      <c r="AS501">
        <f>IF(AR491="+Y",-AS500*AS497,AS500*AS497)</f>
        <v>-9803.1231571670778</v>
      </c>
      <c r="AT501">
        <f>IF(AR491="+Y",-AT500*AT497,AT500*AT497)</f>
        <v>-14264.619700719024</v>
      </c>
      <c r="AU501">
        <f>IF(AR491="+Y",-AU500*AU497,AU500*AU497)</f>
        <v>-4589.1412750144982</v>
      </c>
      <c r="AV501">
        <f>AR501</f>
        <v>-3757.3302407564029</v>
      </c>
      <c r="AW501">
        <f>AS501</f>
        <v>-9803.1231571670778</v>
      </c>
      <c r="AX501">
        <f>AT501</f>
        <v>-14264.619700719024</v>
      </c>
      <c r="AY501">
        <f>AU501</f>
        <v>-4589.1412750144982</v>
      </c>
      <c r="BA501" t="s">
        <v>16</v>
      </c>
      <c r="BB501" t="s">
        <v>17</v>
      </c>
      <c r="BC501">
        <f>BC492*BC498*BC495+BC493*BC499*BC496+BC494*BC500*BC497</f>
        <v>0</v>
      </c>
      <c r="BD501">
        <f>BD492*BD498*BD495+BD493*BD499*BD496+BD494*BD500*BD497</f>
        <v>0</v>
      </c>
      <c r="BE501">
        <f>BE492*BE498*BE495+BE493*BE499*BE496+BE494*BE500*BE497</f>
        <v>0</v>
      </c>
      <c r="BF501">
        <f>BF492*BF498*BF495+BF493*BF499*BF496+BF494*BF500*BF497</f>
        <v>0</v>
      </c>
      <c r="BG501">
        <f>IF(BG491="+X",BG498*BG495-BG500*BG497,-BG496*BG499+BG497*BG500)</f>
        <v>-2972.2790264945083</v>
      </c>
      <c r="BH501">
        <f>IF(BH491="-X",BH498*BH495-BH500*BH497,-BH496*BH499+BH497*BH500)</f>
        <v>-6513.4705519371128</v>
      </c>
      <c r="BI501">
        <f>IF(BI491="+Y",-BI500*BI497,BI500*BI497)</f>
        <v>3757.3302407564029</v>
      </c>
      <c r="BJ501">
        <f>IF(BI491="+Y",-BJ500*BJ497,BJ500*BJ497)</f>
        <v>9803.1231571670778</v>
      </c>
      <c r="BK501">
        <f>IF(BI491="+Y",-BK500*BK497,BK500*BK497)</f>
        <v>11887.183083932521</v>
      </c>
      <c r="BL501">
        <f>IF(BI491="+Y",-BL500*BL497,BL500*BL497)</f>
        <v>4589.1412750144982</v>
      </c>
      <c r="BM501">
        <f>BI501</f>
        <v>3757.3302407564029</v>
      </c>
      <c r="BN501">
        <f>BJ501</f>
        <v>9803.1231571670778</v>
      </c>
      <c r="BO501">
        <f>BK501</f>
        <v>11887.183083932521</v>
      </c>
      <c r="BP501">
        <f>BL501</f>
        <v>4589.1412750144982</v>
      </c>
      <c r="BR501" t="s">
        <v>16</v>
      </c>
      <c r="BS501" t="s">
        <v>17</v>
      </c>
      <c r="BT501">
        <f>BT492*BT498*BT495+BT493*BT499*BT496+BT494*BT500*BT497</f>
        <v>0</v>
      </c>
      <c r="BU501">
        <f>BU492*BU498*BU495+BU493*BU499*BU496+BU494*BU500*BU497</f>
        <v>0</v>
      </c>
      <c r="BV501">
        <f>BV492*BV498*BV495+BV493*BV499*BV496+BV494*BV500*BV497</f>
        <v>0</v>
      </c>
      <c r="BW501">
        <f>BW492*BW498*BW495+BW493*BW499*BW496+BW494*BW500*BW497</f>
        <v>0</v>
      </c>
      <c r="BX501">
        <f>IF(BX491="+X",BX498*BX495-BX500*BX497,-BX496*BX499+BX497*BX500)</f>
        <v>-35352.934938083374</v>
      </c>
      <c r="BY501">
        <f>IF(BY491="-X",BY498*BY495-BY500*BY497,-BY496*BY499+BY497*BY500)</f>
        <v>-5578.1027765889421</v>
      </c>
      <c r="BZ501">
        <f>IF(BZ491="+Y",-BZ500*BZ497,BZ500*BZ497)</f>
        <v>1698.5191499309767</v>
      </c>
      <c r="CA501">
        <f>IF(BZ491="+Y",-CA500*CA497,CA500*CA497)</f>
        <v>3636.3381301655659</v>
      </c>
      <c r="CB501">
        <f>IF(BZ491="+Y",-CB500*CB497,CB500*CB497)</f>
        <v>1601.0640897926974</v>
      </c>
      <c r="CC501">
        <f>IF(BZ491="+Y",-CC500*CC497,CC500*CC497)</f>
        <v>0</v>
      </c>
      <c r="CD501">
        <f>BZ501</f>
        <v>1698.5191499309767</v>
      </c>
      <c r="CE501">
        <f>CA501</f>
        <v>3636.3381301655659</v>
      </c>
      <c r="CF501">
        <f>CB501</f>
        <v>1601.0640897926974</v>
      </c>
      <c r="CG501">
        <f>CC501</f>
        <v>0</v>
      </c>
      <c r="CI501" t="s">
        <v>16</v>
      </c>
      <c r="CJ501" t="s">
        <v>17</v>
      </c>
      <c r="CK501">
        <f>CK492*CK498*CK495+CK493*CK499*CK496+CK494*CK500*CK497</f>
        <v>0</v>
      </c>
      <c r="CL501">
        <f>CL492*CL498*CL495+CL493*CL499*CL496+CL494*CL500*CL497</f>
        <v>0</v>
      </c>
      <c r="CM501">
        <f>CM492*CM498*CM495+CM493*CM499*CM496+CM494*CM500*CM497</f>
        <v>0</v>
      </c>
      <c r="CN501">
        <f>CN492*CN498*CN495+CN493*CN499*CN496+CN494*CN500*CN497</f>
        <v>0</v>
      </c>
      <c r="CO501">
        <f>IF(CO491="+X",CO498*CO495-CO500*CO497,-CO496*CO499+CO497*CO500)</f>
        <v>2925.5939677447377</v>
      </c>
      <c r="CP501">
        <f>IF(CP491="-X",CP498*CP495-CP500*CP497,-CP496*CP499+CP497*CP500)</f>
        <v>22863.608367218301</v>
      </c>
      <c r="CQ501">
        <f>IF(CQ491="+Y",-CQ500*CQ497,CQ500*CQ497)</f>
        <v>-1698.5191499309767</v>
      </c>
      <c r="CR501">
        <f>IF(CQ491="+Y",-CR500*CR497,CR500*CR497)</f>
        <v>-3636.3381301655659</v>
      </c>
      <c r="CS501">
        <f>IF(CQ491="+Y",-CS500*CS497,CS500*CS497)</f>
        <v>-1334.220074827248</v>
      </c>
      <c r="CT501">
        <f>IF(CQ491="+Y",-CT500*CT497,CT500*CT497)</f>
        <v>0</v>
      </c>
      <c r="CU501">
        <f>CQ501</f>
        <v>-1698.5191499309767</v>
      </c>
      <c r="CV501">
        <f>CR501</f>
        <v>-3636.3381301655659</v>
      </c>
      <c r="CW501">
        <f>CS501</f>
        <v>-1334.220074827248</v>
      </c>
      <c r="CX501">
        <f>CT501</f>
        <v>0</v>
      </c>
      <c r="CZ501" t="s">
        <v>16</v>
      </c>
      <c r="DA501" t="s">
        <v>17</v>
      </c>
      <c r="DB501">
        <f>DB492*DB498*DB495+DB493*DB499*DB496+DB494*DB500*DB497</f>
        <v>0</v>
      </c>
      <c r="DC501">
        <f>DC492*DC498*DC495+DC493*DC499*DC496+DC494*DC500*DC497</f>
        <v>0</v>
      </c>
      <c r="DD501">
        <f>DD492*DD498*DD495+DD493*DD499*DD496+DD494*DD500*DD497</f>
        <v>0</v>
      </c>
      <c r="DE501">
        <f>DE492*DE498*DE495+DE493*DE499*DE496+DE494*DE500*DE497</f>
        <v>0</v>
      </c>
      <c r="DF501">
        <f>IF(DF491="+X",DF498*DF495-DF500*DF497,-DF496*DF499+DF497*DF500)</f>
        <v>-35352.934938083374</v>
      </c>
      <c r="DG501">
        <f>IF(DG491="-X",DG498*DG495-DG500*DG497,-DG496*DG499+DG497*DG500)</f>
        <v>-5578.1027765889421</v>
      </c>
      <c r="DH501">
        <f>IF(DH491="+Y",-DH500*DH497,DH500*DH497)</f>
        <v>1698.5191499309767</v>
      </c>
      <c r="DI501">
        <f>IF(DH491="+Y",-DI500*DI497,DI500*DI497)</f>
        <v>3636.3381301655659</v>
      </c>
      <c r="DJ501">
        <f>IF(DH491="+Y",-DJ500*DJ497,DJ500*DJ497)</f>
        <v>1601.0640897926974</v>
      </c>
      <c r="DK501">
        <f>IF(DH491="+Y",-DK500*DK497,DK500*DK497)</f>
        <v>0</v>
      </c>
      <c r="DL501">
        <f>DH501</f>
        <v>1698.5191499309767</v>
      </c>
      <c r="DM501">
        <f>DI501</f>
        <v>3636.3381301655659</v>
      </c>
      <c r="DN501">
        <f>DJ501</f>
        <v>1601.0640897926974</v>
      </c>
      <c r="DO501">
        <f>DK501</f>
        <v>0</v>
      </c>
      <c r="DQ501" t="s">
        <v>16</v>
      </c>
      <c r="DR501" t="s">
        <v>17</v>
      </c>
      <c r="DS501">
        <f>DS492*DS498*DS495+DS493*DS499*DS496+DS494*DS500*DS497</f>
        <v>0</v>
      </c>
      <c r="DT501">
        <f>DT492*DT498*DT495+DT493*DT499*DT496+DT494*DT500*DT497</f>
        <v>0</v>
      </c>
      <c r="DU501">
        <f>DU492*DU498*DU495+DU493*DU499*DU496+DU494*DU500*DU497</f>
        <v>0</v>
      </c>
      <c r="DV501">
        <f>DV492*DV498*DV495+DV493*DV499*DV496+DV494*DV500*DV497</f>
        <v>0</v>
      </c>
      <c r="DW501">
        <f>IF(DW491="+X",DW498*DW495-DW500*DW497,-DW496*DW499+DW497*DW500)</f>
        <v>2925.5939677447377</v>
      </c>
      <c r="DX501">
        <f>IF(DX491="-X",DX498*DX495-DX500*DX497,-DX496*DX499+DX497*DX500)</f>
        <v>22863.608367218301</v>
      </c>
      <c r="DY501">
        <f>IF(DY491="+Y",-DY500*DY497,DY500*DY497)</f>
        <v>-1698.5191499309767</v>
      </c>
      <c r="DZ501">
        <f>IF(DY491="+Y",-DZ500*DZ497,DZ500*DZ497)</f>
        <v>-3636.3381301655659</v>
      </c>
      <c r="EA501">
        <f>IF(DY491="+Y",-EA500*EA497,EA500*EA497)</f>
        <v>-1334.220074827248</v>
      </c>
      <c r="EB501">
        <f>IF(DY491="+Y",-EB500*EB497,EB500*EB497)</f>
        <v>0</v>
      </c>
      <c r="EC501">
        <f>DY501</f>
        <v>-1698.5191499309767</v>
      </c>
      <c r="ED501">
        <f>DZ501</f>
        <v>-3636.3381301655659</v>
      </c>
      <c r="EE501">
        <f>EA501</f>
        <v>-1334.220074827248</v>
      </c>
      <c r="EF501">
        <f>EB501</f>
        <v>0</v>
      </c>
    </row>
    <row r="502" spans="1:136" ht="16" x14ac:dyDescent="0.2">
      <c r="B502" t="s">
        <v>8</v>
      </c>
      <c r="C502" t="s">
        <v>9</v>
      </c>
      <c r="D502">
        <f>SUM(D498:Q498)</f>
        <v>-466.85058748875872</v>
      </c>
      <c r="S502" t="s">
        <v>8</v>
      </c>
      <c r="T502" t="s">
        <v>9</v>
      </c>
      <c r="U502">
        <f>SUM(U498:AH498)</f>
        <v>-352.09917131739246</v>
      </c>
      <c r="AJ502" t="s">
        <v>8</v>
      </c>
      <c r="AK502" t="s">
        <v>9</v>
      </c>
      <c r="AL502">
        <f>SUM(AL498:AY498)</f>
        <v>-466.85058748875872</v>
      </c>
      <c r="BA502" t="s">
        <v>8</v>
      </c>
      <c r="BB502" t="s">
        <v>9</v>
      </c>
      <c r="BC502">
        <f>SUM(BC498:BP498)</f>
        <v>-352.09917131739246</v>
      </c>
      <c r="BR502" t="s">
        <v>8</v>
      </c>
      <c r="BS502" t="s">
        <v>9</v>
      </c>
      <c r="BT502">
        <f>SUM(BT498:CG498)</f>
        <v>4.2632564145606011E-14</v>
      </c>
      <c r="CI502" t="s">
        <v>8</v>
      </c>
      <c r="CJ502" t="s">
        <v>9</v>
      </c>
      <c r="CK502">
        <f>SUM(CK498:CX498)</f>
        <v>-5.6843418860808015E-14</v>
      </c>
      <c r="CZ502" t="s">
        <v>8</v>
      </c>
      <c r="DA502" t="s">
        <v>9</v>
      </c>
      <c r="DB502">
        <f>SUM(DB498:DO498)</f>
        <v>4.2632564145606011E-14</v>
      </c>
      <c r="DQ502" t="s">
        <v>8</v>
      </c>
      <c r="DR502" t="s">
        <v>9</v>
      </c>
      <c r="DS502">
        <f>SUM(DS498:EF498)</f>
        <v>-5.6843418860808015E-14</v>
      </c>
    </row>
    <row r="503" spans="1:136" ht="16" x14ac:dyDescent="0.2">
      <c r="B503" t="s">
        <v>11</v>
      </c>
      <c r="C503" t="s">
        <v>9</v>
      </c>
      <c r="D503">
        <f>SUM(D499:Q499)</f>
        <v>0</v>
      </c>
      <c r="S503" t="s">
        <v>11</v>
      </c>
      <c r="T503" t="s">
        <v>9</v>
      </c>
      <c r="U503">
        <f>SUM(U499:AH499)</f>
        <v>0</v>
      </c>
      <c r="AJ503" t="s">
        <v>11</v>
      </c>
      <c r="AK503" t="s">
        <v>9</v>
      </c>
      <c r="AL503">
        <f>SUM(AL499:AY499)</f>
        <v>0</v>
      </c>
      <c r="BA503" t="s">
        <v>11</v>
      </c>
      <c r="BB503" t="s">
        <v>9</v>
      </c>
      <c r="BC503">
        <f>SUM(BC499:BP499)</f>
        <v>0</v>
      </c>
      <c r="BR503" t="s">
        <v>11</v>
      </c>
      <c r="BS503" t="s">
        <v>9</v>
      </c>
      <c r="BT503">
        <f>SUM(BT499:CG499)</f>
        <v>-1400.5517624662762</v>
      </c>
      <c r="CI503" t="s">
        <v>11</v>
      </c>
      <c r="CJ503" t="s">
        <v>9</v>
      </c>
      <c r="CK503">
        <f>SUM(CK499:CX499)</f>
        <v>-1056.2975139521773</v>
      </c>
      <c r="CZ503" t="s">
        <v>11</v>
      </c>
      <c r="DA503" t="s">
        <v>9</v>
      </c>
      <c r="DB503">
        <f>SUM(DB499:DO499)</f>
        <v>-1400.5517624662762</v>
      </c>
      <c r="DQ503" t="s">
        <v>11</v>
      </c>
      <c r="DR503" t="s">
        <v>9</v>
      </c>
      <c r="DS503">
        <f>SUM(DS499:EF499)</f>
        <v>-1056.2975139521773</v>
      </c>
    </row>
    <row r="504" spans="1:136" ht="16" x14ac:dyDescent="0.2">
      <c r="B504" t="s">
        <v>13</v>
      </c>
      <c r="C504" t="s">
        <v>9</v>
      </c>
      <c r="D504">
        <f>SUM(D500:Q500)</f>
        <v>1459.5593060364072</v>
      </c>
      <c r="S504" t="s">
        <v>13</v>
      </c>
      <c r="T504" t="s">
        <v>9</v>
      </c>
      <c r="U504">
        <f>SUM(U500:AH500)</f>
        <v>-1695.4145493451167</v>
      </c>
      <c r="AJ504" t="s">
        <v>13</v>
      </c>
      <c r="AK504" t="s">
        <v>9</v>
      </c>
      <c r="AL504">
        <f>SUM(AL500:AY500)</f>
        <v>1459.5593060364072</v>
      </c>
      <c r="BA504" t="s">
        <v>13</v>
      </c>
      <c r="BB504" t="s">
        <v>9</v>
      </c>
      <c r="BC504">
        <f>SUM(BC500:BP500)</f>
        <v>-1695.4145493451167</v>
      </c>
      <c r="BR504" t="s">
        <v>13</v>
      </c>
      <c r="BS504" t="s">
        <v>9</v>
      </c>
      <c r="BT504">
        <f>SUM(BT500:CG500)</f>
        <v>-2643.2217683091985</v>
      </c>
      <c r="CI504" t="s">
        <v>13</v>
      </c>
      <c r="CJ504" t="s">
        <v>9</v>
      </c>
      <c r="CK504">
        <f>SUM(CK500:CX500)</f>
        <v>1431.6908291889558</v>
      </c>
      <c r="CZ504" t="s">
        <v>13</v>
      </c>
      <c r="DA504" t="s">
        <v>9</v>
      </c>
      <c r="DB504">
        <f>SUM(DB500:DO500)</f>
        <v>-2643.2217683091985</v>
      </c>
      <c r="DQ504" t="s">
        <v>13</v>
      </c>
      <c r="DR504" t="s">
        <v>9</v>
      </c>
      <c r="DS504">
        <f>SUM(DS500:EF500)</f>
        <v>1431.6908291889558</v>
      </c>
    </row>
    <row r="505" spans="1:136" ht="16" x14ac:dyDescent="0.2">
      <c r="B505" t="s">
        <v>16</v>
      </c>
      <c r="C505" t="s">
        <v>17</v>
      </c>
      <c r="D505">
        <f>SUM(D501:Q501)</f>
        <v>-27322.239790885633</v>
      </c>
      <c r="E505" t="str">
        <f>IF(D491="+X","Must be NEGATIVE for overturn","Must be POSITIVE for overturn")</f>
        <v>Must be NEGATIVE for overturn</v>
      </c>
      <c r="S505" t="s">
        <v>16</v>
      </c>
      <c r="T505" t="s">
        <v>17</v>
      </c>
      <c r="U505">
        <f>SUM(U501:AH501)</f>
        <v>50587.805935309378</v>
      </c>
      <c r="V505" t="str">
        <f>IF(U491="+X","Must be NEGATIVE for overturn","Must be POSITIVE for overturn")</f>
        <v>Must be NEGATIVE for overturn</v>
      </c>
      <c r="AJ505" t="s">
        <v>16</v>
      </c>
      <c r="AK505" t="s">
        <v>17</v>
      </c>
      <c r="AL505">
        <f>SUM(AL501:AY501)</f>
        <v>-27322.239790885633</v>
      </c>
      <c r="AM505" t="str">
        <f>IF(AL491="+X","Must be NEGATIVE for overturn","Must be POSITIVE for overturn")</f>
        <v>Must be NEGATIVE for overturn</v>
      </c>
      <c r="BA505" t="s">
        <v>16</v>
      </c>
      <c r="BB505" t="s">
        <v>17</v>
      </c>
      <c r="BC505">
        <f>SUM(BC501:BP501)</f>
        <v>50587.805935309378</v>
      </c>
      <c r="BD505" t="str">
        <f>IF(BC491="+X","Must be NEGATIVE for overturn","Must be POSITIVE for overturn")</f>
        <v>Must be NEGATIVE for overturn</v>
      </c>
      <c r="BR505" t="s">
        <v>16</v>
      </c>
      <c r="BS505" t="s">
        <v>17</v>
      </c>
      <c r="BT505">
        <f>SUM(BT501:CG501)</f>
        <v>-27059.194974893839</v>
      </c>
      <c r="BU505" t="str">
        <f>IF(BT491="+X","Must be NEGATIVE for overturn","Must be POSITIVE for overturn")</f>
        <v>Must be POSITIVE for overturn</v>
      </c>
      <c r="CI505" t="s">
        <v>16</v>
      </c>
      <c r="CJ505" t="s">
        <v>17</v>
      </c>
      <c r="CK505">
        <f>SUM(CK501:CX501)</f>
        <v>12451.04762511546</v>
      </c>
      <c r="CL505" t="str">
        <f>IF(CK491="+X","Must be NEGATIVE for overturn","Must be POSITIVE for overturn")</f>
        <v>Must be POSITIVE for overturn</v>
      </c>
      <c r="CZ505" t="s">
        <v>16</v>
      </c>
      <c r="DA505" t="s">
        <v>17</v>
      </c>
      <c r="DB505">
        <f>SUM(DB501:DO501)</f>
        <v>-27059.194974893839</v>
      </c>
      <c r="DC505" t="str">
        <f>IF(DB491="+X","Must be NEGATIVE for overturn","Must be POSITIVE for overturn")</f>
        <v>Must be POSITIVE for overturn</v>
      </c>
      <c r="DQ505" t="s">
        <v>16</v>
      </c>
      <c r="DR505" t="s">
        <v>17</v>
      </c>
      <c r="DS505">
        <f>SUM(DS501:EF501)</f>
        <v>12451.04762511546</v>
      </c>
      <c r="DT505" t="str">
        <f>IF(DS491="+X","Must be NEGATIVE for overturn","Must be POSITIVE for overturn")</f>
        <v>Must be POSITIVE for overturn</v>
      </c>
    </row>
    <row r="507" spans="1:136" ht="16" x14ac:dyDescent="0.2">
      <c r="A507" t="s">
        <v>326</v>
      </c>
      <c r="R507" t="s">
        <v>326</v>
      </c>
      <c r="AI507" t="s">
        <v>326</v>
      </c>
      <c r="AZ507" t="s">
        <v>326</v>
      </c>
      <c r="BQ507" t="s">
        <v>326</v>
      </c>
      <c r="CH507" t="s">
        <v>326</v>
      </c>
      <c r="CY507" t="s">
        <v>326</v>
      </c>
      <c r="DP507" t="s">
        <v>326</v>
      </c>
    </row>
    <row r="508" spans="1:136" ht="16" x14ac:dyDescent="0.2">
      <c r="A508" t="s">
        <v>315</v>
      </c>
      <c r="R508" t="s">
        <v>315</v>
      </c>
      <c r="AI508" t="s">
        <v>315</v>
      </c>
      <c r="AZ508" t="s">
        <v>315</v>
      </c>
      <c r="BQ508" t="s">
        <v>315</v>
      </c>
      <c r="CH508" t="s">
        <v>315</v>
      </c>
      <c r="CY508" t="s">
        <v>315</v>
      </c>
      <c r="DP508" t="s">
        <v>315</v>
      </c>
    </row>
    <row r="510" spans="1:136" ht="16" x14ac:dyDescent="0.2">
      <c r="B510" t="s">
        <v>229</v>
      </c>
      <c r="C510" t="str">
        <f>IF(C53="X","+X","+Y")</f>
        <v>+X</v>
      </c>
      <c r="S510" t="s">
        <v>229</v>
      </c>
      <c r="T510" t="str">
        <f>IF(T53="X","+X","+Y")</f>
        <v>+X</v>
      </c>
      <c r="AJ510" t="s">
        <v>229</v>
      </c>
      <c r="AK510" t="str">
        <f>IF(AK53="X","+X","+Y")</f>
        <v>+X</v>
      </c>
      <c r="BA510" t="s">
        <v>229</v>
      </c>
      <c r="BB510" t="str">
        <f>IF(BB53="X","+X","+Y")</f>
        <v>+X</v>
      </c>
      <c r="BR510" t="s">
        <v>229</v>
      </c>
      <c r="BS510" t="str">
        <f>IF(BS53="X","+X","+Y")</f>
        <v>+Y</v>
      </c>
      <c r="CI510" t="s">
        <v>229</v>
      </c>
      <c r="CJ510" t="str">
        <f>IF(CJ53="X","+X","+Y")</f>
        <v>+Y</v>
      </c>
      <c r="CZ510" t="s">
        <v>229</v>
      </c>
      <c r="DA510" t="str">
        <f>IF(DA53="X","+X","+Y")</f>
        <v>+Y</v>
      </c>
      <c r="DQ510" t="s">
        <v>229</v>
      </c>
      <c r="DR510" t="str">
        <f>IF(DR53="X","+X","+Y")</f>
        <v>+Y</v>
      </c>
    </row>
    <row r="511" spans="1:136" ht="16" x14ac:dyDescent="0.2">
      <c r="B511" t="s">
        <v>216</v>
      </c>
      <c r="C511" t="str">
        <f>IF(C53="X","-X","-Y")</f>
        <v>-X</v>
      </c>
      <c r="S511" t="s">
        <v>216</v>
      </c>
      <c r="T511" t="str">
        <f>IF(T53="X","-X","-Y")</f>
        <v>-X</v>
      </c>
      <c r="AJ511" t="s">
        <v>216</v>
      </c>
      <c r="AK511" t="str">
        <f>IF(AK53="X","-X","-Y")</f>
        <v>-X</v>
      </c>
      <c r="BA511" t="s">
        <v>216</v>
      </c>
      <c r="BB511" t="str">
        <f>IF(BB53="X","-X","-Y")</f>
        <v>-X</v>
      </c>
      <c r="BR511" t="s">
        <v>216</v>
      </c>
      <c r="BS511" t="str">
        <f>IF(BS53="X","-X","-Y")</f>
        <v>-Y</v>
      </c>
      <c r="CI511" t="s">
        <v>216</v>
      </c>
      <c r="CJ511" t="str">
        <f>IF(CJ53="X","-X","-Y")</f>
        <v>-Y</v>
      </c>
      <c r="CZ511" t="s">
        <v>216</v>
      </c>
      <c r="DA511" t="str">
        <f>IF(DA53="X","-X","-Y")</f>
        <v>-Y</v>
      </c>
      <c r="DQ511" t="s">
        <v>216</v>
      </c>
      <c r="DR511" t="str">
        <f>IF(DR53="X","-X","-Y")</f>
        <v>-Y</v>
      </c>
    </row>
    <row r="512" spans="1:136" ht="16" x14ac:dyDescent="0.2">
      <c r="B512" t="s">
        <v>230</v>
      </c>
      <c r="C512" t="str">
        <f>IF(C53="X","+Y","+X")</f>
        <v>+Y</v>
      </c>
      <c r="S512" t="s">
        <v>230</v>
      </c>
      <c r="T512" t="str">
        <f>IF(T53="X","+Y","+X")</f>
        <v>+Y</v>
      </c>
      <c r="AJ512" t="s">
        <v>230</v>
      </c>
      <c r="AK512" t="str">
        <f>IF(AK53="X","+Y","+X")</f>
        <v>+Y</v>
      </c>
      <c r="BA512" t="s">
        <v>230</v>
      </c>
      <c r="BB512" t="str">
        <f>IF(BB53="X","+Y","+X")</f>
        <v>+Y</v>
      </c>
      <c r="BR512" t="s">
        <v>230</v>
      </c>
      <c r="BS512" t="str">
        <f>IF(BS53="X","+Y","+X")</f>
        <v>+X</v>
      </c>
      <c r="CI512" t="s">
        <v>230</v>
      </c>
      <c r="CJ512" t="str">
        <f>IF(CJ53="X","+Y","+X")</f>
        <v>+X</v>
      </c>
      <c r="CZ512" t="s">
        <v>230</v>
      </c>
      <c r="DA512" t="str">
        <f>IF(DA53="X","+Y","+X")</f>
        <v>+X</v>
      </c>
      <c r="DQ512" t="s">
        <v>230</v>
      </c>
      <c r="DR512" t="str">
        <f>IF(DR53="X","+Y","+X")</f>
        <v>+X</v>
      </c>
    </row>
    <row r="513" spans="2:136" ht="16" x14ac:dyDescent="0.2">
      <c r="B513" t="s">
        <v>231</v>
      </c>
      <c r="C513" t="str">
        <f>IF(C53="X","-Y","-X")</f>
        <v>-Y</v>
      </c>
      <c r="S513" t="s">
        <v>231</v>
      </c>
      <c r="T513" t="str">
        <f>IF(T53="X","-Y","-X")</f>
        <v>-Y</v>
      </c>
      <c r="AJ513" t="s">
        <v>231</v>
      </c>
      <c r="AK513" t="str">
        <f>IF(AK53="X","-Y","-X")</f>
        <v>-Y</v>
      </c>
      <c r="BA513" t="s">
        <v>231</v>
      </c>
      <c r="BB513" t="str">
        <f>IF(BB53="X","-Y","-X")</f>
        <v>-Y</v>
      </c>
      <c r="BR513" t="s">
        <v>231</v>
      </c>
      <c r="BS513" t="str">
        <f>IF(BS53="X","-Y","-X")</f>
        <v>-X</v>
      </c>
      <c r="CI513" t="s">
        <v>231</v>
      </c>
      <c r="CJ513" t="str">
        <f>IF(CJ53="X","-Y","-X")</f>
        <v>-X</v>
      </c>
      <c r="CZ513" t="s">
        <v>231</v>
      </c>
      <c r="DA513" t="str">
        <f>IF(DA53="X","-Y","-X")</f>
        <v>-X</v>
      </c>
      <c r="DQ513" t="s">
        <v>231</v>
      </c>
      <c r="DR513" t="str">
        <f>IF(DR53="X","-Y","-X")</f>
        <v>-X</v>
      </c>
    </row>
    <row r="514" spans="2:136" ht="16" x14ac:dyDescent="0.2">
      <c r="B514" t="s">
        <v>232</v>
      </c>
      <c r="C514" t="str">
        <f>IF(C53="X","+X","+Y")</f>
        <v>+X</v>
      </c>
      <c r="S514" t="s">
        <v>232</v>
      </c>
      <c r="T514" t="str">
        <f>IF(T53="X","+X","+Y")</f>
        <v>+X</v>
      </c>
      <c r="AJ514" t="s">
        <v>232</v>
      </c>
      <c r="AK514" t="str">
        <f>IF(AK53="X","+X","+Y")</f>
        <v>+X</v>
      </c>
      <c r="BA514" t="s">
        <v>232</v>
      </c>
      <c r="BB514" t="str">
        <f>IF(BB53="X","+X","+Y")</f>
        <v>+X</v>
      </c>
      <c r="BR514" t="s">
        <v>232</v>
      </c>
      <c r="BS514" t="str">
        <f>IF(BS53="X","+X","+Y")</f>
        <v>+Y</v>
      </c>
      <c r="CI514" t="s">
        <v>232</v>
      </c>
      <c r="CJ514" t="str">
        <f>IF(CJ53="X","+X","+Y")</f>
        <v>+Y</v>
      </c>
      <c r="CZ514" t="s">
        <v>232</v>
      </c>
      <c r="DA514" t="str">
        <f>IF(DA53="X","+X","+Y")</f>
        <v>+Y</v>
      </c>
      <c r="DQ514" t="s">
        <v>232</v>
      </c>
      <c r="DR514" t="str">
        <f>IF(DR53="X","+X","+Y")</f>
        <v>+Y</v>
      </c>
    </row>
    <row r="515" spans="2:136" ht="16" x14ac:dyDescent="0.2">
      <c r="B515" t="s">
        <v>206</v>
      </c>
      <c r="C515" t="str">
        <f>IF(C53="X","-X","-Y")</f>
        <v>-X</v>
      </c>
      <c r="S515" t="s">
        <v>206</v>
      </c>
      <c r="T515" t="str">
        <f>IF(T53="X","-X","-Y")</f>
        <v>-X</v>
      </c>
      <c r="AJ515" t="s">
        <v>206</v>
      </c>
      <c r="AK515" t="str">
        <f>IF(AK53="X","-X","-Y")</f>
        <v>-X</v>
      </c>
      <c r="BA515" t="s">
        <v>206</v>
      </c>
      <c r="BB515" t="str">
        <f>IF(BB53="X","-X","-Y")</f>
        <v>-X</v>
      </c>
      <c r="BR515" t="s">
        <v>206</v>
      </c>
      <c r="BS515" t="str">
        <f>IF(BS53="X","-X","-Y")</f>
        <v>-Y</v>
      </c>
      <c r="CI515" t="s">
        <v>206</v>
      </c>
      <c r="CJ515" t="str">
        <f>IF(CJ53="X","-X","-Y")</f>
        <v>-Y</v>
      </c>
      <c r="CZ515" t="s">
        <v>206</v>
      </c>
      <c r="DA515" t="str">
        <f>IF(DA53="X","-X","-Y")</f>
        <v>-Y</v>
      </c>
      <c r="DQ515" t="s">
        <v>206</v>
      </c>
      <c r="DR515" t="str">
        <f>IF(DR53="X","-X","-Y")</f>
        <v>-Y</v>
      </c>
    </row>
    <row r="516" spans="2:136" ht="16" x14ac:dyDescent="0.2">
      <c r="B516" t="s">
        <v>233</v>
      </c>
      <c r="C516" t="str">
        <f>IF(C53="X","+Y","+X")</f>
        <v>+Y</v>
      </c>
      <c r="S516" t="s">
        <v>233</v>
      </c>
      <c r="T516" t="str">
        <f>IF(T53="X","+Y","+X")</f>
        <v>+Y</v>
      </c>
      <c r="AJ516" t="s">
        <v>233</v>
      </c>
      <c r="AK516" t="str">
        <f>IF(AK53="X","+Y","+X")</f>
        <v>+Y</v>
      </c>
      <c r="BA516" t="s">
        <v>233</v>
      </c>
      <c r="BB516" t="str">
        <f>IF(BB53="X","+Y","+X")</f>
        <v>+Y</v>
      </c>
      <c r="BR516" t="s">
        <v>233</v>
      </c>
      <c r="BS516" t="str">
        <f>IF(BS53="X","+Y","+X")</f>
        <v>+X</v>
      </c>
      <c r="CI516" t="s">
        <v>233</v>
      </c>
      <c r="CJ516" t="str">
        <f>IF(CJ53="X","+Y","+X")</f>
        <v>+X</v>
      </c>
      <c r="CZ516" t="s">
        <v>233</v>
      </c>
      <c r="DA516" t="str">
        <f>IF(DA53="X","+Y","+X")</f>
        <v>+X</v>
      </c>
      <c r="DQ516" t="s">
        <v>233</v>
      </c>
      <c r="DR516" t="str">
        <f>IF(DR53="X","+Y","+X")</f>
        <v>+X</v>
      </c>
    </row>
    <row r="517" spans="2:136" ht="16" x14ac:dyDescent="0.2">
      <c r="B517" t="s">
        <v>234</v>
      </c>
      <c r="C517" t="str">
        <f>IF(C53="X","-Y","-X")</f>
        <v>-Y</v>
      </c>
      <c r="S517" t="s">
        <v>234</v>
      </c>
      <c r="T517" t="str">
        <f>IF(T53="X","-Y","-X")</f>
        <v>-Y</v>
      </c>
      <c r="AJ517" t="s">
        <v>234</v>
      </c>
      <c r="AK517" t="str">
        <f>IF(AK53="X","-Y","-X")</f>
        <v>-Y</v>
      </c>
      <c r="BA517" t="s">
        <v>234</v>
      </c>
      <c r="BB517" t="str">
        <f>IF(BB53="X","-Y","-X")</f>
        <v>-Y</v>
      </c>
      <c r="BR517" t="s">
        <v>234</v>
      </c>
      <c r="BS517" t="str">
        <f>IF(BS53="X","-Y","-X")</f>
        <v>-X</v>
      </c>
      <c r="CI517" t="s">
        <v>234</v>
      </c>
      <c r="CJ517" t="str">
        <f>IF(CJ53="X","-Y","-X")</f>
        <v>-X</v>
      </c>
      <c r="CZ517" t="s">
        <v>234</v>
      </c>
      <c r="DA517" t="str">
        <f>IF(DA53="X","-Y","-X")</f>
        <v>-X</v>
      </c>
      <c r="DQ517" t="s">
        <v>234</v>
      </c>
      <c r="DR517" t="str">
        <f>IF(DR53="X","-Y","-X")</f>
        <v>-X</v>
      </c>
    </row>
    <row r="518" spans="2:136" ht="16" x14ac:dyDescent="0.2">
      <c r="B518" t="s">
        <v>261</v>
      </c>
      <c r="C518">
        <f>IF(C470="+X",D35,D36)</f>
        <v>40</v>
      </c>
      <c r="S518" t="s">
        <v>261</v>
      </c>
      <c r="T518">
        <f>IF(T470="+X",U35,U36)</f>
        <v>40</v>
      </c>
      <c r="AJ518" t="s">
        <v>261</v>
      </c>
      <c r="AK518">
        <f>IF(AK470="+X",AL35,AL36)</f>
        <v>40</v>
      </c>
      <c r="BA518" t="s">
        <v>261</v>
      </c>
      <c r="BB518">
        <f>IF(BB470="+X",BC35,BC36)</f>
        <v>40</v>
      </c>
      <c r="BR518" t="s">
        <v>261</v>
      </c>
      <c r="BS518">
        <f>IF(BS470="+X",BT35,BT36)</f>
        <v>20</v>
      </c>
      <c r="CI518" t="s">
        <v>261</v>
      </c>
      <c r="CJ518">
        <f>IF(CJ470="+X",CK35,CK36)</f>
        <v>20</v>
      </c>
      <c r="CZ518" t="s">
        <v>261</v>
      </c>
      <c r="DA518">
        <f>IF(DA470="+X",DB35,DB36)</f>
        <v>20</v>
      </c>
      <c r="DQ518" t="s">
        <v>261</v>
      </c>
      <c r="DR518">
        <f>IF(DR470="+X",DS35,DS36)</f>
        <v>20</v>
      </c>
    </row>
    <row r="519" spans="2:136" ht="16" x14ac:dyDescent="0.2">
      <c r="B519" t="s">
        <v>262</v>
      </c>
      <c r="C519">
        <f>IF(C470="+X",D36,D35)</f>
        <v>20</v>
      </c>
      <c r="S519" t="s">
        <v>262</v>
      </c>
      <c r="T519">
        <f>IF(T470="+X",U36,U35)</f>
        <v>20</v>
      </c>
      <c r="AJ519" t="s">
        <v>262</v>
      </c>
      <c r="AK519">
        <f>IF(AK470="+X",AL36,AL35)</f>
        <v>20</v>
      </c>
      <c r="BA519" t="s">
        <v>262</v>
      </c>
      <c r="BB519">
        <f>IF(BB470="+X",BC36,BC35)</f>
        <v>20</v>
      </c>
      <c r="BR519" t="s">
        <v>262</v>
      </c>
      <c r="BS519">
        <f>IF(BS470="+X",BT36,BT35)</f>
        <v>40</v>
      </c>
      <c r="CI519" t="s">
        <v>262</v>
      </c>
      <c r="CJ519">
        <f>IF(CJ470="+X",CK36,CK35)</f>
        <v>40</v>
      </c>
      <c r="CZ519" t="s">
        <v>262</v>
      </c>
      <c r="DA519">
        <f>IF(DA470="+X",DB36,DB35)</f>
        <v>40</v>
      </c>
      <c r="DQ519" t="s">
        <v>262</v>
      </c>
      <c r="DR519">
        <f>IF(DR470="+X",DS36,DS35)</f>
        <v>40</v>
      </c>
    </row>
    <row r="520" spans="2:136" ht="16" x14ac:dyDescent="0.2">
      <c r="B520" t="s">
        <v>263</v>
      </c>
      <c r="C520">
        <f>IF(C470="+X",D41,D42)</f>
        <v>20</v>
      </c>
      <c r="S520" t="s">
        <v>263</v>
      </c>
      <c r="T520">
        <f>IF(T470="+X",U41,U42)</f>
        <v>20</v>
      </c>
      <c r="AJ520" t="s">
        <v>263</v>
      </c>
      <c r="AK520">
        <f>IF(AK470="+X",AL41,AL42)</f>
        <v>20</v>
      </c>
      <c r="BA520" t="s">
        <v>263</v>
      </c>
      <c r="BB520">
        <f>IF(BB470="+X",BC41,BC42)</f>
        <v>20</v>
      </c>
      <c r="BR520" t="s">
        <v>263</v>
      </c>
      <c r="BS520">
        <f>IF(BS470="+X",BT41,BT42)</f>
        <v>0</v>
      </c>
      <c r="CI520" t="s">
        <v>263</v>
      </c>
      <c r="CJ520">
        <f>IF(CJ470="+X",CK41,CK42)</f>
        <v>0</v>
      </c>
      <c r="CZ520" t="s">
        <v>263</v>
      </c>
      <c r="DA520">
        <f>IF(DA470="+X",DB41,DB42)</f>
        <v>0</v>
      </c>
      <c r="DQ520" t="s">
        <v>263</v>
      </c>
      <c r="DR520">
        <f>IF(DR470="+X",DS41,DS42)</f>
        <v>0</v>
      </c>
    </row>
    <row r="521" spans="2:136" ht="16" x14ac:dyDescent="0.2">
      <c r="B521" t="s">
        <v>265</v>
      </c>
      <c r="C521">
        <f>IF(C470="+X",D42,D41)</f>
        <v>0</v>
      </c>
      <c r="S521" t="s">
        <v>265</v>
      </c>
      <c r="T521">
        <f>IF(T470="+X",U42,U41)</f>
        <v>0</v>
      </c>
      <c r="AJ521" t="s">
        <v>265</v>
      </c>
      <c r="AK521">
        <f>IF(AK470="+X",AL42,AL41)</f>
        <v>0</v>
      </c>
      <c r="BA521" t="s">
        <v>265</v>
      </c>
      <c r="BB521">
        <f>IF(BB470="+X",BC42,BC41)</f>
        <v>0</v>
      </c>
      <c r="BR521" t="s">
        <v>265</v>
      </c>
      <c r="BS521">
        <f>IF(BS470="+X",BT42,BT41)</f>
        <v>20</v>
      </c>
      <c r="CI521" t="s">
        <v>265</v>
      </c>
      <c r="CJ521">
        <f>IF(CJ470="+X",CK42,CK41)</f>
        <v>20</v>
      </c>
      <c r="CZ521" t="s">
        <v>265</v>
      </c>
      <c r="DA521">
        <f>IF(DA470="+X",DB42,DB41)</f>
        <v>20</v>
      </c>
      <c r="DQ521" t="s">
        <v>265</v>
      </c>
      <c r="DR521">
        <f>IF(DR470="+X",DS42,DS41)</f>
        <v>20</v>
      </c>
    </row>
    <row r="522" spans="2:136" ht="16" x14ac:dyDescent="0.2">
      <c r="B522" t="s">
        <v>267</v>
      </c>
      <c r="C522">
        <f>IF(C470="+X",D43,D44)</f>
        <v>26.565073615635743</v>
      </c>
      <c r="S522" t="s">
        <v>267</v>
      </c>
      <c r="T522">
        <f>IF(T470="+X",U43,U44)</f>
        <v>26.565073615635743</v>
      </c>
      <c r="AJ522" t="s">
        <v>267</v>
      </c>
      <c r="AK522">
        <f>IF(AK470="+X",AL43,AL44)</f>
        <v>26.565073615635743</v>
      </c>
      <c r="BA522" t="s">
        <v>267</v>
      </c>
      <c r="BB522">
        <f>IF(BB470="+X",BC43,BC44)</f>
        <v>26.565073615635743</v>
      </c>
      <c r="BR522" t="s">
        <v>267</v>
      </c>
      <c r="BS522">
        <f>IF(BS470="+X",BT43,BT44)</f>
        <v>26.565073615635743</v>
      </c>
      <c r="CI522" t="s">
        <v>267</v>
      </c>
      <c r="CJ522">
        <f>IF(CJ470="+X",CK43,CK44)</f>
        <v>26.565073615635743</v>
      </c>
      <c r="CZ522" t="s">
        <v>267</v>
      </c>
      <c r="DA522">
        <f>IF(DA470="+X",DB43,DB44)</f>
        <v>26.565073615635743</v>
      </c>
      <c r="DQ522" t="s">
        <v>267</v>
      </c>
      <c r="DR522">
        <f>IF(DR470="+X",DS43,DS44)</f>
        <v>26.565073615635743</v>
      </c>
    </row>
    <row r="523" spans="2:136" ht="16" x14ac:dyDescent="0.2">
      <c r="B523" t="s">
        <v>268</v>
      </c>
      <c r="C523">
        <f>IF(C470="+X",D44,D43)</f>
        <v>26.565073615635743</v>
      </c>
      <c r="S523" t="s">
        <v>268</v>
      </c>
      <c r="T523">
        <f>IF(T470="+X",U44,U43)</f>
        <v>26.565073615635743</v>
      </c>
      <c r="AJ523" t="s">
        <v>268</v>
      </c>
      <c r="AK523">
        <f>IF(AK470="+X",AL44,AL43)</f>
        <v>26.565073615635743</v>
      </c>
      <c r="BA523" t="s">
        <v>268</v>
      </c>
      <c r="BB523">
        <f>IF(BB470="+X",BC44,BC43)</f>
        <v>26.565073615635743</v>
      </c>
      <c r="BR523" t="s">
        <v>268</v>
      </c>
      <c r="BS523">
        <f>IF(BS470="+X",BT44,BT43)</f>
        <v>26.565073615635743</v>
      </c>
      <c r="CI523" t="s">
        <v>268</v>
      </c>
      <c r="CJ523">
        <f>IF(CJ470="+X",CK44,CK43)</f>
        <v>26.565073615635743</v>
      </c>
      <c r="CZ523" t="s">
        <v>268</v>
      </c>
      <c r="DA523">
        <f>IF(DA470="+X",DB44,DB43)</f>
        <v>26.565073615635743</v>
      </c>
      <c r="DQ523" t="s">
        <v>268</v>
      </c>
      <c r="DR523">
        <f>IF(DR470="+X",DS44,DS43)</f>
        <v>26.565073615635743</v>
      </c>
    </row>
    <row r="524" spans="2:136" ht="16" x14ac:dyDescent="0.2">
      <c r="B524" t="s">
        <v>10</v>
      </c>
      <c r="C524">
        <f>D37</f>
        <v>8</v>
      </c>
      <c r="S524" t="s">
        <v>10</v>
      </c>
      <c r="T524">
        <f>U37</f>
        <v>8</v>
      </c>
      <c r="AJ524" t="s">
        <v>10</v>
      </c>
      <c r="AK524">
        <f>AL37</f>
        <v>8</v>
      </c>
      <c r="BA524" t="s">
        <v>10</v>
      </c>
      <c r="BB524">
        <f>BC37</f>
        <v>8</v>
      </c>
      <c r="BR524" t="s">
        <v>10</v>
      </c>
      <c r="BS524">
        <f>BT37</f>
        <v>8</v>
      </c>
      <c r="CI524" t="s">
        <v>10</v>
      </c>
      <c r="CJ524">
        <f>CK37</f>
        <v>8</v>
      </c>
      <c r="CZ524" t="s">
        <v>10</v>
      </c>
      <c r="DA524">
        <f>DB37</f>
        <v>8</v>
      </c>
      <c r="DQ524" t="s">
        <v>10</v>
      </c>
      <c r="DR524">
        <f>DS37</f>
        <v>8</v>
      </c>
    </row>
    <row r="525" spans="2:136" ht="16" x14ac:dyDescent="0.2">
      <c r="B525" t="s">
        <v>45</v>
      </c>
      <c r="C525">
        <f>D48</f>
        <v>10.5</v>
      </c>
      <c r="S525" t="s">
        <v>45</v>
      </c>
      <c r="T525">
        <f>U48</f>
        <v>10.5</v>
      </c>
      <c r="AJ525" t="s">
        <v>45</v>
      </c>
      <c r="AK525">
        <f>AL48</f>
        <v>10.5</v>
      </c>
      <c r="BA525" t="s">
        <v>45</v>
      </c>
      <c r="BB525">
        <f>BC48</f>
        <v>10.5</v>
      </c>
      <c r="BR525" t="s">
        <v>45</v>
      </c>
      <c r="BS525">
        <f>BT48</f>
        <v>10.5</v>
      </c>
      <c r="CI525" t="s">
        <v>45</v>
      </c>
      <c r="CJ525">
        <f>CK48</f>
        <v>10.5</v>
      </c>
      <c r="CZ525" t="s">
        <v>45</v>
      </c>
      <c r="DA525">
        <f>DB48</f>
        <v>10.5</v>
      </c>
      <c r="DQ525" t="s">
        <v>45</v>
      </c>
      <c r="DR525">
        <f>DS48</f>
        <v>10.5</v>
      </c>
    </row>
    <row r="526" spans="2:136" ht="16" x14ac:dyDescent="0.2">
      <c r="B526" t="s">
        <v>44</v>
      </c>
      <c r="C526">
        <f>D47</f>
        <v>5</v>
      </c>
      <c r="S526" t="s">
        <v>44</v>
      </c>
      <c r="T526">
        <f>U47</f>
        <v>5</v>
      </c>
      <c r="AJ526" t="s">
        <v>44</v>
      </c>
      <c r="AK526">
        <f>AL47</f>
        <v>5</v>
      </c>
      <c r="BA526" t="s">
        <v>44</v>
      </c>
      <c r="BB526">
        <f>BC47</f>
        <v>5</v>
      </c>
      <c r="BR526" t="s">
        <v>44</v>
      </c>
      <c r="BS526">
        <f>BT47</f>
        <v>5</v>
      </c>
      <c r="CI526" t="s">
        <v>44</v>
      </c>
      <c r="CJ526">
        <f>CK47</f>
        <v>5</v>
      </c>
      <c r="CZ526" t="s">
        <v>44</v>
      </c>
      <c r="DA526">
        <f>DB47</f>
        <v>5</v>
      </c>
      <c r="DQ526" t="s">
        <v>44</v>
      </c>
      <c r="DR526">
        <f>DS47</f>
        <v>5</v>
      </c>
    </row>
    <row r="528" spans="2:136" ht="16" x14ac:dyDescent="0.2">
      <c r="B528" t="s">
        <v>120</v>
      </c>
      <c r="J528" s="1" t="s">
        <v>180</v>
      </c>
      <c r="K528" s="1"/>
      <c r="L528" s="1"/>
      <c r="M528" s="1"/>
      <c r="N528" s="1" t="s">
        <v>180</v>
      </c>
      <c r="O528" s="1"/>
      <c r="P528" s="1"/>
      <c r="Q528" s="1"/>
      <c r="S528" t="s">
        <v>120</v>
      </c>
      <c r="AA528" s="1" t="s">
        <v>180</v>
      </c>
      <c r="AB528" s="1"/>
      <c r="AC528" s="1"/>
      <c r="AD528" s="1"/>
      <c r="AE528" s="1" t="s">
        <v>180</v>
      </c>
      <c r="AF528" s="1"/>
      <c r="AG528" s="1"/>
      <c r="AH528" s="1"/>
      <c r="AJ528" t="s">
        <v>120</v>
      </c>
      <c r="AR528" s="1" t="s">
        <v>180</v>
      </c>
      <c r="AS528" s="1"/>
      <c r="AT528" s="1"/>
      <c r="AU528" s="1"/>
      <c r="AV528" s="1" t="s">
        <v>180</v>
      </c>
      <c r="AW528" s="1"/>
      <c r="AX528" s="1"/>
      <c r="AY528" s="1"/>
      <c r="BA528" t="s">
        <v>120</v>
      </c>
      <c r="BI528" s="1" t="s">
        <v>180</v>
      </c>
      <c r="BJ528" s="1"/>
      <c r="BK528" s="1"/>
      <c r="BL528" s="1"/>
      <c r="BM528" s="1" t="s">
        <v>180</v>
      </c>
      <c r="BN528" s="1"/>
      <c r="BO528" s="1"/>
      <c r="BP528" s="1"/>
      <c r="BR528" t="s">
        <v>120</v>
      </c>
      <c r="BZ528" s="1" t="s">
        <v>180</v>
      </c>
      <c r="CA528" s="1"/>
      <c r="CB528" s="1"/>
      <c r="CC528" s="1"/>
      <c r="CD528" s="1" t="s">
        <v>180</v>
      </c>
      <c r="CE528" s="1"/>
      <c r="CF528" s="1"/>
      <c r="CG528" s="1"/>
      <c r="CI528" t="s">
        <v>120</v>
      </c>
      <c r="CQ528" s="1" t="s">
        <v>180</v>
      </c>
      <c r="CR528" s="1"/>
      <c r="CS528" s="1"/>
      <c r="CT528" s="1"/>
      <c r="CU528" s="1" t="s">
        <v>180</v>
      </c>
      <c r="CV528" s="1"/>
      <c r="CW528" s="1"/>
      <c r="CX528" s="1"/>
      <c r="CZ528" t="s">
        <v>120</v>
      </c>
      <c r="DH528" s="1" t="s">
        <v>180</v>
      </c>
      <c r="DI528" s="1"/>
      <c r="DJ528" s="1"/>
      <c r="DK528" s="1"/>
      <c r="DL528" s="1" t="s">
        <v>180</v>
      </c>
      <c r="DM528" s="1"/>
      <c r="DN528" s="1"/>
      <c r="DO528" s="1"/>
      <c r="DQ528" t="s">
        <v>120</v>
      </c>
      <c r="DY528" s="1" t="s">
        <v>180</v>
      </c>
      <c r="DZ528" s="1"/>
      <c r="EA528" s="1"/>
      <c r="EB528" s="1"/>
      <c r="EC528" s="1" t="s">
        <v>180</v>
      </c>
      <c r="ED528" s="1"/>
      <c r="EE528" s="1"/>
      <c r="EF528" s="1"/>
    </row>
    <row r="529" spans="2:136" ht="16" x14ac:dyDescent="0.2">
      <c r="J529" t="s">
        <v>182</v>
      </c>
      <c r="K529" t="s">
        <v>183</v>
      </c>
      <c r="L529" t="s">
        <v>184</v>
      </c>
      <c r="M529" t="s">
        <v>185</v>
      </c>
      <c r="N529" t="s">
        <v>182</v>
      </c>
      <c r="O529" t="s">
        <v>183</v>
      </c>
      <c r="P529" t="s">
        <v>184</v>
      </c>
      <c r="Q529" t="s">
        <v>185</v>
      </c>
      <c r="AA529" t="s">
        <v>182</v>
      </c>
      <c r="AB529" t="s">
        <v>183</v>
      </c>
      <c r="AC529" t="s">
        <v>184</v>
      </c>
      <c r="AD529" t="s">
        <v>185</v>
      </c>
      <c r="AE529" t="s">
        <v>182</v>
      </c>
      <c r="AF529" t="s">
        <v>183</v>
      </c>
      <c r="AG529" t="s">
        <v>184</v>
      </c>
      <c r="AH529" t="s">
        <v>185</v>
      </c>
      <c r="AR529" t="s">
        <v>182</v>
      </c>
      <c r="AS529" t="s">
        <v>183</v>
      </c>
      <c r="AT529" t="s">
        <v>184</v>
      </c>
      <c r="AU529" t="s">
        <v>185</v>
      </c>
      <c r="AV529" t="s">
        <v>182</v>
      </c>
      <c r="AW529" t="s">
        <v>183</v>
      </c>
      <c r="AX529" t="s">
        <v>184</v>
      </c>
      <c r="AY529" t="s">
        <v>185</v>
      </c>
      <c r="BI529" t="s">
        <v>182</v>
      </c>
      <c r="BJ529" t="s">
        <v>183</v>
      </c>
      <c r="BK529" t="s">
        <v>184</v>
      </c>
      <c r="BL529" t="s">
        <v>185</v>
      </c>
      <c r="BM529" t="s">
        <v>182</v>
      </c>
      <c r="BN529" t="s">
        <v>183</v>
      </c>
      <c r="BO529" t="s">
        <v>184</v>
      </c>
      <c r="BP529" t="s">
        <v>185</v>
      </c>
      <c r="BZ529" t="s">
        <v>182</v>
      </c>
      <c r="CA529" t="s">
        <v>183</v>
      </c>
      <c r="CB529" t="s">
        <v>184</v>
      </c>
      <c r="CC529" t="s">
        <v>185</v>
      </c>
      <c r="CD529" t="s">
        <v>182</v>
      </c>
      <c r="CE529" t="s">
        <v>183</v>
      </c>
      <c r="CF529" t="s">
        <v>184</v>
      </c>
      <c r="CG529" t="s">
        <v>185</v>
      </c>
      <c r="CQ529" t="s">
        <v>182</v>
      </c>
      <c r="CR529" t="s">
        <v>183</v>
      </c>
      <c r="CS529" t="s">
        <v>184</v>
      </c>
      <c r="CT529" t="s">
        <v>185</v>
      </c>
      <c r="CU529" t="s">
        <v>182</v>
      </c>
      <c r="CV529" t="s">
        <v>183</v>
      </c>
      <c r="CW529" t="s">
        <v>184</v>
      </c>
      <c r="CX529" t="s">
        <v>185</v>
      </c>
      <c r="DH529" t="s">
        <v>182</v>
      </c>
      <c r="DI529" t="s">
        <v>183</v>
      </c>
      <c r="DJ529" t="s">
        <v>184</v>
      </c>
      <c r="DK529" t="s">
        <v>185</v>
      </c>
      <c r="DL529" t="s">
        <v>182</v>
      </c>
      <c r="DM529" t="s">
        <v>183</v>
      </c>
      <c r="DN529" t="s">
        <v>184</v>
      </c>
      <c r="DO529" t="s">
        <v>185</v>
      </c>
      <c r="DY529" t="s">
        <v>182</v>
      </c>
      <c r="DZ529" t="s">
        <v>183</v>
      </c>
      <c r="EA529" t="s">
        <v>184</v>
      </c>
      <c r="EB529" t="s">
        <v>185</v>
      </c>
      <c r="EC529" t="s">
        <v>182</v>
      </c>
      <c r="ED529" t="s">
        <v>183</v>
      </c>
      <c r="EE529" t="s">
        <v>184</v>
      </c>
      <c r="EF529" t="s">
        <v>185</v>
      </c>
    </row>
    <row r="530" spans="2:136" ht="16" x14ac:dyDescent="0.2">
      <c r="D530" t="s">
        <v>236</v>
      </c>
      <c r="E530" t="s">
        <v>237</v>
      </c>
      <c r="F530" t="s">
        <v>238</v>
      </c>
      <c r="G530" t="s">
        <v>239</v>
      </c>
      <c r="H530" t="s">
        <v>240</v>
      </c>
      <c r="I530" t="s">
        <v>241</v>
      </c>
      <c r="J530" s="1" t="s">
        <v>242</v>
      </c>
      <c r="K530" s="1"/>
      <c r="L530" s="1"/>
      <c r="M530" s="1"/>
      <c r="N530" s="1" t="s">
        <v>243</v>
      </c>
      <c r="O530" s="1"/>
      <c r="P530" s="1"/>
      <c r="Q530" s="1"/>
      <c r="U530" t="s">
        <v>236</v>
      </c>
      <c r="V530" t="s">
        <v>237</v>
      </c>
      <c r="W530" t="s">
        <v>238</v>
      </c>
      <c r="X530" t="s">
        <v>239</v>
      </c>
      <c r="Y530" t="s">
        <v>240</v>
      </c>
      <c r="Z530" t="s">
        <v>241</v>
      </c>
      <c r="AA530" s="1" t="s">
        <v>242</v>
      </c>
      <c r="AB530" s="1"/>
      <c r="AC530" s="1"/>
      <c r="AD530" s="1"/>
      <c r="AE530" s="1" t="s">
        <v>243</v>
      </c>
      <c r="AF530" s="1"/>
      <c r="AG530" s="1"/>
      <c r="AH530" s="1"/>
      <c r="AL530" t="s">
        <v>236</v>
      </c>
      <c r="AM530" t="s">
        <v>237</v>
      </c>
      <c r="AN530" t="s">
        <v>238</v>
      </c>
      <c r="AO530" t="s">
        <v>239</v>
      </c>
      <c r="AP530" t="s">
        <v>240</v>
      </c>
      <c r="AQ530" t="s">
        <v>241</v>
      </c>
      <c r="AR530" s="1" t="s">
        <v>242</v>
      </c>
      <c r="AS530" s="1"/>
      <c r="AT530" s="1"/>
      <c r="AU530" s="1"/>
      <c r="AV530" s="1" t="s">
        <v>243</v>
      </c>
      <c r="AW530" s="1"/>
      <c r="AX530" s="1"/>
      <c r="AY530" s="1"/>
      <c r="BC530" t="s">
        <v>236</v>
      </c>
      <c r="BD530" t="s">
        <v>237</v>
      </c>
      <c r="BE530" t="s">
        <v>238</v>
      </c>
      <c r="BF530" t="s">
        <v>239</v>
      </c>
      <c r="BG530" t="s">
        <v>240</v>
      </c>
      <c r="BH530" t="s">
        <v>241</v>
      </c>
      <c r="BI530" s="1" t="s">
        <v>242</v>
      </c>
      <c r="BJ530" s="1"/>
      <c r="BK530" s="1"/>
      <c r="BL530" s="1"/>
      <c r="BM530" s="1" t="s">
        <v>243</v>
      </c>
      <c r="BN530" s="1"/>
      <c r="BO530" s="1"/>
      <c r="BP530" s="1"/>
      <c r="BT530" t="s">
        <v>236</v>
      </c>
      <c r="BU530" t="s">
        <v>237</v>
      </c>
      <c r="BV530" t="s">
        <v>238</v>
      </c>
      <c r="BW530" t="s">
        <v>239</v>
      </c>
      <c r="BX530" t="s">
        <v>240</v>
      </c>
      <c r="BY530" t="s">
        <v>241</v>
      </c>
      <c r="BZ530" s="1" t="s">
        <v>242</v>
      </c>
      <c r="CA530" s="1"/>
      <c r="CB530" s="1"/>
      <c r="CC530" s="1"/>
      <c r="CD530" s="1" t="s">
        <v>243</v>
      </c>
      <c r="CE530" s="1"/>
      <c r="CF530" s="1"/>
      <c r="CG530" s="1"/>
      <c r="CK530" t="s">
        <v>236</v>
      </c>
      <c r="CL530" t="s">
        <v>237</v>
      </c>
      <c r="CM530" t="s">
        <v>238</v>
      </c>
      <c r="CN530" t="s">
        <v>239</v>
      </c>
      <c r="CO530" t="s">
        <v>240</v>
      </c>
      <c r="CP530" t="s">
        <v>241</v>
      </c>
      <c r="CQ530" s="1" t="s">
        <v>242</v>
      </c>
      <c r="CR530" s="1"/>
      <c r="CS530" s="1"/>
      <c r="CT530" s="1"/>
      <c r="CU530" s="1" t="s">
        <v>243</v>
      </c>
      <c r="CV530" s="1"/>
      <c r="CW530" s="1"/>
      <c r="CX530" s="1"/>
      <c r="DB530" t="s">
        <v>236</v>
      </c>
      <c r="DC530" t="s">
        <v>237</v>
      </c>
      <c r="DD530" t="s">
        <v>238</v>
      </c>
      <c r="DE530" t="s">
        <v>239</v>
      </c>
      <c r="DF530" t="s">
        <v>240</v>
      </c>
      <c r="DG530" t="s">
        <v>241</v>
      </c>
      <c r="DH530" s="1" t="s">
        <v>242</v>
      </c>
      <c r="DI530" s="1"/>
      <c r="DJ530" s="1"/>
      <c r="DK530" s="1"/>
      <c r="DL530" s="1" t="s">
        <v>243</v>
      </c>
      <c r="DM530" s="1"/>
      <c r="DN530" s="1"/>
      <c r="DO530" s="1"/>
      <c r="DS530" t="s">
        <v>236</v>
      </c>
      <c r="DT530" t="s">
        <v>237</v>
      </c>
      <c r="DU530" t="s">
        <v>238</v>
      </c>
      <c r="DV530" t="s">
        <v>239</v>
      </c>
      <c r="DW530" t="s">
        <v>240</v>
      </c>
      <c r="DX530" t="s">
        <v>241</v>
      </c>
      <c r="DY530" s="1" t="s">
        <v>242</v>
      </c>
      <c r="DZ530" s="1"/>
      <c r="EA530" s="1"/>
      <c r="EB530" s="1"/>
      <c r="EC530" s="1" t="s">
        <v>243</v>
      </c>
      <c r="ED530" s="1"/>
      <c r="EE530" s="1"/>
      <c r="EF530" s="1"/>
    </row>
    <row r="531" spans="2:136" ht="16" x14ac:dyDescent="0.2">
      <c r="D531" t="str">
        <f>C510</f>
        <v>+X</v>
      </c>
      <c r="E531" t="str">
        <f>C511</f>
        <v>-X</v>
      </c>
      <c r="F531" t="str">
        <f>C512</f>
        <v>+Y</v>
      </c>
      <c r="G531" t="str">
        <f>C513</f>
        <v>-Y</v>
      </c>
      <c r="H531" t="str">
        <f>C514</f>
        <v>+X</v>
      </c>
      <c r="I531" t="str">
        <f>C515</f>
        <v>-X</v>
      </c>
      <c r="J531" s="1" t="str">
        <f>C516</f>
        <v>+Y</v>
      </c>
      <c r="K531" s="1"/>
      <c r="L531" s="1"/>
      <c r="M531" s="1"/>
      <c r="N531" s="1" t="str">
        <f>C517</f>
        <v>-Y</v>
      </c>
      <c r="O531" s="1"/>
      <c r="P531" s="1"/>
      <c r="Q531" s="1"/>
      <c r="U531" t="str">
        <f>T510</f>
        <v>+X</v>
      </c>
      <c r="V531" t="str">
        <f>T511</f>
        <v>-X</v>
      </c>
      <c r="W531" t="str">
        <f>T512</f>
        <v>+Y</v>
      </c>
      <c r="X531" t="str">
        <f>T513</f>
        <v>-Y</v>
      </c>
      <c r="Y531" t="str">
        <f>T514</f>
        <v>+X</v>
      </c>
      <c r="Z531" t="str">
        <f>T515</f>
        <v>-X</v>
      </c>
      <c r="AA531" s="1" t="str">
        <f>T516</f>
        <v>+Y</v>
      </c>
      <c r="AB531" s="1"/>
      <c r="AC531" s="1"/>
      <c r="AD531" s="1"/>
      <c r="AE531" s="1" t="str">
        <f>T517</f>
        <v>-Y</v>
      </c>
      <c r="AF531" s="1"/>
      <c r="AG531" s="1"/>
      <c r="AH531" s="1"/>
      <c r="AL531" t="str">
        <f>AK510</f>
        <v>+X</v>
      </c>
      <c r="AM531" t="str">
        <f>AK511</f>
        <v>-X</v>
      </c>
      <c r="AN531" t="str">
        <f>AK512</f>
        <v>+Y</v>
      </c>
      <c r="AO531" t="str">
        <f>AK513</f>
        <v>-Y</v>
      </c>
      <c r="AP531" t="str">
        <f>AK514</f>
        <v>+X</v>
      </c>
      <c r="AQ531" t="str">
        <f>AK515</f>
        <v>-X</v>
      </c>
      <c r="AR531" s="1" t="str">
        <f>AK516</f>
        <v>+Y</v>
      </c>
      <c r="AS531" s="1"/>
      <c r="AT531" s="1"/>
      <c r="AU531" s="1"/>
      <c r="AV531" s="1" t="str">
        <f>AK517</f>
        <v>-Y</v>
      </c>
      <c r="AW531" s="1"/>
      <c r="AX531" s="1"/>
      <c r="AY531" s="1"/>
      <c r="BC531" t="str">
        <f>BB510</f>
        <v>+X</v>
      </c>
      <c r="BD531" t="str">
        <f>BB511</f>
        <v>-X</v>
      </c>
      <c r="BE531" t="str">
        <f>BB512</f>
        <v>+Y</v>
      </c>
      <c r="BF531" t="str">
        <f>BB513</f>
        <v>-Y</v>
      </c>
      <c r="BG531" t="str">
        <f>BB514</f>
        <v>+X</v>
      </c>
      <c r="BH531" t="str">
        <f>BB515</f>
        <v>-X</v>
      </c>
      <c r="BI531" s="1" t="str">
        <f>BB516</f>
        <v>+Y</v>
      </c>
      <c r="BJ531" s="1"/>
      <c r="BK531" s="1"/>
      <c r="BL531" s="1"/>
      <c r="BM531" s="1" t="str">
        <f>BB517</f>
        <v>-Y</v>
      </c>
      <c r="BN531" s="1"/>
      <c r="BO531" s="1"/>
      <c r="BP531" s="1"/>
      <c r="BT531" t="str">
        <f>BS510</f>
        <v>+Y</v>
      </c>
      <c r="BU531" t="str">
        <f>BS511</f>
        <v>-Y</v>
      </c>
      <c r="BV531" t="str">
        <f>BS512</f>
        <v>+X</v>
      </c>
      <c r="BW531" t="str">
        <f>BS513</f>
        <v>-X</v>
      </c>
      <c r="BX531" t="str">
        <f>BS514</f>
        <v>+Y</v>
      </c>
      <c r="BY531" t="str">
        <f>BS515</f>
        <v>-Y</v>
      </c>
      <c r="BZ531" s="1" t="str">
        <f>BS516</f>
        <v>+X</v>
      </c>
      <c r="CA531" s="1"/>
      <c r="CB531" s="1"/>
      <c r="CC531" s="1"/>
      <c r="CD531" s="1" t="str">
        <f>BS517</f>
        <v>-X</v>
      </c>
      <c r="CE531" s="1"/>
      <c r="CF531" s="1"/>
      <c r="CG531" s="1"/>
      <c r="CK531" t="str">
        <f>CJ510</f>
        <v>+Y</v>
      </c>
      <c r="CL531" t="str">
        <f>CJ511</f>
        <v>-Y</v>
      </c>
      <c r="CM531" t="str">
        <f>CJ512</f>
        <v>+X</v>
      </c>
      <c r="CN531" t="str">
        <f>CJ513</f>
        <v>-X</v>
      </c>
      <c r="CO531" t="str">
        <f>CJ514</f>
        <v>+Y</v>
      </c>
      <c r="CP531" t="str">
        <f>CJ515</f>
        <v>-Y</v>
      </c>
      <c r="CQ531" s="1" t="str">
        <f>CJ516</f>
        <v>+X</v>
      </c>
      <c r="CR531" s="1"/>
      <c r="CS531" s="1"/>
      <c r="CT531" s="1"/>
      <c r="CU531" s="1" t="str">
        <f>CJ517</f>
        <v>-X</v>
      </c>
      <c r="CV531" s="1"/>
      <c r="CW531" s="1"/>
      <c r="CX531" s="1"/>
      <c r="DB531" t="str">
        <f>DA510</f>
        <v>+Y</v>
      </c>
      <c r="DC531" t="str">
        <f>DA511</f>
        <v>-Y</v>
      </c>
      <c r="DD531" t="str">
        <f>DA512</f>
        <v>+X</v>
      </c>
      <c r="DE531" t="str">
        <f>DA513</f>
        <v>-X</v>
      </c>
      <c r="DF531" t="str">
        <f>DA514</f>
        <v>+Y</v>
      </c>
      <c r="DG531" t="str">
        <f>DA515</f>
        <v>-Y</v>
      </c>
      <c r="DH531" s="1" t="str">
        <f>DA516</f>
        <v>+X</v>
      </c>
      <c r="DI531" s="1"/>
      <c r="DJ531" s="1"/>
      <c r="DK531" s="1"/>
      <c r="DL531" s="1" t="str">
        <f>DA517</f>
        <v>-X</v>
      </c>
      <c r="DM531" s="1"/>
      <c r="DN531" s="1"/>
      <c r="DO531" s="1"/>
      <c r="DS531" t="str">
        <f>DR510</f>
        <v>+Y</v>
      </c>
      <c r="DT531" t="str">
        <f>DR511</f>
        <v>-Y</v>
      </c>
      <c r="DU531" t="str">
        <f>DR512</f>
        <v>+X</v>
      </c>
      <c r="DV531" t="str">
        <f>DR513</f>
        <v>-X</v>
      </c>
      <c r="DW531" t="str">
        <f>DR514</f>
        <v>+Y</v>
      </c>
      <c r="DX531" t="str">
        <f>DR515</f>
        <v>-Y</v>
      </c>
      <c r="DY531" s="1" t="str">
        <f>DR516</f>
        <v>+X</v>
      </c>
      <c r="DZ531" s="1"/>
      <c r="EA531" s="1"/>
      <c r="EB531" s="1"/>
      <c r="EC531" s="1" t="str">
        <f>DR517</f>
        <v>-X</v>
      </c>
      <c r="ED531" s="1"/>
      <c r="EE531" s="1"/>
      <c r="EF531" s="1"/>
    </row>
    <row r="532" spans="2:136" ht="16" x14ac:dyDescent="0.2">
      <c r="B532" t="s">
        <v>316</v>
      </c>
      <c r="D532">
        <f>IF(D531="+X",-1,0)</f>
        <v>-1</v>
      </c>
      <c r="E532">
        <f>IF(D531="+X",1,0)</f>
        <v>1</v>
      </c>
      <c r="F532">
        <f>IF(F531="+X",-1,0)</f>
        <v>0</v>
      </c>
      <c r="G532">
        <f>IF(F531="+X",1,0)</f>
        <v>0</v>
      </c>
      <c r="H532">
        <f>IF(H531="+X",-SIN(C523*PI()/180),0)</f>
        <v>-0.44721394578150375</v>
      </c>
      <c r="I532">
        <f>-H532</f>
        <v>0.44721394578150375</v>
      </c>
      <c r="J532">
        <f>IF(J531="+X",-SIN(C522*PI()/180),0)</f>
        <v>0</v>
      </c>
      <c r="K532">
        <f t="shared" ref="K532:M534" si="106">J532</f>
        <v>0</v>
      </c>
      <c r="L532">
        <f t="shared" si="106"/>
        <v>0</v>
      </c>
      <c r="M532">
        <f t="shared" si="106"/>
        <v>0</v>
      </c>
      <c r="N532">
        <f>-J532</f>
        <v>0</v>
      </c>
      <c r="O532">
        <f t="shared" ref="O532:Q534" si="107">N532</f>
        <v>0</v>
      </c>
      <c r="P532">
        <f t="shared" si="107"/>
        <v>0</v>
      </c>
      <c r="Q532">
        <f t="shared" si="107"/>
        <v>0</v>
      </c>
      <c r="S532" t="s">
        <v>316</v>
      </c>
      <c r="U532">
        <f>IF(U531="+X",-1,0)</f>
        <v>-1</v>
      </c>
      <c r="V532">
        <f>IF(U531="+X",1,0)</f>
        <v>1</v>
      </c>
      <c r="W532">
        <f>IF(W531="+X",-1,0)</f>
        <v>0</v>
      </c>
      <c r="X532">
        <f>IF(W531="+X",1,0)</f>
        <v>0</v>
      </c>
      <c r="Y532">
        <f>IF(Y531="+X",-SIN(T523*PI()/180),0)</f>
        <v>-0.44721394578150375</v>
      </c>
      <c r="Z532">
        <f>-Y532</f>
        <v>0.44721394578150375</v>
      </c>
      <c r="AA532">
        <f>IF(AA531="+X",-SIN(T522*PI()/180),0)</f>
        <v>0</v>
      </c>
      <c r="AB532">
        <f t="shared" ref="AB532:AD534" si="108">AA532</f>
        <v>0</v>
      </c>
      <c r="AC532">
        <f t="shared" si="108"/>
        <v>0</v>
      </c>
      <c r="AD532">
        <f t="shared" si="108"/>
        <v>0</v>
      </c>
      <c r="AE532">
        <f>-AA532</f>
        <v>0</v>
      </c>
      <c r="AF532">
        <f t="shared" ref="AF532:AH534" si="109">AE532</f>
        <v>0</v>
      </c>
      <c r="AG532">
        <f t="shared" si="109"/>
        <v>0</v>
      </c>
      <c r="AH532">
        <f t="shared" si="109"/>
        <v>0</v>
      </c>
      <c r="AJ532" t="s">
        <v>316</v>
      </c>
      <c r="AL532">
        <f>IF(AL531="+X",-1,0)</f>
        <v>-1</v>
      </c>
      <c r="AM532">
        <f>IF(AL531="+X",1,0)</f>
        <v>1</v>
      </c>
      <c r="AN532">
        <f>IF(AN531="+X",-1,0)</f>
        <v>0</v>
      </c>
      <c r="AO532">
        <f>IF(AN531="+X",1,0)</f>
        <v>0</v>
      </c>
      <c r="AP532">
        <f>IF(AP531="+X",-SIN(AK523*PI()/180),0)</f>
        <v>-0.44721394578150375</v>
      </c>
      <c r="AQ532">
        <f>-AP532</f>
        <v>0.44721394578150375</v>
      </c>
      <c r="AR532">
        <f>IF(AR531="+X",-SIN(AK522*PI()/180),0)</f>
        <v>0</v>
      </c>
      <c r="AS532">
        <f t="shared" ref="AS532:AU534" si="110">AR532</f>
        <v>0</v>
      </c>
      <c r="AT532">
        <f t="shared" si="110"/>
        <v>0</v>
      </c>
      <c r="AU532">
        <f t="shared" si="110"/>
        <v>0</v>
      </c>
      <c r="AV532">
        <f>-AR532</f>
        <v>0</v>
      </c>
      <c r="AW532">
        <f t="shared" ref="AW532:AY534" si="111">AV532</f>
        <v>0</v>
      </c>
      <c r="AX532">
        <f t="shared" si="111"/>
        <v>0</v>
      </c>
      <c r="AY532">
        <f t="shared" si="111"/>
        <v>0</v>
      </c>
      <c r="BA532" t="s">
        <v>316</v>
      </c>
      <c r="BC532">
        <f>IF(BC531="+X",-1,0)</f>
        <v>-1</v>
      </c>
      <c r="BD532">
        <f>IF(BC531="+X",1,0)</f>
        <v>1</v>
      </c>
      <c r="BE532">
        <f>IF(BE531="+X",-1,0)</f>
        <v>0</v>
      </c>
      <c r="BF532">
        <f>IF(BE531="+X",1,0)</f>
        <v>0</v>
      </c>
      <c r="BG532">
        <f>IF(BG531="+X",-SIN(BB523*PI()/180),0)</f>
        <v>-0.44721394578150375</v>
      </c>
      <c r="BH532">
        <f>-BG532</f>
        <v>0.44721394578150375</v>
      </c>
      <c r="BI532">
        <f>IF(BI531="+X",-SIN(BB522*PI()/180),0)</f>
        <v>0</v>
      </c>
      <c r="BJ532">
        <f t="shared" ref="BJ532:BL534" si="112">BI532</f>
        <v>0</v>
      </c>
      <c r="BK532">
        <f t="shared" si="112"/>
        <v>0</v>
      </c>
      <c r="BL532">
        <f t="shared" si="112"/>
        <v>0</v>
      </c>
      <c r="BM532">
        <f>-BI532</f>
        <v>0</v>
      </c>
      <c r="BN532">
        <f t="shared" ref="BN532:BP534" si="113">BM532</f>
        <v>0</v>
      </c>
      <c r="BO532">
        <f t="shared" si="113"/>
        <v>0</v>
      </c>
      <c r="BP532">
        <f t="shared" si="113"/>
        <v>0</v>
      </c>
      <c r="BR532" t="s">
        <v>316</v>
      </c>
      <c r="BT532">
        <f>IF(BT531="+X",-1,0)</f>
        <v>0</v>
      </c>
      <c r="BU532">
        <f>IF(BT531="+X",1,0)</f>
        <v>0</v>
      </c>
      <c r="BV532">
        <f>IF(BV531="+X",-1,0)</f>
        <v>-1</v>
      </c>
      <c r="BW532">
        <f>IF(BV531="+X",1,0)</f>
        <v>1</v>
      </c>
      <c r="BX532">
        <f>IF(BX531="+X",-SIN(BS523*PI()/180),0)</f>
        <v>0</v>
      </c>
      <c r="BY532">
        <f>-BX532</f>
        <v>0</v>
      </c>
      <c r="BZ532">
        <f>IF(BZ531="+X",-SIN(BS522*PI()/180),0)</f>
        <v>-0.44721394578150375</v>
      </c>
      <c r="CA532">
        <f t="shared" ref="CA532:CC534" si="114">BZ532</f>
        <v>-0.44721394578150375</v>
      </c>
      <c r="CB532">
        <f t="shared" si="114"/>
        <v>-0.44721394578150375</v>
      </c>
      <c r="CC532">
        <f t="shared" si="114"/>
        <v>-0.44721394578150375</v>
      </c>
      <c r="CD532">
        <f>-BZ532</f>
        <v>0.44721394578150375</v>
      </c>
      <c r="CE532">
        <f t="shared" ref="CE532:CG534" si="115">CD532</f>
        <v>0.44721394578150375</v>
      </c>
      <c r="CF532">
        <f t="shared" si="115"/>
        <v>0.44721394578150375</v>
      </c>
      <c r="CG532">
        <f t="shared" si="115"/>
        <v>0.44721394578150375</v>
      </c>
      <c r="CI532" t="s">
        <v>316</v>
      </c>
      <c r="CK532">
        <f>IF(CK531="+X",-1,0)</f>
        <v>0</v>
      </c>
      <c r="CL532">
        <f>IF(CK531="+X",1,0)</f>
        <v>0</v>
      </c>
      <c r="CM532">
        <f>IF(CM531="+X",-1,0)</f>
        <v>-1</v>
      </c>
      <c r="CN532">
        <f>IF(CM531="+X",1,0)</f>
        <v>1</v>
      </c>
      <c r="CO532">
        <f>IF(CO531="+X",-SIN(CJ523*PI()/180),0)</f>
        <v>0</v>
      </c>
      <c r="CP532">
        <f>-CO532</f>
        <v>0</v>
      </c>
      <c r="CQ532">
        <f>IF(CQ531="+X",-SIN(CJ522*PI()/180),0)</f>
        <v>-0.44721394578150375</v>
      </c>
      <c r="CR532">
        <f t="shared" ref="CR532:CT534" si="116">CQ532</f>
        <v>-0.44721394578150375</v>
      </c>
      <c r="CS532">
        <f t="shared" si="116"/>
        <v>-0.44721394578150375</v>
      </c>
      <c r="CT532">
        <f t="shared" si="116"/>
        <v>-0.44721394578150375</v>
      </c>
      <c r="CU532">
        <f>-CQ532</f>
        <v>0.44721394578150375</v>
      </c>
      <c r="CV532">
        <f t="shared" ref="CV532:CX534" si="117">CU532</f>
        <v>0.44721394578150375</v>
      </c>
      <c r="CW532">
        <f t="shared" si="117"/>
        <v>0.44721394578150375</v>
      </c>
      <c r="CX532">
        <f t="shared" si="117"/>
        <v>0.44721394578150375</v>
      </c>
      <c r="CZ532" t="s">
        <v>316</v>
      </c>
      <c r="DB532">
        <f>IF(DB531="+X",-1,0)</f>
        <v>0</v>
      </c>
      <c r="DC532">
        <f>IF(DB531="+X",1,0)</f>
        <v>0</v>
      </c>
      <c r="DD532">
        <f>IF(DD531="+X",-1,0)</f>
        <v>-1</v>
      </c>
      <c r="DE532">
        <f>IF(DD531="+X",1,0)</f>
        <v>1</v>
      </c>
      <c r="DF532">
        <f>IF(DF531="+X",-SIN(DA523*PI()/180),0)</f>
        <v>0</v>
      </c>
      <c r="DG532">
        <f>-DF532</f>
        <v>0</v>
      </c>
      <c r="DH532">
        <f>IF(DH531="+X",-SIN(DA522*PI()/180),0)</f>
        <v>-0.44721394578150375</v>
      </c>
      <c r="DI532">
        <f t="shared" ref="DI532:DK534" si="118">DH532</f>
        <v>-0.44721394578150375</v>
      </c>
      <c r="DJ532">
        <f t="shared" si="118"/>
        <v>-0.44721394578150375</v>
      </c>
      <c r="DK532">
        <f t="shared" si="118"/>
        <v>-0.44721394578150375</v>
      </c>
      <c r="DL532">
        <f>-DH532</f>
        <v>0.44721394578150375</v>
      </c>
      <c r="DM532">
        <f t="shared" ref="DM532:DO534" si="119">DL532</f>
        <v>0.44721394578150375</v>
      </c>
      <c r="DN532">
        <f t="shared" si="119"/>
        <v>0.44721394578150375</v>
      </c>
      <c r="DO532">
        <f t="shared" si="119"/>
        <v>0.44721394578150375</v>
      </c>
      <c r="DQ532" t="s">
        <v>316</v>
      </c>
      <c r="DS532">
        <f>IF(DS531="+X",-1,0)</f>
        <v>0</v>
      </c>
      <c r="DT532">
        <f>IF(DS531="+X",1,0)</f>
        <v>0</v>
      </c>
      <c r="DU532">
        <f>IF(DU531="+X",-1,0)</f>
        <v>-1</v>
      </c>
      <c r="DV532">
        <f>IF(DU531="+X",1,0)</f>
        <v>1</v>
      </c>
      <c r="DW532">
        <f>IF(DW531="+X",-SIN(DR523*PI()/180),0)</f>
        <v>0</v>
      </c>
      <c r="DX532">
        <f>-DW532</f>
        <v>0</v>
      </c>
      <c r="DY532">
        <f>IF(DY531="+X",-SIN(DR522*PI()/180),0)</f>
        <v>-0.44721394578150375</v>
      </c>
      <c r="DZ532">
        <f t="shared" ref="DZ532:EB534" si="120">DY532</f>
        <v>-0.44721394578150375</v>
      </c>
      <c r="EA532">
        <f t="shared" si="120"/>
        <v>-0.44721394578150375</v>
      </c>
      <c r="EB532">
        <f t="shared" si="120"/>
        <v>-0.44721394578150375</v>
      </c>
      <c r="EC532">
        <f>-DY532</f>
        <v>0.44721394578150375</v>
      </c>
      <c r="ED532">
        <f t="shared" ref="ED532:EF534" si="121">EC532</f>
        <v>0.44721394578150375</v>
      </c>
      <c r="EE532">
        <f t="shared" si="121"/>
        <v>0.44721394578150375</v>
      </c>
      <c r="EF532">
        <f t="shared" si="121"/>
        <v>0.44721394578150375</v>
      </c>
    </row>
    <row r="533" spans="2:136" ht="16" x14ac:dyDescent="0.2">
      <c r="B533" t="s">
        <v>317</v>
      </c>
      <c r="D533">
        <f>IF(D531="+X",0,-1)</f>
        <v>0</v>
      </c>
      <c r="E533">
        <f>IF(D531="+X",0,1)</f>
        <v>0</v>
      </c>
      <c r="F533">
        <f>IF(F531="+X",0,-1)</f>
        <v>-1</v>
      </c>
      <c r="G533">
        <f>IF(F531="+X",0,1)</f>
        <v>1</v>
      </c>
      <c r="H533">
        <f>IF(H531="+Y",-SIN(C523*PI()/180),0)</f>
        <v>0</v>
      </c>
      <c r="I533">
        <f>-H533</f>
        <v>0</v>
      </c>
      <c r="J533">
        <f>IF(J531="+Y",-SIN(C522*PI()/180),0)</f>
        <v>-0.44721394578150375</v>
      </c>
      <c r="K533">
        <f t="shared" si="106"/>
        <v>-0.44721394578150375</v>
      </c>
      <c r="L533">
        <f t="shared" si="106"/>
        <v>-0.44721394578150375</v>
      </c>
      <c r="M533">
        <f t="shared" si="106"/>
        <v>-0.44721394578150375</v>
      </c>
      <c r="N533">
        <f>-J533</f>
        <v>0.44721394578150375</v>
      </c>
      <c r="O533">
        <f t="shared" si="107"/>
        <v>0.44721394578150375</v>
      </c>
      <c r="P533">
        <f t="shared" si="107"/>
        <v>0.44721394578150375</v>
      </c>
      <c r="Q533">
        <f t="shared" si="107"/>
        <v>0.44721394578150375</v>
      </c>
      <c r="S533" t="s">
        <v>317</v>
      </c>
      <c r="U533">
        <f>IF(U531="+X",0,-1)</f>
        <v>0</v>
      </c>
      <c r="V533">
        <f>IF(U531="+X",0,1)</f>
        <v>0</v>
      </c>
      <c r="W533">
        <f>IF(W531="+X",0,-1)</f>
        <v>-1</v>
      </c>
      <c r="X533">
        <f>IF(W531="+X",0,1)</f>
        <v>1</v>
      </c>
      <c r="Y533">
        <f>IF(Y531="+Y",-SIN(T523*PI()/180),0)</f>
        <v>0</v>
      </c>
      <c r="Z533">
        <f>-Y533</f>
        <v>0</v>
      </c>
      <c r="AA533">
        <f>IF(AA531="+Y",-SIN(T522*PI()/180),0)</f>
        <v>-0.44721394578150375</v>
      </c>
      <c r="AB533">
        <f t="shared" si="108"/>
        <v>-0.44721394578150375</v>
      </c>
      <c r="AC533">
        <f t="shared" si="108"/>
        <v>-0.44721394578150375</v>
      </c>
      <c r="AD533">
        <f t="shared" si="108"/>
        <v>-0.44721394578150375</v>
      </c>
      <c r="AE533">
        <f>-AA533</f>
        <v>0.44721394578150375</v>
      </c>
      <c r="AF533">
        <f t="shared" si="109"/>
        <v>0.44721394578150375</v>
      </c>
      <c r="AG533">
        <f t="shared" si="109"/>
        <v>0.44721394578150375</v>
      </c>
      <c r="AH533">
        <f t="shared" si="109"/>
        <v>0.44721394578150375</v>
      </c>
      <c r="AJ533" t="s">
        <v>317</v>
      </c>
      <c r="AL533">
        <f>IF(AL531="+X",0,-1)</f>
        <v>0</v>
      </c>
      <c r="AM533">
        <f>IF(AL531="+X",0,1)</f>
        <v>0</v>
      </c>
      <c r="AN533">
        <f>IF(AN531="+X",0,-1)</f>
        <v>-1</v>
      </c>
      <c r="AO533">
        <f>IF(AN531="+X",0,1)</f>
        <v>1</v>
      </c>
      <c r="AP533">
        <f>IF(AP531="+Y",-SIN(AK523*PI()/180),0)</f>
        <v>0</v>
      </c>
      <c r="AQ533">
        <f>-AP533</f>
        <v>0</v>
      </c>
      <c r="AR533">
        <f>IF(AR531="+Y",-SIN(AK522*PI()/180),0)</f>
        <v>-0.44721394578150375</v>
      </c>
      <c r="AS533">
        <f t="shared" si="110"/>
        <v>-0.44721394578150375</v>
      </c>
      <c r="AT533">
        <f t="shared" si="110"/>
        <v>-0.44721394578150375</v>
      </c>
      <c r="AU533">
        <f t="shared" si="110"/>
        <v>-0.44721394578150375</v>
      </c>
      <c r="AV533">
        <f>-AR533</f>
        <v>0.44721394578150375</v>
      </c>
      <c r="AW533">
        <f t="shared" si="111"/>
        <v>0.44721394578150375</v>
      </c>
      <c r="AX533">
        <f t="shared" si="111"/>
        <v>0.44721394578150375</v>
      </c>
      <c r="AY533">
        <f t="shared" si="111"/>
        <v>0.44721394578150375</v>
      </c>
      <c r="BA533" t="s">
        <v>317</v>
      </c>
      <c r="BC533">
        <f>IF(BC531="+X",0,-1)</f>
        <v>0</v>
      </c>
      <c r="BD533">
        <f>IF(BC531="+X",0,1)</f>
        <v>0</v>
      </c>
      <c r="BE533">
        <f>IF(BE531="+X",0,-1)</f>
        <v>-1</v>
      </c>
      <c r="BF533">
        <f>IF(BE531="+X",0,1)</f>
        <v>1</v>
      </c>
      <c r="BG533">
        <f>IF(BG531="+Y",-SIN(BB523*PI()/180),0)</f>
        <v>0</v>
      </c>
      <c r="BH533">
        <f>-BG533</f>
        <v>0</v>
      </c>
      <c r="BI533">
        <f>IF(BI531="+Y",-SIN(BB522*PI()/180),0)</f>
        <v>-0.44721394578150375</v>
      </c>
      <c r="BJ533">
        <f t="shared" si="112"/>
        <v>-0.44721394578150375</v>
      </c>
      <c r="BK533">
        <f t="shared" si="112"/>
        <v>-0.44721394578150375</v>
      </c>
      <c r="BL533">
        <f t="shared" si="112"/>
        <v>-0.44721394578150375</v>
      </c>
      <c r="BM533">
        <f>-BI533</f>
        <v>0.44721394578150375</v>
      </c>
      <c r="BN533">
        <f t="shared" si="113"/>
        <v>0.44721394578150375</v>
      </c>
      <c r="BO533">
        <f t="shared" si="113"/>
        <v>0.44721394578150375</v>
      </c>
      <c r="BP533">
        <f t="shared" si="113"/>
        <v>0.44721394578150375</v>
      </c>
      <c r="BR533" t="s">
        <v>317</v>
      </c>
      <c r="BT533">
        <f>IF(BT531="+X",0,-1)</f>
        <v>-1</v>
      </c>
      <c r="BU533">
        <f>IF(BT531="+X",0,1)</f>
        <v>1</v>
      </c>
      <c r="BV533">
        <f>IF(BV531="+X",0,-1)</f>
        <v>0</v>
      </c>
      <c r="BW533">
        <f>IF(BV531="+X",0,1)</f>
        <v>0</v>
      </c>
      <c r="BX533">
        <f>IF(BX531="+Y",-SIN(BS523*PI()/180),0)</f>
        <v>-0.44721394578150375</v>
      </c>
      <c r="BY533">
        <f>-BX533</f>
        <v>0.44721394578150375</v>
      </c>
      <c r="BZ533">
        <f>IF(BZ531="+Y",-SIN(BS522*PI()/180),0)</f>
        <v>0</v>
      </c>
      <c r="CA533">
        <f t="shared" si="114"/>
        <v>0</v>
      </c>
      <c r="CB533">
        <f t="shared" si="114"/>
        <v>0</v>
      </c>
      <c r="CC533">
        <f t="shared" si="114"/>
        <v>0</v>
      </c>
      <c r="CD533">
        <f>-BZ533</f>
        <v>0</v>
      </c>
      <c r="CE533">
        <f t="shared" si="115"/>
        <v>0</v>
      </c>
      <c r="CF533">
        <f t="shared" si="115"/>
        <v>0</v>
      </c>
      <c r="CG533">
        <f t="shared" si="115"/>
        <v>0</v>
      </c>
      <c r="CI533" t="s">
        <v>317</v>
      </c>
      <c r="CK533">
        <f>IF(CK531="+X",0,-1)</f>
        <v>-1</v>
      </c>
      <c r="CL533">
        <f>IF(CK531="+X",0,1)</f>
        <v>1</v>
      </c>
      <c r="CM533">
        <f>IF(CM531="+X",0,-1)</f>
        <v>0</v>
      </c>
      <c r="CN533">
        <f>IF(CM531="+X",0,1)</f>
        <v>0</v>
      </c>
      <c r="CO533">
        <f>IF(CO531="+Y",-SIN(CJ523*PI()/180),0)</f>
        <v>-0.44721394578150375</v>
      </c>
      <c r="CP533">
        <f>-CO533</f>
        <v>0.44721394578150375</v>
      </c>
      <c r="CQ533">
        <f>IF(CQ531="+Y",-SIN(CJ522*PI()/180),0)</f>
        <v>0</v>
      </c>
      <c r="CR533">
        <f t="shared" si="116"/>
        <v>0</v>
      </c>
      <c r="CS533">
        <f t="shared" si="116"/>
        <v>0</v>
      </c>
      <c r="CT533">
        <f t="shared" si="116"/>
        <v>0</v>
      </c>
      <c r="CU533">
        <f>-CQ533</f>
        <v>0</v>
      </c>
      <c r="CV533">
        <f t="shared" si="117"/>
        <v>0</v>
      </c>
      <c r="CW533">
        <f t="shared" si="117"/>
        <v>0</v>
      </c>
      <c r="CX533">
        <f t="shared" si="117"/>
        <v>0</v>
      </c>
      <c r="CZ533" t="s">
        <v>317</v>
      </c>
      <c r="DB533">
        <f>IF(DB531="+X",0,-1)</f>
        <v>-1</v>
      </c>
      <c r="DC533">
        <f>IF(DB531="+X",0,1)</f>
        <v>1</v>
      </c>
      <c r="DD533">
        <f>IF(DD531="+X",0,-1)</f>
        <v>0</v>
      </c>
      <c r="DE533">
        <f>IF(DD531="+X",0,1)</f>
        <v>0</v>
      </c>
      <c r="DF533">
        <f>IF(DF531="+Y",-SIN(DA523*PI()/180),0)</f>
        <v>-0.44721394578150375</v>
      </c>
      <c r="DG533">
        <f>-DF533</f>
        <v>0.44721394578150375</v>
      </c>
      <c r="DH533">
        <f>IF(DH531="+Y",-SIN(DA522*PI()/180),0)</f>
        <v>0</v>
      </c>
      <c r="DI533">
        <f t="shared" si="118"/>
        <v>0</v>
      </c>
      <c r="DJ533">
        <f t="shared" si="118"/>
        <v>0</v>
      </c>
      <c r="DK533">
        <f t="shared" si="118"/>
        <v>0</v>
      </c>
      <c r="DL533">
        <f>-DH533</f>
        <v>0</v>
      </c>
      <c r="DM533">
        <f t="shared" si="119"/>
        <v>0</v>
      </c>
      <c r="DN533">
        <f t="shared" si="119"/>
        <v>0</v>
      </c>
      <c r="DO533">
        <f t="shared" si="119"/>
        <v>0</v>
      </c>
      <c r="DQ533" t="s">
        <v>317</v>
      </c>
      <c r="DS533">
        <f>IF(DS531="+X",0,-1)</f>
        <v>-1</v>
      </c>
      <c r="DT533">
        <f>IF(DS531="+X",0,1)</f>
        <v>1</v>
      </c>
      <c r="DU533">
        <f>IF(DU531="+X",0,-1)</f>
        <v>0</v>
      </c>
      <c r="DV533">
        <f>IF(DU531="+X",0,1)</f>
        <v>0</v>
      </c>
      <c r="DW533">
        <f>IF(DW531="+Y",-SIN(DR523*PI()/180),0)</f>
        <v>-0.44721394578150375</v>
      </c>
      <c r="DX533">
        <f>-DW533</f>
        <v>0.44721394578150375</v>
      </c>
      <c r="DY533">
        <f>IF(DY531="+Y",-SIN(DR522*PI()/180),0)</f>
        <v>0</v>
      </c>
      <c r="DZ533">
        <f t="shared" si="120"/>
        <v>0</v>
      </c>
      <c r="EA533">
        <f t="shared" si="120"/>
        <v>0</v>
      </c>
      <c r="EB533">
        <f t="shared" si="120"/>
        <v>0</v>
      </c>
      <c r="EC533">
        <f>-DY533</f>
        <v>0</v>
      </c>
      <c r="ED533">
        <f t="shared" si="121"/>
        <v>0</v>
      </c>
      <c r="EE533">
        <f t="shared" si="121"/>
        <v>0</v>
      </c>
      <c r="EF533">
        <f t="shared" si="121"/>
        <v>0</v>
      </c>
    </row>
    <row r="534" spans="2:136" ht="16" x14ac:dyDescent="0.2">
      <c r="B534" t="s">
        <v>318</v>
      </c>
      <c r="D534">
        <v>0</v>
      </c>
      <c r="E534">
        <v>0</v>
      </c>
      <c r="F534">
        <v>0</v>
      </c>
      <c r="G534">
        <v>0</v>
      </c>
      <c r="H534">
        <f>-COS(C523*PI()/180)</f>
        <v>-0.89442701585905726</v>
      </c>
      <c r="I534">
        <f>H534</f>
        <v>-0.89442701585905726</v>
      </c>
      <c r="J534">
        <f>-COS(C522*PI()/180)</f>
        <v>-0.89442701585905726</v>
      </c>
      <c r="K534">
        <f t="shared" si="106"/>
        <v>-0.89442701585905726</v>
      </c>
      <c r="L534">
        <f t="shared" si="106"/>
        <v>-0.89442701585905726</v>
      </c>
      <c r="M534">
        <f t="shared" si="106"/>
        <v>-0.89442701585905726</v>
      </c>
      <c r="N534">
        <f>J534</f>
        <v>-0.89442701585905726</v>
      </c>
      <c r="O534">
        <f t="shared" si="107"/>
        <v>-0.89442701585905726</v>
      </c>
      <c r="P534">
        <f t="shared" si="107"/>
        <v>-0.89442701585905726</v>
      </c>
      <c r="Q534">
        <f t="shared" si="107"/>
        <v>-0.89442701585905726</v>
      </c>
      <c r="S534" t="s">
        <v>318</v>
      </c>
      <c r="U534">
        <v>0</v>
      </c>
      <c r="V534">
        <v>0</v>
      </c>
      <c r="W534">
        <v>0</v>
      </c>
      <c r="X534">
        <v>0</v>
      </c>
      <c r="Y534">
        <f>-COS(T523*PI()/180)</f>
        <v>-0.89442701585905726</v>
      </c>
      <c r="Z534">
        <f>Y534</f>
        <v>-0.89442701585905726</v>
      </c>
      <c r="AA534">
        <f>-COS(T522*PI()/180)</f>
        <v>-0.89442701585905726</v>
      </c>
      <c r="AB534">
        <f t="shared" si="108"/>
        <v>-0.89442701585905726</v>
      </c>
      <c r="AC534">
        <f t="shared" si="108"/>
        <v>-0.89442701585905726</v>
      </c>
      <c r="AD534">
        <f t="shared" si="108"/>
        <v>-0.89442701585905726</v>
      </c>
      <c r="AE534">
        <f>AA534</f>
        <v>-0.89442701585905726</v>
      </c>
      <c r="AF534">
        <f t="shared" si="109"/>
        <v>-0.89442701585905726</v>
      </c>
      <c r="AG534">
        <f t="shared" si="109"/>
        <v>-0.89442701585905726</v>
      </c>
      <c r="AH534">
        <f t="shared" si="109"/>
        <v>-0.89442701585905726</v>
      </c>
      <c r="AJ534" t="s">
        <v>318</v>
      </c>
      <c r="AL534">
        <v>0</v>
      </c>
      <c r="AM534">
        <v>0</v>
      </c>
      <c r="AN534">
        <v>0</v>
      </c>
      <c r="AO534">
        <v>0</v>
      </c>
      <c r="AP534">
        <f>-COS(AK523*PI()/180)</f>
        <v>-0.89442701585905726</v>
      </c>
      <c r="AQ534">
        <f>AP534</f>
        <v>-0.89442701585905726</v>
      </c>
      <c r="AR534">
        <f>-COS(AK522*PI()/180)</f>
        <v>-0.89442701585905726</v>
      </c>
      <c r="AS534">
        <f t="shared" si="110"/>
        <v>-0.89442701585905726</v>
      </c>
      <c r="AT534">
        <f t="shared" si="110"/>
        <v>-0.89442701585905726</v>
      </c>
      <c r="AU534">
        <f t="shared" si="110"/>
        <v>-0.89442701585905726</v>
      </c>
      <c r="AV534">
        <f>AR534</f>
        <v>-0.89442701585905726</v>
      </c>
      <c r="AW534">
        <f t="shared" si="111"/>
        <v>-0.89442701585905726</v>
      </c>
      <c r="AX534">
        <f t="shared" si="111"/>
        <v>-0.89442701585905726</v>
      </c>
      <c r="AY534">
        <f t="shared" si="111"/>
        <v>-0.89442701585905726</v>
      </c>
      <c r="BA534" t="s">
        <v>318</v>
      </c>
      <c r="BC534">
        <v>0</v>
      </c>
      <c r="BD534">
        <v>0</v>
      </c>
      <c r="BE534">
        <v>0</v>
      </c>
      <c r="BF534">
        <v>0</v>
      </c>
      <c r="BG534">
        <f>-COS(BB523*PI()/180)</f>
        <v>-0.89442701585905726</v>
      </c>
      <c r="BH534">
        <f>BG534</f>
        <v>-0.89442701585905726</v>
      </c>
      <c r="BI534">
        <f>-COS(BB522*PI()/180)</f>
        <v>-0.89442701585905726</v>
      </c>
      <c r="BJ534">
        <f t="shared" si="112"/>
        <v>-0.89442701585905726</v>
      </c>
      <c r="BK534">
        <f t="shared" si="112"/>
        <v>-0.89442701585905726</v>
      </c>
      <c r="BL534">
        <f t="shared" si="112"/>
        <v>-0.89442701585905726</v>
      </c>
      <c r="BM534">
        <f>BI534</f>
        <v>-0.89442701585905726</v>
      </c>
      <c r="BN534">
        <f t="shared" si="113"/>
        <v>-0.89442701585905726</v>
      </c>
      <c r="BO534">
        <f t="shared" si="113"/>
        <v>-0.89442701585905726</v>
      </c>
      <c r="BP534">
        <f t="shared" si="113"/>
        <v>-0.89442701585905726</v>
      </c>
      <c r="BR534" t="s">
        <v>318</v>
      </c>
      <c r="BT534">
        <v>0</v>
      </c>
      <c r="BU534">
        <v>0</v>
      </c>
      <c r="BV534">
        <v>0</v>
      </c>
      <c r="BW534">
        <v>0</v>
      </c>
      <c r="BX534">
        <f>-COS(BS523*PI()/180)</f>
        <v>-0.89442701585905726</v>
      </c>
      <c r="BY534">
        <f>BX534</f>
        <v>-0.89442701585905726</v>
      </c>
      <c r="BZ534">
        <f>-COS(BS522*PI()/180)</f>
        <v>-0.89442701585905726</v>
      </c>
      <c r="CA534">
        <f t="shared" si="114"/>
        <v>-0.89442701585905726</v>
      </c>
      <c r="CB534">
        <f t="shared" si="114"/>
        <v>-0.89442701585905726</v>
      </c>
      <c r="CC534">
        <f t="shared" si="114"/>
        <v>-0.89442701585905726</v>
      </c>
      <c r="CD534">
        <f>BZ534</f>
        <v>-0.89442701585905726</v>
      </c>
      <c r="CE534">
        <f t="shared" si="115"/>
        <v>-0.89442701585905726</v>
      </c>
      <c r="CF534">
        <f t="shared" si="115"/>
        <v>-0.89442701585905726</v>
      </c>
      <c r="CG534">
        <f t="shared" si="115"/>
        <v>-0.89442701585905726</v>
      </c>
      <c r="CI534" t="s">
        <v>318</v>
      </c>
      <c r="CK534">
        <v>0</v>
      </c>
      <c r="CL534">
        <v>0</v>
      </c>
      <c r="CM534">
        <v>0</v>
      </c>
      <c r="CN534">
        <v>0</v>
      </c>
      <c r="CO534">
        <f>-COS(CJ523*PI()/180)</f>
        <v>-0.89442701585905726</v>
      </c>
      <c r="CP534">
        <f>CO534</f>
        <v>-0.89442701585905726</v>
      </c>
      <c r="CQ534">
        <f>-COS(CJ522*PI()/180)</f>
        <v>-0.89442701585905726</v>
      </c>
      <c r="CR534">
        <f t="shared" si="116"/>
        <v>-0.89442701585905726</v>
      </c>
      <c r="CS534">
        <f t="shared" si="116"/>
        <v>-0.89442701585905726</v>
      </c>
      <c r="CT534">
        <f t="shared" si="116"/>
        <v>-0.89442701585905726</v>
      </c>
      <c r="CU534">
        <f>CQ534</f>
        <v>-0.89442701585905726</v>
      </c>
      <c r="CV534">
        <f t="shared" si="117"/>
        <v>-0.89442701585905726</v>
      </c>
      <c r="CW534">
        <f t="shared" si="117"/>
        <v>-0.89442701585905726</v>
      </c>
      <c r="CX534">
        <f t="shared" si="117"/>
        <v>-0.89442701585905726</v>
      </c>
      <c r="CZ534" t="s">
        <v>318</v>
      </c>
      <c r="DB534">
        <v>0</v>
      </c>
      <c r="DC534">
        <v>0</v>
      </c>
      <c r="DD534">
        <v>0</v>
      </c>
      <c r="DE534">
        <v>0</v>
      </c>
      <c r="DF534">
        <f>-COS(DA523*PI()/180)</f>
        <v>-0.89442701585905726</v>
      </c>
      <c r="DG534">
        <f>DF534</f>
        <v>-0.89442701585905726</v>
      </c>
      <c r="DH534">
        <f>-COS(DA522*PI()/180)</f>
        <v>-0.89442701585905726</v>
      </c>
      <c r="DI534">
        <f t="shared" si="118"/>
        <v>-0.89442701585905726</v>
      </c>
      <c r="DJ534">
        <f t="shared" si="118"/>
        <v>-0.89442701585905726</v>
      </c>
      <c r="DK534">
        <f t="shared" si="118"/>
        <v>-0.89442701585905726</v>
      </c>
      <c r="DL534">
        <f>DH534</f>
        <v>-0.89442701585905726</v>
      </c>
      <c r="DM534">
        <f t="shared" si="119"/>
        <v>-0.89442701585905726</v>
      </c>
      <c r="DN534">
        <f t="shared" si="119"/>
        <v>-0.89442701585905726</v>
      </c>
      <c r="DO534">
        <f t="shared" si="119"/>
        <v>-0.89442701585905726</v>
      </c>
      <c r="DQ534" t="s">
        <v>318</v>
      </c>
      <c r="DS534">
        <v>0</v>
      </c>
      <c r="DT534">
        <v>0</v>
      </c>
      <c r="DU534">
        <v>0</v>
      </c>
      <c r="DV534">
        <v>0</v>
      </c>
      <c r="DW534">
        <f>-COS(DR523*PI()/180)</f>
        <v>-0.89442701585905726</v>
      </c>
      <c r="DX534">
        <f>DW534</f>
        <v>-0.89442701585905726</v>
      </c>
      <c r="DY534">
        <f>-COS(DR522*PI()/180)</f>
        <v>-0.89442701585905726</v>
      </c>
      <c r="DZ534">
        <f t="shared" si="120"/>
        <v>-0.89442701585905726</v>
      </c>
      <c r="EA534">
        <f t="shared" si="120"/>
        <v>-0.89442701585905726</v>
      </c>
      <c r="EB534">
        <f t="shared" si="120"/>
        <v>-0.89442701585905726</v>
      </c>
      <c r="EC534">
        <f>DY534</f>
        <v>-0.89442701585905726</v>
      </c>
      <c r="ED534">
        <f t="shared" si="121"/>
        <v>-0.89442701585905726</v>
      </c>
      <c r="EE534">
        <f t="shared" si="121"/>
        <v>-0.89442701585905726</v>
      </c>
      <c r="EF534">
        <f t="shared" si="121"/>
        <v>-0.89442701585905726</v>
      </c>
    </row>
    <row r="535" spans="2:136" ht="16" x14ac:dyDescent="0.2">
      <c r="B535" t="s">
        <v>319</v>
      </c>
      <c r="C535" t="s">
        <v>320</v>
      </c>
      <c r="D535">
        <f>IF(D531="+X",C524/2,0)</f>
        <v>4</v>
      </c>
      <c r="E535">
        <f>IF(D531="+X",C524/2,0)</f>
        <v>4</v>
      </c>
      <c r="F535">
        <v>0</v>
      </c>
      <c r="G535">
        <v>0</v>
      </c>
      <c r="H535">
        <f>IF(H531="+X",C524+(C519+2*C521)*C526/3/(C519+C521),0)</f>
        <v>9.6666666666666661</v>
      </c>
      <c r="I535">
        <f>H535</f>
        <v>9.6666666666666661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S535" t="s">
        <v>319</v>
      </c>
      <c r="T535" t="s">
        <v>320</v>
      </c>
      <c r="U535">
        <f>IF(U531="+X",T524/2,0)</f>
        <v>4</v>
      </c>
      <c r="V535">
        <f>IF(U531="+X",T524/2,0)</f>
        <v>4</v>
      </c>
      <c r="W535">
        <v>0</v>
      </c>
      <c r="X535">
        <v>0</v>
      </c>
      <c r="Y535">
        <f>IF(Y531="+X",T524+(T519+2*T521)*T526/3/(T519+T521),0)</f>
        <v>9.6666666666666661</v>
      </c>
      <c r="Z535">
        <f>Y535</f>
        <v>9.6666666666666661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J535" t="s">
        <v>319</v>
      </c>
      <c r="AK535" t="s">
        <v>320</v>
      </c>
      <c r="AL535">
        <f>IF(AL531="+X",AK524/2,0)</f>
        <v>4</v>
      </c>
      <c r="AM535">
        <f>IF(AL531="+X",AK524/2,0)</f>
        <v>4</v>
      </c>
      <c r="AN535">
        <v>0</v>
      </c>
      <c r="AO535">
        <v>0</v>
      </c>
      <c r="AP535">
        <f>IF(AP531="+X",AK524+(AK519+2*AK521)*AK526/3/(AK519+AK521),0)</f>
        <v>9.6666666666666661</v>
      </c>
      <c r="AQ535">
        <f>AP535</f>
        <v>9.6666666666666661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BA535" t="s">
        <v>319</v>
      </c>
      <c r="BB535" t="s">
        <v>320</v>
      </c>
      <c r="BC535">
        <f>IF(BC531="+X",BB524/2,0)</f>
        <v>4</v>
      </c>
      <c r="BD535">
        <f>IF(BC531="+X",BB524/2,0)</f>
        <v>4</v>
      </c>
      <c r="BE535">
        <v>0</v>
      </c>
      <c r="BF535">
        <v>0</v>
      </c>
      <c r="BG535">
        <f>IF(BG531="+X",BB524+(BB519+2*BB521)*BB526/3/(BB519+BB521),0)</f>
        <v>9.6666666666666661</v>
      </c>
      <c r="BH535">
        <f>BG535</f>
        <v>9.6666666666666661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R535" t="s">
        <v>319</v>
      </c>
      <c r="BS535" t="s">
        <v>320</v>
      </c>
      <c r="BT535">
        <f>IF(BT531="+X",BS524/2,0)</f>
        <v>0</v>
      </c>
      <c r="BU535">
        <f>IF(BT531="+X",BS524/2,0)</f>
        <v>0</v>
      </c>
      <c r="BV535">
        <v>0</v>
      </c>
      <c r="BW535">
        <v>0</v>
      </c>
      <c r="BX535">
        <f>IF(BX531="+X",BS524+(BS519+2*BS521)*BS526/3/(BS519+BS521),0)</f>
        <v>0</v>
      </c>
      <c r="BY535">
        <f>BX535</f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I535" t="s">
        <v>319</v>
      </c>
      <c r="CJ535" t="s">
        <v>320</v>
      </c>
      <c r="CK535">
        <f>IF(CK531="+X",CJ524/2,0)</f>
        <v>0</v>
      </c>
      <c r="CL535">
        <f>IF(CK531="+X",CJ524/2,0)</f>
        <v>0</v>
      </c>
      <c r="CM535">
        <v>0</v>
      </c>
      <c r="CN535">
        <v>0</v>
      </c>
      <c r="CO535">
        <f>IF(CO531="+X",CJ524+(CJ519+2*CJ521)*CJ526/3/(CJ519+CJ521),0)</f>
        <v>0</v>
      </c>
      <c r="CP535">
        <f>CO535</f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Z535" t="s">
        <v>319</v>
      </c>
      <c r="DA535" t="s">
        <v>320</v>
      </c>
      <c r="DB535">
        <f>IF(DB531="+X",DA524/2,0)</f>
        <v>0</v>
      </c>
      <c r="DC535">
        <f>IF(DB531="+X",DA524/2,0)</f>
        <v>0</v>
      </c>
      <c r="DD535">
        <v>0</v>
      </c>
      <c r="DE535">
        <v>0</v>
      </c>
      <c r="DF535">
        <f>IF(DF531="+X",DA524+(DA519+2*DA521)*DA526/3/(DA519+DA521),0)</f>
        <v>0</v>
      </c>
      <c r="DG535">
        <f>DF535</f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Q535" t="s">
        <v>319</v>
      </c>
      <c r="DR535" t="s">
        <v>320</v>
      </c>
      <c r="DS535">
        <f>IF(DS531="+X",DR524/2,0)</f>
        <v>0</v>
      </c>
      <c r="DT535">
        <f>IF(DS531="+X",DR524/2,0)</f>
        <v>0</v>
      </c>
      <c r="DU535">
        <v>0</v>
      </c>
      <c r="DV535">
        <v>0</v>
      </c>
      <c r="DW535">
        <f>IF(DW531="+X",DR524+(DR519+2*DR521)*DR526/3/(DR519+DR521),0)</f>
        <v>0</v>
      </c>
      <c r="DX535">
        <f>DW535</f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</row>
    <row r="536" spans="2:136" ht="16" x14ac:dyDescent="0.2">
      <c r="B536" t="s">
        <v>321</v>
      </c>
      <c r="C536" t="s">
        <v>320</v>
      </c>
      <c r="D536">
        <f>IF(D531="+X",0,C524/2)</f>
        <v>0</v>
      </c>
      <c r="E536">
        <f>IF(D531="+X",0,C524/2)</f>
        <v>0</v>
      </c>
      <c r="F536">
        <v>0</v>
      </c>
      <c r="G536">
        <v>0</v>
      </c>
      <c r="H536">
        <f>IF(H531="+Y",C524+(C519+2*C521)*C526/3/(C519+C521),0)</f>
        <v>0</v>
      </c>
      <c r="I536">
        <f>H536</f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S536" t="s">
        <v>321</v>
      </c>
      <c r="T536" t="s">
        <v>320</v>
      </c>
      <c r="U536">
        <f>IF(U531="+X",0,T524/2)</f>
        <v>0</v>
      </c>
      <c r="V536">
        <f>IF(U531="+X",0,T524/2)</f>
        <v>0</v>
      </c>
      <c r="W536">
        <v>0</v>
      </c>
      <c r="X536">
        <v>0</v>
      </c>
      <c r="Y536">
        <f>IF(Y531="+Y",T524+(T519+2*T521)*T526/3/(T519+T521),0)</f>
        <v>0</v>
      </c>
      <c r="Z536">
        <f>Y536</f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J536" t="s">
        <v>321</v>
      </c>
      <c r="AK536" t="s">
        <v>320</v>
      </c>
      <c r="AL536">
        <f>IF(AL531="+X",0,AK524/2)</f>
        <v>0</v>
      </c>
      <c r="AM536">
        <f>IF(AL531="+X",0,AK524/2)</f>
        <v>0</v>
      </c>
      <c r="AN536">
        <v>0</v>
      </c>
      <c r="AO536">
        <v>0</v>
      </c>
      <c r="AP536">
        <f>IF(AP531="+Y",AK524+(AK519+2*AK521)*AK526/3/(AK519+AK521),0)</f>
        <v>0</v>
      </c>
      <c r="AQ536">
        <f>AP536</f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BA536" t="s">
        <v>321</v>
      </c>
      <c r="BB536" t="s">
        <v>320</v>
      </c>
      <c r="BC536">
        <f>IF(BC531="+X",0,BB524/2)</f>
        <v>0</v>
      </c>
      <c r="BD536">
        <f>IF(BC531="+X",0,BB524/2)</f>
        <v>0</v>
      </c>
      <c r="BE536">
        <v>0</v>
      </c>
      <c r="BF536">
        <v>0</v>
      </c>
      <c r="BG536">
        <f>IF(BG531="+Y",BB524+(BB519+2*BB521)*BB526/3/(BB519+BB521),0)</f>
        <v>0</v>
      </c>
      <c r="BH536">
        <f>BG536</f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R536" t="s">
        <v>321</v>
      </c>
      <c r="BS536" t="s">
        <v>320</v>
      </c>
      <c r="BT536">
        <f>IF(BT531="+X",0,BS524/2)</f>
        <v>4</v>
      </c>
      <c r="BU536">
        <f>IF(BT531="+X",0,BS524/2)</f>
        <v>4</v>
      </c>
      <c r="BV536">
        <v>0</v>
      </c>
      <c r="BW536">
        <v>0</v>
      </c>
      <c r="BX536">
        <f>IF(BX531="+Y",BS524+(BS519+2*BS521)*BS526/3/(BS519+BS521),0)</f>
        <v>10.222222222222221</v>
      </c>
      <c r="BY536">
        <f>BX536</f>
        <v>10.222222222222221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I536" t="s">
        <v>321</v>
      </c>
      <c r="CJ536" t="s">
        <v>320</v>
      </c>
      <c r="CK536">
        <f>IF(CK531="+X",0,CJ524/2)</f>
        <v>4</v>
      </c>
      <c r="CL536">
        <f>IF(CK531="+X",0,CJ524/2)</f>
        <v>4</v>
      </c>
      <c r="CM536">
        <v>0</v>
      </c>
      <c r="CN536">
        <v>0</v>
      </c>
      <c r="CO536">
        <f>IF(CO531="+Y",CJ524+(CJ519+2*CJ521)*CJ526/3/(CJ519+CJ521),0)</f>
        <v>10.222222222222221</v>
      </c>
      <c r="CP536">
        <f>CO536</f>
        <v>10.222222222222221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Z536" t="s">
        <v>321</v>
      </c>
      <c r="DA536" t="s">
        <v>320</v>
      </c>
      <c r="DB536">
        <f>IF(DB531="+X",0,DA524/2)</f>
        <v>4</v>
      </c>
      <c r="DC536">
        <f>IF(DB531="+X",0,DA524/2)</f>
        <v>4</v>
      </c>
      <c r="DD536">
        <v>0</v>
      </c>
      <c r="DE536">
        <v>0</v>
      </c>
      <c r="DF536">
        <f>IF(DF531="+Y",DA524+(DA519+2*DA521)*DA526/3/(DA519+DA521),0)</f>
        <v>10.222222222222221</v>
      </c>
      <c r="DG536">
        <f>DF536</f>
        <v>10.222222222222221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Q536" t="s">
        <v>321</v>
      </c>
      <c r="DR536" t="s">
        <v>320</v>
      </c>
      <c r="DS536">
        <f>IF(DS531="+X",0,DR524/2)</f>
        <v>4</v>
      </c>
      <c r="DT536">
        <f>IF(DS531="+X",0,DR524/2)</f>
        <v>4</v>
      </c>
      <c r="DU536">
        <v>0</v>
      </c>
      <c r="DV536">
        <v>0</v>
      </c>
      <c r="DW536">
        <f>IF(DW531="+Y",DR524+(DR519+2*DR521)*DR526/3/(DR519+DR521),0)</f>
        <v>10.222222222222221</v>
      </c>
      <c r="DX536">
        <f>DW536</f>
        <v>10.222222222222221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</row>
    <row r="537" spans="2:136" ht="16" x14ac:dyDescent="0.2">
      <c r="B537" t="s">
        <v>322</v>
      </c>
      <c r="C537" t="s">
        <v>320</v>
      </c>
      <c r="D537">
        <v>0</v>
      </c>
      <c r="E537">
        <v>0</v>
      </c>
      <c r="F537">
        <v>0</v>
      </c>
      <c r="G537">
        <v>0</v>
      </c>
      <c r="H537">
        <f>IF(H531="+X",C518-(C519+2*C521)*C526/3/(C519+C521)/TAN(C523*PI()/180),C518-(C519+2*C521)*C526/3/(C519+C521)/TAN(C523*PI()/180))</f>
        <v>36.666669930220046</v>
      </c>
      <c r="I537">
        <f>IF(H531="+X",(C519+2*C521)*C526/3/(C519+C521)/TAN(C523*PI()/180),(C519+2*C521)*C526/3/(C519+C521)/TAN(C523*PI()/180))</f>
        <v>3.3333300697799548</v>
      </c>
      <c r="J537">
        <f>C518-J465</f>
        <v>36.5</v>
      </c>
      <c r="K537">
        <f>C518-K465</f>
        <v>31.839903967652262</v>
      </c>
      <c r="L537">
        <f>C518-L465</f>
        <v>24.25</v>
      </c>
      <c r="M537">
        <f>C518-M465</f>
        <v>11.702380952380953</v>
      </c>
      <c r="N537">
        <f>J537</f>
        <v>36.5</v>
      </c>
      <c r="O537">
        <f>K537</f>
        <v>31.839903967652262</v>
      </c>
      <c r="P537">
        <f>L537</f>
        <v>24.25</v>
      </c>
      <c r="Q537">
        <f>M537</f>
        <v>11.702380952380953</v>
      </c>
      <c r="S537" t="s">
        <v>322</v>
      </c>
      <c r="T537" t="s">
        <v>320</v>
      </c>
      <c r="U537">
        <v>0</v>
      </c>
      <c r="V537">
        <v>0</v>
      </c>
      <c r="W537">
        <v>0</v>
      </c>
      <c r="X537">
        <v>0</v>
      </c>
      <c r="Y537">
        <f>IF(Y531="+X",T518-(T519+2*T521)*T526/3/(T519+T521)/TAN(T523*PI()/180),T518-(T519+2*T521)*T526/3/(T519+T521)/TAN(T523*PI()/180))</f>
        <v>36.666669930220046</v>
      </c>
      <c r="Z537">
        <f>IF(Y531="+X",(T519+2*T521)*T526/3/(T519+T521)/TAN(T523*PI()/180),(T519+2*T521)*T526/3/(T519+T521)/TAN(T523*PI()/180))</f>
        <v>3.3333300697799548</v>
      </c>
      <c r="AA537">
        <f>T518-AA465</f>
        <v>36.5</v>
      </c>
      <c r="AB537">
        <f>T518-AB465</f>
        <v>31.839903967652262</v>
      </c>
      <c r="AC537">
        <f>T518-AC465</f>
        <v>24.25</v>
      </c>
      <c r="AD537">
        <f>T518-AD465</f>
        <v>11.702380952380953</v>
      </c>
      <c r="AE537">
        <f>AA537</f>
        <v>36.5</v>
      </c>
      <c r="AF537">
        <f>AB537</f>
        <v>31.839903967652262</v>
      </c>
      <c r="AG537">
        <f>AC537</f>
        <v>24.25</v>
      </c>
      <c r="AH537">
        <f>AD537</f>
        <v>11.702380952380953</v>
      </c>
      <c r="AJ537" t="s">
        <v>322</v>
      </c>
      <c r="AK537" t="s">
        <v>320</v>
      </c>
      <c r="AL537">
        <v>0</v>
      </c>
      <c r="AM537">
        <v>0</v>
      </c>
      <c r="AN537">
        <v>0</v>
      </c>
      <c r="AO537">
        <v>0</v>
      </c>
      <c r="AP537">
        <f>IF(AP531="+X",AK518-(AK519+2*AK521)*AK526/3/(AK519+AK521)/TAN(AK523*PI()/180),AK518-(AK519+2*AK521)*AK526/3/(AK519+AK521)/TAN(AK523*PI()/180))</f>
        <v>36.666669930220046</v>
      </c>
      <c r="AQ537">
        <f>IF(AP531="+X",(AK519+2*AK521)*AK526/3/(AK519+AK521)/TAN(AK523*PI()/180),(AK519+2*AK521)*AK526/3/(AK519+AK521)/TAN(AK523*PI()/180))</f>
        <v>3.3333300697799548</v>
      </c>
      <c r="AR537">
        <f>AK518-AR465</f>
        <v>36.5</v>
      </c>
      <c r="AS537">
        <f>AK518-AS465</f>
        <v>31.839903967652262</v>
      </c>
      <c r="AT537">
        <f>AK518-AT465</f>
        <v>24.25</v>
      </c>
      <c r="AU537">
        <f>AK518-AU465</f>
        <v>11.702380952380953</v>
      </c>
      <c r="AV537">
        <f>AR537</f>
        <v>36.5</v>
      </c>
      <c r="AW537">
        <f>AS537</f>
        <v>31.839903967652262</v>
      </c>
      <c r="AX537">
        <f>AT537</f>
        <v>24.25</v>
      </c>
      <c r="AY537">
        <f>AU537</f>
        <v>11.702380952380953</v>
      </c>
      <c r="BA537" t="s">
        <v>322</v>
      </c>
      <c r="BB537" t="s">
        <v>320</v>
      </c>
      <c r="BC537">
        <v>0</v>
      </c>
      <c r="BD537">
        <v>0</v>
      </c>
      <c r="BE537">
        <v>0</v>
      </c>
      <c r="BF537">
        <v>0</v>
      </c>
      <c r="BG537">
        <f>IF(BG531="+X",BB518-(BB519+2*BB521)*BB526/3/(BB519+BB521)/TAN(BB523*PI()/180),BB518-(BB519+2*BB521)*BB526/3/(BB519+BB521)/TAN(BB523*PI()/180))</f>
        <v>36.666669930220046</v>
      </c>
      <c r="BH537">
        <f>IF(BG531="+X",(BB519+2*BB521)*BB526/3/(BB519+BB521)/TAN(BB523*PI()/180),(BB519+2*BB521)*BB526/3/(BB519+BB521)/TAN(BB523*PI()/180))</f>
        <v>3.3333300697799548</v>
      </c>
      <c r="BI537">
        <f>BB518-BI465</f>
        <v>36.5</v>
      </c>
      <c r="BJ537">
        <f>BB518-BJ465</f>
        <v>31.839903967652262</v>
      </c>
      <c r="BK537">
        <f>BB518-BK465</f>
        <v>24.25</v>
      </c>
      <c r="BL537">
        <f>BB518-BL465</f>
        <v>11.702380952380953</v>
      </c>
      <c r="BM537">
        <f>BI537</f>
        <v>36.5</v>
      </c>
      <c r="BN537">
        <f>BJ537</f>
        <v>31.839903967652262</v>
      </c>
      <c r="BO537">
        <f>BK537</f>
        <v>24.25</v>
      </c>
      <c r="BP537">
        <f>BL537</f>
        <v>11.702380952380953</v>
      </c>
      <c r="BR537" t="s">
        <v>322</v>
      </c>
      <c r="BS537" t="s">
        <v>320</v>
      </c>
      <c r="BT537">
        <v>0</v>
      </c>
      <c r="BU537">
        <v>0</v>
      </c>
      <c r="BV537">
        <v>0</v>
      </c>
      <c r="BW537">
        <v>0</v>
      </c>
      <c r="BX537">
        <f>IF(BX531="+X",BS518-(BS519+2*BS521)*BS526/3/(BS519+BS521)/TAN(BS523*PI()/180),BS518-(BS519+2*BS521)*BS526/3/(BS519+BS521)/TAN(BS523*PI()/180))</f>
        <v>15.55555990696006</v>
      </c>
      <c r="BY537">
        <f>IF(BX531="+X",(BS519+2*BS521)*BS526/3/(BS519+BS521)/TAN(BS523*PI()/180),(BS519+2*BS521)*BS526/3/(BS519+BS521)/TAN(BS523*PI()/180))</f>
        <v>4.4444400930399395</v>
      </c>
      <c r="BZ537">
        <f>BS518-BZ465</f>
        <v>16.5</v>
      </c>
      <c r="CA537">
        <f>BS518-CA465</f>
        <v>11.846514575411913</v>
      </c>
      <c r="CB537">
        <f>BS518-CB465</f>
        <v>6.3333333333333304</v>
      </c>
      <c r="CC537">
        <f>BS518-CC465</f>
        <v>20</v>
      </c>
      <c r="CD537">
        <f>BZ537</f>
        <v>16.5</v>
      </c>
      <c r="CE537">
        <f>CA537</f>
        <v>11.846514575411913</v>
      </c>
      <c r="CF537">
        <f>CB537</f>
        <v>6.3333333333333304</v>
      </c>
      <c r="CG537">
        <f>CC537</f>
        <v>20</v>
      </c>
      <c r="CI537" t="s">
        <v>322</v>
      </c>
      <c r="CJ537" t="s">
        <v>320</v>
      </c>
      <c r="CK537">
        <v>0</v>
      </c>
      <c r="CL537">
        <v>0</v>
      </c>
      <c r="CM537">
        <v>0</v>
      </c>
      <c r="CN537">
        <v>0</v>
      </c>
      <c r="CO537">
        <f>IF(CO531="+X",CJ518-(CJ519+2*CJ521)*CJ526/3/(CJ519+CJ521)/TAN(CJ523*PI()/180),CJ518-(CJ519+2*CJ521)*CJ526/3/(CJ519+CJ521)/TAN(CJ523*PI()/180))</f>
        <v>15.55555990696006</v>
      </c>
      <c r="CP537">
        <f>IF(CO531="+X",(CJ519+2*CJ521)*CJ526/3/(CJ519+CJ521)/TAN(CJ523*PI()/180),(CJ519+2*CJ521)*CJ526/3/(CJ519+CJ521)/TAN(CJ523*PI()/180))</f>
        <v>4.4444400930399395</v>
      </c>
      <c r="CQ537">
        <f>CJ518-CQ465</f>
        <v>16.5</v>
      </c>
      <c r="CR537">
        <f>CJ518-CR465</f>
        <v>11.846514575411913</v>
      </c>
      <c r="CS537">
        <f>CJ518-CS465</f>
        <v>6.3333333333333304</v>
      </c>
      <c r="CT537">
        <f>CJ518-CT465</f>
        <v>20</v>
      </c>
      <c r="CU537">
        <f>CQ537</f>
        <v>16.5</v>
      </c>
      <c r="CV537">
        <f>CR537</f>
        <v>11.846514575411913</v>
      </c>
      <c r="CW537">
        <f>CS537</f>
        <v>6.3333333333333304</v>
      </c>
      <c r="CX537">
        <f>CT537</f>
        <v>20</v>
      </c>
      <c r="CZ537" t="s">
        <v>322</v>
      </c>
      <c r="DA537" t="s">
        <v>320</v>
      </c>
      <c r="DB537">
        <v>0</v>
      </c>
      <c r="DC537">
        <v>0</v>
      </c>
      <c r="DD537">
        <v>0</v>
      </c>
      <c r="DE537">
        <v>0</v>
      </c>
      <c r="DF537">
        <f>IF(DF531="+X",DA518-(DA519+2*DA521)*DA526/3/(DA519+DA521)/TAN(DA523*PI()/180),DA518-(DA519+2*DA521)*DA526/3/(DA519+DA521)/TAN(DA523*PI()/180))</f>
        <v>15.55555990696006</v>
      </c>
      <c r="DG537">
        <f>IF(DF531="+X",(DA519+2*DA521)*DA526/3/(DA519+DA521)/TAN(DA523*PI()/180),(DA519+2*DA521)*DA526/3/(DA519+DA521)/TAN(DA523*PI()/180))</f>
        <v>4.4444400930399395</v>
      </c>
      <c r="DH537">
        <f>DA518-DH465</f>
        <v>16.5</v>
      </c>
      <c r="DI537">
        <f>DA518-DI465</f>
        <v>11.846514575411913</v>
      </c>
      <c r="DJ537">
        <f>DA518-DJ465</f>
        <v>6.3333333333333304</v>
      </c>
      <c r="DK537">
        <f>DA518-DK465</f>
        <v>20</v>
      </c>
      <c r="DL537">
        <f>DH537</f>
        <v>16.5</v>
      </c>
      <c r="DM537">
        <f>DI537</f>
        <v>11.846514575411913</v>
      </c>
      <c r="DN537">
        <f>DJ537</f>
        <v>6.3333333333333304</v>
      </c>
      <c r="DO537">
        <f>DK537</f>
        <v>20</v>
      </c>
      <c r="DQ537" t="s">
        <v>322</v>
      </c>
      <c r="DR537" t="s">
        <v>320</v>
      </c>
      <c r="DS537">
        <v>0</v>
      </c>
      <c r="DT537">
        <v>0</v>
      </c>
      <c r="DU537">
        <v>0</v>
      </c>
      <c r="DV537">
        <v>0</v>
      </c>
      <c r="DW537">
        <f>IF(DW531="+X",DR518-(DR519+2*DR521)*DR526/3/(DR519+DR521)/TAN(DR523*PI()/180),DR518-(DR519+2*DR521)*DR526/3/(DR519+DR521)/TAN(DR523*PI()/180))</f>
        <v>15.55555990696006</v>
      </c>
      <c r="DX537">
        <f>IF(DW531="+X",(DR519+2*DR521)*DR526/3/(DR519+DR521)/TAN(DR523*PI()/180),(DR519+2*DR521)*DR526/3/(DR519+DR521)/TAN(DR523*PI()/180))</f>
        <v>4.4444400930399395</v>
      </c>
      <c r="DY537">
        <f>DR518-DY465</f>
        <v>16.5</v>
      </c>
      <c r="DZ537">
        <f>DR518-DZ465</f>
        <v>11.846514575411913</v>
      </c>
      <c r="EA537">
        <f>DR518-EA465</f>
        <v>6.3333333333333304</v>
      </c>
      <c r="EB537">
        <f>DR518-EB465</f>
        <v>20</v>
      </c>
      <c r="EC537">
        <f>DY537</f>
        <v>16.5</v>
      </c>
      <c r="ED537">
        <f>DZ537</f>
        <v>11.846514575411913</v>
      </c>
      <c r="EE537">
        <f>EA537</f>
        <v>6.3333333333333304</v>
      </c>
      <c r="EF537">
        <f>EB537</f>
        <v>20</v>
      </c>
    </row>
    <row r="538" spans="2:136" ht="16" x14ac:dyDescent="0.2">
      <c r="B538" t="s">
        <v>323</v>
      </c>
      <c r="C538" t="s">
        <v>9</v>
      </c>
      <c r="D538">
        <f t="shared" ref="D538:Q538" si="122">D532*D464*D380</f>
        <v>-228.48216987685134</v>
      </c>
      <c r="E538">
        <f t="shared" si="122"/>
        <v>-1414.8318980835797</v>
      </c>
      <c r="F538">
        <f t="shared" si="122"/>
        <v>0</v>
      </c>
      <c r="G538">
        <f t="shared" si="122"/>
        <v>0</v>
      </c>
      <c r="H538">
        <f t="shared" si="122"/>
        <v>397.05350680276388</v>
      </c>
      <c r="I538">
        <f t="shared" si="122"/>
        <v>-582.19014439774628</v>
      </c>
      <c r="J538">
        <f t="shared" si="122"/>
        <v>0</v>
      </c>
      <c r="K538">
        <f t="shared" si="122"/>
        <v>0</v>
      </c>
      <c r="L538">
        <f t="shared" si="122"/>
        <v>0</v>
      </c>
      <c r="M538">
        <f t="shared" si="122"/>
        <v>0</v>
      </c>
      <c r="N538">
        <f t="shared" si="122"/>
        <v>0</v>
      </c>
      <c r="O538">
        <f t="shared" si="122"/>
        <v>0</v>
      </c>
      <c r="P538">
        <f t="shared" si="122"/>
        <v>0</v>
      </c>
      <c r="Q538">
        <f t="shared" si="122"/>
        <v>0</v>
      </c>
      <c r="S538" t="s">
        <v>323</v>
      </c>
      <c r="T538" t="s">
        <v>9</v>
      </c>
      <c r="U538">
        <f t="shared" ref="U538:AH538" si="123">U532*U464*U380</f>
        <v>-228.48216987685134</v>
      </c>
      <c r="V538">
        <f t="shared" si="123"/>
        <v>-1414.8318980835797</v>
      </c>
      <c r="W538">
        <f t="shared" si="123"/>
        <v>0</v>
      </c>
      <c r="X538">
        <f t="shared" si="123"/>
        <v>0</v>
      </c>
      <c r="Y538">
        <f t="shared" si="123"/>
        <v>164.35886859530714</v>
      </c>
      <c r="Z538">
        <f t="shared" si="123"/>
        <v>-582.19014439774628</v>
      </c>
      <c r="AA538">
        <f t="shared" si="123"/>
        <v>0</v>
      </c>
      <c r="AB538">
        <f t="shared" si="123"/>
        <v>0</v>
      </c>
      <c r="AC538">
        <f t="shared" si="123"/>
        <v>0</v>
      </c>
      <c r="AD538">
        <f t="shared" si="123"/>
        <v>0</v>
      </c>
      <c r="AE538">
        <f t="shared" si="123"/>
        <v>0</v>
      </c>
      <c r="AF538">
        <f t="shared" si="123"/>
        <v>0</v>
      </c>
      <c r="AG538">
        <f t="shared" si="123"/>
        <v>0</v>
      </c>
      <c r="AH538">
        <f t="shared" si="123"/>
        <v>0</v>
      </c>
      <c r="AJ538" t="s">
        <v>323</v>
      </c>
      <c r="AK538" t="s">
        <v>9</v>
      </c>
      <c r="AL538">
        <f t="shared" ref="AL538:AY538" si="124">AL532*AL464*AL380</f>
        <v>-2161.7928380655935</v>
      </c>
      <c r="AM538">
        <f t="shared" si="124"/>
        <v>518.47877010516277</v>
      </c>
      <c r="AN538">
        <f t="shared" si="124"/>
        <v>0</v>
      </c>
      <c r="AO538">
        <f t="shared" si="124"/>
        <v>0</v>
      </c>
      <c r="AP538">
        <f t="shared" si="124"/>
        <v>-207.10607700621813</v>
      </c>
      <c r="AQ538">
        <f t="shared" si="124"/>
        <v>21.969439411235747</v>
      </c>
      <c r="AR538">
        <f t="shared" si="124"/>
        <v>0</v>
      </c>
      <c r="AS538">
        <f t="shared" si="124"/>
        <v>0</v>
      </c>
      <c r="AT538">
        <f t="shared" si="124"/>
        <v>0</v>
      </c>
      <c r="AU538">
        <f t="shared" si="124"/>
        <v>0</v>
      </c>
      <c r="AV538">
        <f t="shared" si="124"/>
        <v>0</v>
      </c>
      <c r="AW538">
        <f t="shared" si="124"/>
        <v>0</v>
      </c>
      <c r="AX538">
        <f t="shared" si="124"/>
        <v>0</v>
      </c>
      <c r="AY538">
        <f t="shared" si="124"/>
        <v>0</v>
      </c>
      <c r="BA538" t="s">
        <v>323</v>
      </c>
      <c r="BB538" t="s">
        <v>9</v>
      </c>
      <c r="BC538">
        <f t="shared" ref="BC538:BP538" si="125">BC532*BC464*BC380</f>
        <v>-2161.7928380655935</v>
      </c>
      <c r="BD538">
        <f t="shared" si="125"/>
        <v>518.47877010516277</v>
      </c>
      <c r="BE538">
        <f t="shared" si="125"/>
        <v>0</v>
      </c>
      <c r="BF538">
        <f t="shared" si="125"/>
        <v>0</v>
      </c>
      <c r="BG538">
        <f t="shared" si="125"/>
        <v>-439.80071521367483</v>
      </c>
      <c r="BH538">
        <f t="shared" si="125"/>
        <v>21.969439411235747</v>
      </c>
      <c r="BI538">
        <f t="shared" si="125"/>
        <v>0</v>
      </c>
      <c r="BJ538">
        <f t="shared" si="125"/>
        <v>0</v>
      </c>
      <c r="BK538">
        <f t="shared" si="125"/>
        <v>0</v>
      </c>
      <c r="BL538">
        <f t="shared" si="125"/>
        <v>0</v>
      </c>
      <c r="BM538">
        <f t="shared" si="125"/>
        <v>0</v>
      </c>
      <c r="BN538">
        <f t="shared" si="125"/>
        <v>0</v>
      </c>
      <c r="BO538">
        <f t="shared" si="125"/>
        <v>0</v>
      </c>
      <c r="BP538">
        <f t="shared" si="125"/>
        <v>0</v>
      </c>
      <c r="BR538" t="s">
        <v>323</v>
      </c>
      <c r="BS538" t="s">
        <v>9</v>
      </c>
      <c r="BT538">
        <f t="shared" ref="BT538:CG538" si="126">BT532*BT464*BT380</f>
        <v>0</v>
      </c>
      <c r="BU538">
        <f t="shared" si="126"/>
        <v>0</v>
      </c>
      <c r="BV538">
        <f t="shared" si="126"/>
        <v>2012.4006500691908</v>
      </c>
      <c r="BW538">
        <f t="shared" si="126"/>
        <v>-2012.4006500691908</v>
      </c>
      <c r="BX538">
        <f t="shared" si="126"/>
        <v>0</v>
      </c>
      <c r="BY538">
        <f t="shared" si="126"/>
        <v>0</v>
      </c>
      <c r="BZ538">
        <f t="shared" si="126"/>
        <v>100.82128889376607</v>
      </c>
      <c r="CA538">
        <f t="shared" si="126"/>
        <v>294.8795110258431</v>
      </c>
      <c r="CB538">
        <f t="shared" si="126"/>
        <v>243.75357182593368</v>
      </c>
      <c r="CC538">
        <f t="shared" si="126"/>
        <v>0</v>
      </c>
      <c r="CD538">
        <f t="shared" si="126"/>
        <v>-100.82128889376607</v>
      </c>
      <c r="CE538">
        <f t="shared" si="126"/>
        <v>-294.8795110258431</v>
      </c>
      <c r="CF538">
        <f t="shared" si="126"/>
        <v>-243.75357182593368</v>
      </c>
      <c r="CG538">
        <f t="shared" si="126"/>
        <v>0</v>
      </c>
      <c r="CI538" t="s">
        <v>323</v>
      </c>
      <c r="CJ538" t="s">
        <v>9</v>
      </c>
      <c r="CK538">
        <f t="shared" ref="CK538:CX538" si="127">CK532*CK464*CK380</f>
        <v>0</v>
      </c>
      <c r="CL538">
        <f t="shared" si="127"/>
        <v>0</v>
      </c>
      <c r="CM538">
        <f t="shared" si="127"/>
        <v>2012.4006500691908</v>
      </c>
      <c r="CN538">
        <f t="shared" si="127"/>
        <v>-2012.4006500691908</v>
      </c>
      <c r="CO538">
        <f t="shared" si="127"/>
        <v>0</v>
      </c>
      <c r="CP538">
        <f t="shared" si="127"/>
        <v>0</v>
      </c>
      <c r="CQ538">
        <f t="shared" si="127"/>
        <v>53.211235805043202</v>
      </c>
      <c r="CR538">
        <f t="shared" si="127"/>
        <v>158.66842422592248</v>
      </c>
      <c r="CS538">
        <f t="shared" si="127"/>
        <v>174.2336156518875</v>
      </c>
      <c r="CT538">
        <f t="shared" si="127"/>
        <v>0</v>
      </c>
      <c r="CU538">
        <f t="shared" si="127"/>
        <v>-53.211235805043202</v>
      </c>
      <c r="CV538">
        <f t="shared" si="127"/>
        <v>-158.66842422592248</v>
      </c>
      <c r="CW538">
        <f t="shared" si="127"/>
        <v>-174.2336156518875</v>
      </c>
      <c r="CX538">
        <f t="shared" si="127"/>
        <v>0</v>
      </c>
      <c r="CZ538" t="s">
        <v>323</v>
      </c>
      <c r="DA538" t="s">
        <v>9</v>
      </c>
      <c r="DB538">
        <f t="shared" ref="DB538:DO538" si="128">DB532*DB464*DB380</f>
        <v>0</v>
      </c>
      <c r="DC538">
        <f t="shared" si="128"/>
        <v>0</v>
      </c>
      <c r="DD538">
        <f t="shared" si="128"/>
        <v>79.089981880448477</v>
      </c>
      <c r="DE538">
        <f t="shared" si="128"/>
        <v>-79.089981880448477</v>
      </c>
      <c r="DF538">
        <f t="shared" si="128"/>
        <v>0</v>
      </c>
      <c r="DG538">
        <f t="shared" si="128"/>
        <v>0</v>
      </c>
      <c r="DH538">
        <f t="shared" si="128"/>
        <v>17.560464732247546</v>
      </c>
      <c r="DI538">
        <f t="shared" si="128"/>
        <v>46.60743897959172</v>
      </c>
      <c r="DJ538">
        <f t="shared" si="128"/>
        <v>-28.873707287972817</v>
      </c>
      <c r="DK538">
        <f t="shared" si="128"/>
        <v>0</v>
      </c>
      <c r="DL538">
        <f t="shared" si="128"/>
        <v>-17.560464732247546</v>
      </c>
      <c r="DM538">
        <f t="shared" si="128"/>
        <v>-46.60743897959172</v>
      </c>
      <c r="DN538">
        <f t="shared" si="128"/>
        <v>28.873707287972817</v>
      </c>
      <c r="DO538">
        <f t="shared" si="128"/>
        <v>0</v>
      </c>
      <c r="DQ538" t="s">
        <v>323</v>
      </c>
      <c r="DR538" t="s">
        <v>9</v>
      </c>
      <c r="DS538">
        <f t="shared" ref="DS538:EF538" si="129">DS532*DS464*DS380</f>
        <v>0</v>
      </c>
      <c r="DT538">
        <f t="shared" si="129"/>
        <v>0</v>
      </c>
      <c r="DU538">
        <f t="shared" si="129"/>
        <v>79.089981880448477</v>
      </c>
      <c r="DV538">
        <f t="shared" si="129"/>
        <v>-79.089981880448477</v>
      </c>
      <c r="DW538">
        <f t="shared" si="129"/>
        <v>0</v>
      </c>
      <c r="DX538">
        <f t="shared" si="129"/>
        <v>0</v>
      </c>
      <c r="DY538">
        <f t="shared" si="129"/>
        <v>-30.049588356475326</v>
      </c>
      <c r="DZ538">
        <f t="shared" si="129"/>
        <v>-89.603647820328916</v>
      </c>
      <c r="EA538">
        <f t="shared" si="129"/>
        <v>-98.393663462018978</v>
      </c>
      <c r="EB538">
        <f t="shared" si="129"/>
        <v>0</v>
      </c>
      <c r="EC538">
        <f t="shared" si="129"/>
        <v>30.049588356475326</v>
      </c>
      <c r="ED538">
        <f t="shared" si="129"/>
        <v>89.603647820328916</v>
      </c>
      <c r="EE538">
        <f t="shared" si="129"/>
        <v>98.393663462018978</v>
      </c>
      <c r="EF538">
        <f t="shared" si="129"/>
        <v>0</v>
      </c>
    </row>
    <row r="539" spans="2:136" ht="16" x14ac:dyDescent="0.2">
      <c r="B539" t="s">
        <v>324</v>
      </c>
      <c r="C539" t="s">
        <v>9</v>
      </c>
      <c r="D539">
        <f t="shared" ref="D539:Q539" si="130">D533*D464*D380</f>
        <v>0</v>
      </c>
      <c r="E539">
        <f t="shared" si="130"/>
        <v>0</v>
      </c>
      <c r="F539">
        <f t="shared" si="130"/>
        <v>4024.8013001383815</v>
      </c>
      <c r="G539">
        <f t="shared" si="130"/>
        <v>-4024.8013001383815</v>
      </c>
      <c r="H539">
        <f t="shared" si="130"/>
        <v>0</v>
      </c>
      <c r="I539">
        <f t="shared" si="130"/>
        <v>0</v>
      </c>
      <c r="J539">
        <f t="shared" si="130"/>
        <v>99.534530702178955</v>
      </c>
      <c r="K539">
        <f t="shared" si="130"/>
        <v>297.70078457182325</v>
      </c>
      <c r="L539">
        <f t="shared" si="130"/>
        <v>562.28089044142394</v>
      </c>
      <c r="M539">
        <f t="shared" si="130"/>
        <v>618.98956144320846</v>
      </c>
      <c r="N539">
        <f t="shared" si="130"/>
        <v>-99.534530702178955</v>
      </c>
      <c r="O539">
        <f t="shared" si="130"/>
        <v>-297.70078457182325</v>
      </c>
      <c r="P539">
        <f t="shared" si="130"/>
        <v>-562.28089044142394</v>
      </c>
      <c r="Q539">
        <f t="shared" si="130"/>
        <v>-618.98956144320846</v>
      </c>
      <c r="S539" t="s">
        <v>324</v>
      </c>
      <c r="T539" t="s">
        <v>9</v>
      </c>
      <c r="U539">
        <f t="shared" ref="U539:AH539" si="131">U533*U464*U380</f>
        <v>0</v>
      </c>
      <c r="V539">
        <f t="shared" si="131"/>
        <v>0</v>
      </c>
      <c r="W539">
        <f t="shared" si="131"/>
        <v>4024.8013001383815</v>
      </c>
      <c r="X539">
        <f t="shared" si="131"/>
        <v>-4024.8013001383815</v>
      </c>
      <c r="Y539">
        <f t="shared" si="131"/>
        <v>0</v>
      </c>
      <c r="Z539">
        <f t="shared" si="131"/>
        <v>0</v>
      </c>
      <c r="AA539">
        <f t="shared" si="131"/>
        <v>53.211235805043202</v>
      </c>
      <c r="AB539">
        <f t="shared" si="131"/>
        <v>159.15106582052604</v>
      </c>
      <c r="AC539">
        <f t="shared" si="131"/>
        <v>405.41893946699588</v>
      </c>
      <c r="AD539">
        <f t="shared" si="131"/>
        <v>540.55858595599443</v>
      </c>
      <c r="AE539">
        <f t="shared" si="131"/>
        <v>-53.211235805043202</v>
      </c>
      <c r="AF539">
        <f t="shared" si="131"/>
        <v>-159.15106582052604</v>
      </c>
      <c r="AG539">
        <f t="shared" si="131"/>
        <v>-405.41893946699588</v>
      </c>
      <c r="AH539">
        <f t="shared" si="131"/>
        <v>-540.55858595599443</v>
      </c>
      <c r="AJ539" t="s">
        <v>324</v>
      </c>
      <c r="AK539" t="s">
        <v>9</v>
      </c>
      <c r="AL539">
        <f t="shared" ref="AL539:AY539" si="132">AL533*AL464*AL380</f>
        <v>0</v>
      </c>
      <c r="AM539">
        <f t="shared" si="132"/>
        <v>0</v>
      </c>
      <c r="AN539">
        <f t="shared" si="132"/>
        <v>158.17996376089695</v>
      </c>
      <c r="AO539">
        <f t="shared" si="132"/>
        <v>-158.17996376089695</v>
      </c>
      <c r="AP539">
        <f t="shared" si="132"/>
        <v>0</v>
      </c>
      <c r="AQ539">
        <f t="shared" si="132"/>
        <v>0</v>
      </c>
      <c r="AR539">
        <f t="shared" si="132"/>
        <v>16.273706540660434</v>
      </c>
      <c r="AS539">
        <f t="shared" si="132"/>
        <v>48.673512306419759</v>
      </c>
      <c r="AT539">
        <f t="shared" si="132"/>
        <v>-72.087293646336406</v>
      </c>
      <c r="AU539">
        <f t="shared" si="132"/>
        <v>-226.83468400713855</v>
      </c>
      <c r="AV539">
        <f t="shared" si="132"/>
        <v>-16.273706540660434</v>
      </c>
      <c r="AW539">
        <f t="shared" si="132"/>
        <v>-48.673512306419759</v>
      </c>
      <c r="AX539">
        <f t="shared" si="132"/>
        <v>72.087293646336406</v>
      </c>
      <c r="AY539">
        <f t="shared" si="132"/>
        <v>226.83468400713855</v>
      </c>
      <c r="BA539" t="s">
        <v>324</v>
      </c>
      <c r="BB539" t="s">
        <v>9</v>
      </c>
      <c r="BC539">
        <f t="shared" ref="BC539:BP539" si="133">BC533*BC464*BC380</f>
        <v>0</v>
      </c>
      <c r="BD539">
        <f t="shared" si="133"/>
        <v>0</v>
      </c>
      <c r="BE539">
        <f t="shared" si="133"/>
        <v>158.17996376089695</v>
      </c>
      <c r="BF539">
        <f t="shared" si="133"/>
        <v>-158.17996376089695</v>
      </c>
      <c r="BG539">
        <f t="shared" si="133"/>
        <v>0</v>
      </c>
      <c r="BH539">
        <f t="shared" si="133"/>
        <v>0</v>
      </c>
      <c r="BI539">
        <f t="shared" si="133"/>
        <v>-30.049588356475326</v>
      </c>
      <c r="BJ539">
        <f t="shared" si="133"/>
        <v>-89.876206444877454</v>
      </c>
      <c r="BK539">
        <f t="shared" si="133"/>
        <v>-228.9492446207644</v>
      </c>
      <c r="BL539">
        <f t="shared" si="133"/>
        <v>-305.26565949435252</v>
      </c>
      <c r="BM539">
        <f t="shared" si="133"/>
        <v>30.049588356475326</v>
      </c>
      <c r="BN539">
        <f t="shared" si="133"/>
        <v>89.876206444877454</v>
      </c>
      <c r="BO539">
        <f t="shared" si="133"/>
        <v>228.9492446207644</v>
      </c>
      <c r="BP539">
        <f t="shared" si="133"/>
        <v>305.26565949435252</v>
      </c>
      <c r="BR539" t="s">
        <v>324</v>
      </c>
      <c r="BS539" t="s">
        <v>9</v>
      </c>
      <c r="BT539">
        <f t="shared" ref="BT539:CG539" si="134">BT533*BT464*BT380</f>
        <v>-456.96433975370269</v>
      </c>
      <c r="BU539">
        <f t="shared" si="134"/>
        <v>-3427.2325481527705</v>
      </c>
      <c r="BV539">
        <f t="shared" si="134"/>
        <v>0</v>
      </c>
      <c r="BW539">
        <f t="shared" si="134"/>
        <v>0</v>
      </c>
      <c r="BX539">
        <f t="shared" si="134"/>
        <v>1294.3791232518884</v>
      </c>
      <c r="BY539">
        <f t="shared" si="134"/>
        <v>-1746.5704331932386</v>
      </c>
      <c r="BZ539">
        <f t="shared" si="134"/>
        <v>0</v>
      </c>
      <c r="CA539">
        <f t="shared" si="134"/>
        <v>0</v>
      </c>
      <c r="CB539">
        <f t="shared" si="134"/>
        <v>0</v>
      </c>
      <c r="CC539">
        <f t="shared" si="134"/>
        <v>0</v>
      </c>
      <c r="CD539">
        <f t="shared" si="134"/>
        <v>0</v>
      </c>
      <c r="CE539">
        <f t="shared" si="134"/>
        <v>0</v>
      </c>
      <c r="CF539">
        <f t="shared" si="134"/>
        <v>0</v>
      </c>
      <c r="CG539">
        <f t="shared" si="134"/>
        <v>0</v>
      </c>
      <c r="CI539" t="s">
        <v>324</v>
      </c>
      <c r="CJ539" t="s">
        <v>9</v>
      </c>
      <c r="CK539">
        <f t="shared" ref="CK539:CX539" si="135">CK533*CK464*CK380</f>
        <v>-456.96433975370269</v>
      </c>
      <c r="CL539">
        <f t="shared" si="135"/>
        <v>-3427.2325481527705</v>
      </c>
      <c r="CM539">
        <f t="shared" si="135"/>
        <v>0</v>
      </c>
      <c r="CN539">
        <f t="shared" si="135"/>
        <v>0</v>
      </c>
      <c r="CO539">
        <f t="shared" si="135"/>
        <v>635.75060762334419</v>
      </c>
      <c r="CP539">
        <f t="shared" si="135"/>
        <v>-1746.5704331932386</v>
      </c>
      <c r="CQ539">
        <f t="shared" si="135"/>
        <v>0</v>
      </c>
      <c r="CR539">
        <f t="shared" si="135"/>
        <v>0</v>
      </c>
      <c r="CS539">
        <f t="shared" si="135"/>
        <v>0</v>
      </c>
      <c r="CT539">
        <f t="shared" si="135"/>
        <v>0</v>
      </c>
      <c r="CU539">
        <f t="shared" si="135"/>
        <v>0</v>
      </c>
      <c r="CV539">
        <f t="shared" si="135"/>
        <v>0</v>
      </c>
      <c r="CW539">
        <f t="shared" si="135"/>
        <v>0</v>
      </c>
      <c r="CX539">
        <f t="shared" si="135"/>
        <v>0</v>
      </c>
      <c r="CZ539" t="s">
        <v>324</v>
      </c>
      <c r="DA539" t="s">
        <v>9</v>
      </c>
      <c r="DB539">
        <f t="shared" ref="DB539:DO539" si="136">DB533*DB464*DB380</f>
        <v>-4323.585676131187</v>
      </c>
      <c r="DC539">
        <f t="shared" si="136"/>
        <v>439.38878822471423</v>
      </c>
      <c r="DD539">
        <f t="shared" si="136"/>
        <v>0</v>
      </c>
      <c r="DE539">
        <f t="shared" si="136"/>
        <v>0</v>
      </c>
      <c r="DF539">
        <f t="shared" si="136"/>
        <v>-518.09962817505755</v>
      </c>
      <c r="DG539">
        <f t="shared" si="136"/>
        <v>65.908318233707234</v>
      </c>
      <c r="DH539">
        <f t="shared" si="136"/>
        <v>0</v>
      </c>
      <c r="DI539">
        <f t="shared" si="136"/>
        <v>0</v>
      </c>
      <c r="DJ539">
        <f t="shared" si="136"/>
        <v>0</v>
      </c>
      <c r="DK539">
        <f t="shared" si="136"/>
        <v>0</v>
      </c>
      <c r="DL539">
        <f t="shared" si="136"/>
        <v>0</v>
      </c>
      <c r="DM539">
        <f t="shared" si="136"/>
        <v>0</v>
      </c>
      <c r="DN539">
        <f t="shared" si="136"/>
        <v>0</v>
      </c>
      <c r="DO539">
        <f t="shared" si="136"/>
        <v>0</v>
      </c>
      <c r="DQ539" t="s">
        <v>324</v>
      </c>
      <c r="DR539" t="s">
        <v>9</v>
      </c>
      <c r="DS539">
        <f t="shared" ref="DS539:EF539" si="137">DS533*DS464*DS380</f>
        <v>-4323.585676131187</v>
      </c>
      <c r="DT539">
        <f t="shared" si="137"/>
        <v>439.38878822471423</v>
      </c>
      <c r="DU539">
        <f t="shared" si="137"/>
        <v>0</v>
      </c>
      <c r="DV539">
        <f t="shared" si="137"/>
        <v>0</v>
      </c>
      <c r="DW539">
        <f t="shared" si="137"/>
        <v>-1176.7281438036018</v>
      </c>
      <c r="DX539">
        <f t="shared" si="137"/>
        <v>65.908318233707234</v>
      </c>
      <c r="DY539">
        <f t="shared" si="137"/>
        <v>0</v>
      </c>
      <c r="DZ539">
        <f t="shared" si="137"/>
        <v>0</v>
      </c>
      <c r="EA539">
        <f t="shared" si="137"/>
        <v>0</v>
      </c>
      <c r="EB539">
        <f t="shared" si="137"/>
        <v>0</v>
      </c>
      <c r="EC539">
        <f t="shared" si="137"/>
        <v>0</v>
      </c>
      <c r="ED539">
        <f t="shared" si="137"/>
        <v>0</v>
      </c>
      <c r="EE539">
        <f t="shared" si="137"/>
        <v>0</v>
      </c>
      <c r="EF539">
        <f t="shared" si="137"/>
        <v>0</v>
      </c>
    </row>
    <row r="540" spans="2:136" ht="16" x14ac:dyDescent="0.2">
      <c r="B540" t="s">
        <v>325</v>
      </c>
      <c r="C540" t="s">
        <v>9</v>
      </c>
      <c r="D540">
        <f t="shared" ref="D540:Q540" si="138">D534*D464*D380</f>
        <v>0</v>
      </c>
      <c r="E540">
        <f t="shared" si="138"/>
        <v>0</v>
      </c>
      <c r="F540">
        <f t="shared" si="138"/>
        <v>0</v>
      </c>
      <c r="G540">
        <f t="shared" si="138"/>
        <v>0</v>
      </c>
      <c r="H540">
        <f t="shared" si="138"/>
        <v>794.10623612233962</v>
      </c>
      <c r="I540">
        <f t="shared" si="138"/>
        <v>1164.379148790325</v>
      </c>
      <c r="J540">
        <f t="shared" si="138"/>
        <v>199.06886650260554</v>
      </c>
      <c r="K540">
        <f t="shared" si="138"/>
        <v>595.40098620620563</v>
      </c>
      <c r="L540">
        <f t="shared" si="138"/>
        <v>1124.5606798626279</v>
      </c>
      <c r="M540">
        <f t="shared" si="138"/>
        <v>1237.9779108231321</v>
      </c>
      <c r="N540">
        <f t="shared" si="138"/>
        <v>199.06886650260554</v>
      </c>
      <c r="O540">
        <f t="shared" si="138"/>
        <v>595.40098620620563</v>
      </c>
      <c r="P540">
        <f t="shared" si="138"/>
        <v>1124.5606798626279</v>
      </c>
      <c r="Q540">
        <f t="shared" si="138"/>
        <v>1237.9779108231321</v>
      </c>
      <c r="S540" t="s">
        <v>325</v>
      </c>
      <c r="T540" t="s">
        <v>9</v>
      </c>
      <c r="U540">
        <f t="shared" ref="U540:AH540" si="139">U534*U464*U380</f>
        <v>0</v>
      </c>
      <c r="V540">
        <f t="shared" si="139"/>
        <v>0</v>
      </c>
      <c r="W540">
        <f t="shared" si="139"/>
        <v>0</v>
      </c>
      <c r="X540">
        <f t="shared" si="139"/>
        <v>0</v>
      </c>
      <c r="Y540">
        <f t="shared" si="139"/>
        <v>328.71741535424979</v>
      </c>
      <c r="Z540">
        <f t="shared" si="139"/>
        <v>1164.379148790325</v>
      </c>
      <c r="AA540">
        <f t="shared" si="139"/>
        <v>106.42236741546138</v>
      </c>
      <c r="AB540">
        <f t="shared" si="139"/>
        <v>318.30182000225295</v>
      </c>
      <c r="AC540">
        <f t="shared" si="139"/>
        <v>810.83708507018184</v>
      </c>
      <c r="AD540">
        <f t="shared" si="139"/>
        <v>1081.1161134269091</v>
      </c>
      <c r="AE540">
        <f t="shared" si="139"/>
        <v>106.42236741546138</v>
      </c>
      <c r="AF540">
        <f t="shared" si="139"/>
        <v>318.30182000225295</v>
      </c>
      <c r="AG540">
        <f t="shared" si="139"/>
        <v>810.83708507018184</v>
      </c>
      <c r="AH540">
        <f t="shared" si="139"/>
        <v>1081.1161134269091</v>
      </c>
      <c r="AJ540" t="s">
        <v>325</v>
      </c>
      <c r="AK540" t="s">
        <v>9</v>
      </c>
      <c r="AL540">
        <f t="shared" ref="AL540:AY540" si="140">AL534*AL464*AL380</f>
        <v>0</v>
      </c>
      <c r="AM540">
        <f t="shared" si="140"/>
        <v>0</v>
      </c>
      <c r="AN540">
        <f t="shared" si="140"/>
        <v>0</v>
      </c>
      <c r="AO540">
        <f t="shared" si="140"/>
        <v>0</v>
      </c>
      <c r="AP540">
        <f t="shared" si="140"/>
        <v>-414.21174847139389</v>
      </c>
      <c r="AQ540">
        <f t="shared" si="140"/>
        <v>-43.938835803408566</v>
      </c>
      <c r="AR540">
        <f t="shared" si="140"/>
        <v>32.547381215254894</v>
      </c>
      <c r="AS540">
        <f t="shared" si="140"/>
        <v>97.346929303676191</v>
      </c>
      <c r="AT540">
        <f t="shared" si="140"/>
        <v>-144.17444613623437</v>
      </c>
      <c r="AU540">
        <f t="shared" si="140"/>
        <v>-453.66892384201742</v>
      </c>
      <c r="AV540">
        <f t="shared" si="140"/>
        <v>32.547381215254894</v>
      </c>
      <c r="AW540">
        <f t="shared" si="140"/>
        <v>97.346929303676191</v>
      </c>
      <c r="AX540">
        <f t="shared" si="140"/>
        <v>-144.17444613623437</v>
      </c>
      <c r="AY540">
        <f t="shared" si="140"/>
        <v>-453.66892384201742</v>
      </c>
      <c r="BA540" t="s">
        <v>325</v>
      </c>
      <c r="BB540" t="s">
        <v>9</v>
      </c>
      <c r="BC540">
        <f t="shared" ref="BC540:BP540" si="141">BC534*BC464*BC380</f>
        <v>0</v>
      </c>
      <c r="BD540">
        <f t="shared" si="141"/>
        <v>0</v>
      </c>
      <c r="BE540">
        <f t="shared" si="141"/>
        <v>0</v>
      </c>
      <c r="BF540">
        <f t="shared" si="141"/>
        <v>0</v>
      </c>
      <c r="BG540">
        <f t="shared" si="141"/>
        <v>-879.60056923948366</v>
      </c>
      <c r="BH540">
        <f t="shared" si="141"/>
        <v>-43.938835803408566</v>
      </c>
      <c r="BI540">
        <f t="shared" si="141"/>
        <v>-60.099117871889284</v>
      </c>
      <c r="BJ540">
        <f t="shared" si="141"/>
        <v>-179.75223690027656</v>
      </c>
      <c r="BK540">
        <f t="shared" si="141"/>
        <v>-457.89804092868025</v>
      </c>
      <c r="BL540">
        <f t="shared" si="141"/>
        <v>-610.5307212382404</v>
      </c>
      <c r="BM540">
        <f t="shared" si="141"/>
        <v>-60.099117871889284</v>
      </c>
      <c r="BN540">
        <f t="shared" si="141"/>
        <v>-179.75223690027656</v>
      </c>
      <c r="BO540">
        <f t="shared" si="141"/>
        <v>-457.89804092868025</v>
      </c>
      <c r="BP540">
        <f t="shared" si="141"/>
        <v>-610.5307212382404</v>
      </c>
      <c r="BR540" t="s">
        <v>325</v>
      </c>
      <c r="BS540" t="s">
        <v>9</v>
      </c>
      <c r="BT540">
        <f t="shared" ref="BT540:CG540" si="142">BT534*BT464*BT380</f>
        <v>0</v>
      </c>
      <c r="BU540">
        <f t="shared" si="142"/>
        <v>0</v>
      </c>
      <c r="BV540">
        <f t="shared" si="142"/>
        <v>0</v>
      </c>
      <c r="BW540">
        <f t="shared" si="142"/>
        <v>0</v>
      </c>
      <c r="BX540">
        <f t="shared" si="142"/>
        <v>2588.7557119385606</v>
      </c>
      <c r="BY540">
        <f t="shared" si="142"/>
        <v>3493.1374463709744</v>
      </c>
      <c r="BZ540">
        <f t="shared" si="142"/>
        <v>201.64238036613733</v>
      </c>
      <c r="CA540">
        <f t="shared" si="142"/>
        <v>589.75844463867145</v>
      </c>
      <c r="CB540">
        <f t="shared" si="142"/>
        <v>487.50666635019161</v>
      </c>
      <c r="CC540">
        <f t="shared" si="142"/>
        <v>0</v>
      </c>
      <c r="CD540">
        <f t="shared" si="142"/>
        <v>201.64238036613733</v>
      </c>
      <c r="CE540">
        <f t="shared" si="142"/>
        <v>589.75844463867145</v>
      </c>
      <c r="CF540">
        <f t="shared" si="142"/>
        <v>487.50666635019161</v>
      </c>
      <c r="CG540">
        <f t="shared" si="142"/>
        <v>0</v>
      </c>
      <c r="CI540" t="s">
        <v>325</v>
      </c>
      <c r="CJ540" t="s">
        <v>9</v>
      </c>
      <c r="CK540">
        <f t="shared" ref="CK540:CX540" si="143">CK534*CK464*CK380</f>
        <v>0</v>
      </c>
      <c r="CL540">
        <f t="shared" si="143"/>
        <v>0</v>
      </c>
      <c r="CM540">
        <f t="shared" si="143"/>
        <v>0</v>
      </c>
      <c r="CN540">
        <f t="shared" si="143"/>
        <v>0</v>
      </c>
      <c r="CO540">
        <f t="shared" si="143"/>
        <v>1271.4999703630624</v>
      </c>
      <c r="CP540">
        <f t="shared" si="143"/>
        <v>3493.1374463709744</v>
      </c>
      <c r="CQ540">
        <f t="shared" si="143"/>
        <v>106.42236741546138</v>
      </c>
      <c r="CR540">
        <f t="shared" si="143"/>
        <v>317.33653775812178</v>
      </c>
      <c r="CS540">
        <f t="shared" si="143"/>
        <v>348.46689013135199</v>
      </c>
      <c r="CT540">
        <f t="shared" si="143"/>
        <v>0</v>
      </c>
      <c r="CU540">
        <f t="shared" si="143"/>
        <v>106.42236741546138</v>
      </c>
      <c r="CV540">
        <f t="shared" si="143"/>
        <v>317.33653775812178</v>
      </c>
      <c r="CW540">
        <f t="shared" si="143"/>
        <v>348.46689013135199</v>
      </c>
      <c r="CX540">
        <f t="shared" si="143"/>
        <v>0</v>
      </c>
      <c r="CZ540" t="s">
        <v>325</v>
      </c>
      <c r="DA540" t="s">
        <v>9</v>
      </c>
      <c r="DB540">
        <f t="shared" ref="DB540:DO540" si="144">DB534*DB464*DB380</f>
        <v>0</v>
      </c>
      <c r="DC540">
        <f t="shared" si="144"/>
        <v>0</v>
      </c>
      <c r="DD540">
        <f t="shared" si="144"/>
        <v>0</v>
      </c>
      <c r="DE540">
        <f t="shared" si="144"/>
        <v>0</v>
      </c>
      <c r="DF540">
        <f t="shared" si="144"/>
        <v>-1036.1982418426398</v>
      </c>
      <c r="DG540">
        <f t="shared" si="144"/>
        <v>-131.81650741022571</v>
      </c>
      <c r="DH540">
        <f t="shared" si="144"/>
        <v>35.120895078786688</v>
      </c>
      <c r="DI540">
        <f t="shared" si="144"/>
        <v>93.214786695664458</v>
      </c>
      <c r="DJ540">
        <f t="shared" si="144"/>
        <v>-57.747358037414649</v>
      </c>
      <c r="DK540">
        <f t="shared" si="144"/>
        <v>0</v>
      </c>
      <c r="DL540">
        <f t="shared" si="144"/>
        <v>35.120895078786688</v>
      </c>
      <c r="DM540">
        <f t="shared" si="144"/>
        <v>93.214786695664458</v>
      </c>
      <c r="DN540">
        <f t="shared" si="144"/>
        <v>-57.747358037414649</v>
      </c>
      <c r="DO540">
        <f t="shared" si="144"/>
        <v>0</v>
      </c>
      <c r="DQ540" t="s">
        <v>325</v>
      </c>
      <c r="DR540" t="s">
        <v>9</v>
      </c>
      <c r="DS540">
        <f t="shared" ref="DS540:EF540" si="145">DS534*DS464*DS380</f>
        <v>0</v>
      </c>
      <c r="DT540">
        <f t="shared" si="145"/>
        <v>0</v>
      </c>
      <c r="DU540">
        <f t="shared" si="145"/>
        <v>0</v>
      </c>
      <c r="DV540">
        <f t="shared" si="145"/>
        <v>0</v>
      </c>
      <c r="DW540">
        <f t="shared" si="145"/>
        <v>-2353.4539834181378</v>
      </c>
      <c r="DX540">
        <f t="shared" si="145"/>
        <v>-131.81650741022571</v>
      </c>
      <c r="DY540">
        <f t="shared" si="145"/>
        <v>-60.099117871889284</v>
      </c>
      <c r="DZ540">
        <f t="shared" si="145"/>
        <v>-179.20712018488527</v>
      </c>
      <c r="EA540">
        <f t="shared" si="145"/>
        <v>-196.78713425625426</v>
      </c>
      <c r="EB540">
        <f t="shared" si="145"/>
        <v>0</v>
      </c>
      <c r="EC540">
        <f t="shared" si="145"/>
        <v>-60.099117871889284</v>
      </c>
      <c r="ED540">
        <f t="shared" si="145"/>
        <v>-179.20712018488527</v>
      </c>
      <c r="EE540">
        <f t="shared" si="145"/>
        <v>-196.78713425625426</v>
      </c>
      <c r="EF540">
        <f t="shared" si="145"/>
        <v>0</v>
      </c>
    </row>
    <row r="541" spans="2:136" ht="16" x14ac:dyDescent="0.2">
      <c r="B541" t="s">
        <v>16</v>
      </c>
      <c r="C541" t="s">
        <v>17</v>
      </c>
      <c r="D541">
        <f>IF(D531="+X",D538*D535-D540*D537,-D536*D539+D537*D540)</f>
        <v>-913.92867950740538</v>
      </c>
      <c r="E541">
        <f>IF(D531="+X",E538*E535,-E536*E539)</f>
        <v>-5659.327592334319</v>
      </c>
      <c r="F541">
        <v>0</v>
      </c>
      <c r="G541">
        <v>0</v>
      </c>
      <c r="H541">
        <f>IF(H531="+X",H538*H535-H540*H537,-H536*H539+H537*H540)</f>
        <v>-25279.047350333825</v>
      </c>
      <c r="I541">
        <f>IF(I531="-X",I538*I535-I540*I537,-I536*I539+I537*I540)</f>
        <v>-9509.0980917991255</v>
      </c>
      <c r="J541">
        <f>IF(J531="+Y",-J540*J537,J540*J537)</f>
        <v>-7266.0136273451026</v>
      </c>
      <c r="K541">
        <f>IF(J531="+Y",-K540*K537,K540*K537)</f>
        <v>-18957.510223051035</v>
      </c>
      <c r="L541">
        <f>IF(J531="+Y",-L540*L537,L540*L537)</f>
        <v>-27270.596486668728</v>
      </c>
      <c r="M541">
        <f>IF(J531="+Y",-M540*M537,M540*M537)</f>
        <v>-14487.289123084987</v>
      </c>
      <c r="N541">
        <f>J541</f>
        <v>-7266.0136273451026</v>
      </c>
      <c r="O541">
        <f>K541</f>
        <v>-18957.510223051035</v>
      </c>
      <c r="P541">
        <f>L541</f>
        <v>-27270.596486668728</v>
      </c>
      <c r="Q541">
        <f>M541</f>
        <v>-14487.289123084987</v>
      </c>
      <c r="S541" t="s">
        <v>16</v>
      </c>
      <c r="T541" t="s">
        <v>17</v>
      </c>
      <c r="U541">
        <f>IF(U531="+X",U538*U535-U540*U537,-U536*U539+U537*U540)</f>
        <v>-913.92867950740538</v>
      </c>
      <c r="V541">
        <f>IF(U531="+X",V538*V535,-V536*V539)</f>
        <v>-5659.327592334319</v>
      </c>
      <c r="W541">
        <v>0</v>
      </c>
      <c r="X541">
        <v>0</v>
      </c>
      <c r="Y541">
        <f>IF(Y531="+X",Y538*Y535-Y540*Y537,-Y536*Y539+Y537*Y540)</f>
        <v>-10464.170572688021</v>
      </c>
      <c r="Z541">
        <f>IF(Z531="-X",Z538*Z535-Z540*Z537,-Z536*Z539+Z537*Z540)</f>
        <v>-9509.0980917991255</v>
      </c>
      <c r="AA541">
        <f>IF(AA531="+Y",-AA540*AA537,AA540*AA537)</f>
        <v>-3884.4164106643402</v>
      </c>
      <c r="AB541">
        <f>IF(AA531="+Y",-AB540*AB537,AB540*AB537)</f>
        <v>-10134.699381600671</v>
      </c>
      <c r="AC541">
        <f>IF(AA531="+Y",-AC540*AC537,AC540*AC537)</f>
        <v>-19662.799312951909</v>
      </c>
      <c r="AD541">
        <f>IF(AA531="+Y",-AD540*AD537,AD540*AD537)</f>
        <v>-12651.632613079186</v>
      </c>
      <c r="AE541">
        <f>AA541</f>
        <v>-3884.4164106643402</v>
      </c>
      <c r="AF541">
        <f>AB541</f>
        <v>-10134.699381600671</v>
      </c>
      <c r="AG541">
        <f>AC541</f>
        <v>-19662.799312951909</v>
      </c>
      <c r="AH541">
        <f>AD541</f>
        <v>-12651.632613079186</v>
      </c>
      <c r="AJ541" t="s">
        <v>16</v>
      </c>
      <c r="AK541" t="s">
        <v>17</v>
      </c>
      <c r="AL541">
        <f>IF(AL531="+X",AL538*AL535-AL540*AL537,-AL536*AL539+AL537*AL540)</f>
        <v>-8647.1713522623741</v>
      </c>
      <c r="AM541">
        <f>IF(AL531="+X",AM538*AM535,-AM536*AM539)</f>
        <v>2073.9150804206511</v>
      </c>
      <c r="AN541">
        <v>0</v>
      </c>
      <c r="AO541">
        <v>0</v>
      </c>
      <c r="AP541">
        <f>IF(AP531="+X",AP538*AP535-AP540*AP537,-AP536*AP539+AP537*AP540)</f>
        <v>13185.740051359819</v>
      </c>
      <c r="AQ541">
        <f>IF(AQ531="-X",AQ538*AQ535-AQ540*AQ537,-AQ536*AQ539+AQ537*AQ540)</f>
        <v>358.83389025657141</v>
      </c>
      <c r="AR541">
        <f>IF(AR531="+Y",-AR540*AR537,AR540*AR537)</f>
        <v>-1187.9794143568035</v>
      </c>
      <c r="AS541">
        <f>IF(AR531="+Y",-AS540*AS537,AS540*AS537)</f>
        <v>-3099.516880574884</v>
      </c>
      <c r="AT541">
        <f>IF(AR531="+Y",-AT540*AT537,AT540*AT537)</f>
        <v>3496.2303188036835</v>
      </c>
      <c r="AU541">
        <f>IF(AR531="+Y",-AU540*AU537,AU540*AU537)</f>
        <v>5309.00657305599</v>
      </c>
      <c r="AV541">
        <f>AR541</f>
        <v>-1187.9794143568035</v>
      </c>
      <c r="AW541">
        <f>AS541</f>
        <v>-3099.516880574884</v>
      </c>
      <c r="AX541">
        <f>AT541</f>
        <v>3496.2303188036835</v>
      </c>
      <c r="AY541">
        <f>AU541</f>
        <v>5309.00657305599</v>
      </c>
      <c r="BA541" t="s">
        <v>16</v>
      </c>
      <c r="BB541" t="s">
        <v>17</v>
      </c>
      <c r="BC541">
        <f>IF(BC531="+X",BC538*BC535-BC540*BC537,-BC536*BC539+BC537*BC540)</f>
        <v>-8647.1713522623741</v>
      </c>
      <c r="BD541">
        <f>IF(BC531="+X",BD538*BD535,-BD536*BD539)</f>
        <v>2073.9150804206511</v>
      </c>
      <c r="BE541">
        <v>0</v>
      </c>
      <c r="BF541">
        <v>0</v>
      </c>
      <c r="BG541">
        <f>IF(BG531="+X",BG538*BG535-BG540*BG537,-BG536*BG539+BG537*BG540)</f>
        <v>28000.616829005623</v>
      </c>
      <c r="BH541">
        <f>IF(BH531="-X",BH538*BH535-BH540*BH537,-BH536*BH539+BH537*BH540)</f>
        <v>358.83389025657141</v>
      </c>
      <c r="BI541">
        <f>IF(BI531="+Y",-BI540*BI537,BI540*BI537)</f>
        <v>2193.617802323959</v>
      </c>
      <c r="BJ541">
        <f>IF(BI531="+Y",-BJ540*BJ537,BJ540*BJ537)</f>
        <v>5723.293960875485</v>
      </c>
      <c r="BK541">
        <f>IF(BI531="+Y",-BK540*BK537,BK540*BK537)</f>
        <v>11104.027492520496</v>
      </c>
      <c r="BL541">
        <f>IF(BI531="+Y",-BL540*BL537,BL540*BL537)</f>
        <v>7144.6630830617896</v>
      </c>
      <c r="BM541">
        <f>BI541</f>
        <v>2193.617802323959</v>
      </c>
      <c r="BN541">
        <f>BJ541</f>
        <v>5723.293960875485</v>
      </c>
      <c r="BO541">
        <f>BK541</f>
        <v>11104.027492520496</v>
      </c>
      <c r="BP541">
        <f>BL541</f>
        <v>7144.6630830617896</v>
      </c>
      <c r="BR541" t="s">
        <v>16</v>
      </c>
      <c r="BS541" t="s">
        <v>17</v>
      </c>
      <c r="BT541">
        <f>IF(BT531="+X",BT538*BT535-BT540*BT537,-BT536*BT539+BT537*BT540)</f>
        <v>1827.8573590148108</v>
      </c>
      <c r="BU541">
        <f>IF(BT531="+X",BU538*BU535,-BU536*BU539)</f>
        <v>13708.930192611082</v>
      </c>
      <c r="BV541">
        <v>0</v>
      </c>
      <c r="BW541">
        <v>0</v>
      </c>
      <c r="BX541">
        <f>IF(BX531="+X",BX538*BX535-BX540*BX537,-BX536*BX539+BX537*BX540)</f>
        <v>27038.113523859352</v>
      </c>
      <c r="BY541">
        <f>IF(BY531="-X",BY538*BY535-BY540*BY537,-BY536*BY539+BY537*BY540)</f>
        <v>33378.871212014521</v>
      </c>
      <c r="BZ541">
        <f>IF(BZ531="+Y",-BZ540*BZ537,BZ540*BZ537)</f>
        <v>3327.099276041266</v>
      </c>
      <c r="CA541">
        <f>IF(BZ531="+Y",-CA540*CA537,CA540*CA537)</f>
        <v>6986.5820103842807</v>
      </c>
      <c r="CB541">
        <f>IF(BZ531="+Y",-CB540*CB537,CB540*CB537)</f>
        <v>3087.5422202178788</v>
      </c>
      <c r="CC541">
        <f>IF(BZ531="+Y",-CC540*CC537,CC540*CC537)</f>
        <v>0</v>
      </c>
      <c r="CD541">
        <f>BZ541</f>
        <v>3327.099276041266</v>
      </c>
      <c r="CE541">
        <f>CA541</f>
        <v>6986.5820103842807</v>
      </c>
      <c r="CF541">
        <f>CB541</f>
        <v>3087.5422202178788</v>
      </c>
      <c r="CG541">
        <f>CC541</f>
        <v>0</v>
      </c>
      <c r="CI541" t="s">
        <v>16</v>
      </c>
      <c r="CJ541" t="s">
        <v>17</v>
      </c>
      <c r="CK541">
        <f>IF(CK531="+X",CK538*CK535-CK540*CK537,-CK536*CK539+CK537*CK540)</f>
        <v>1827.8573590148108</v>
      </c>
      <c r="CL541">
        <f>IF(CK531="+X",CL538*CL535,-CL536*CL539)</f>
        <v>13708.930192611082</v>
      </c>
      <c r="CM541">
        <v>0</v>
      </c>
      <c r="CN541">
        <v>0</v>
      </c>
      <c r="CO541">
        <f>IF(CO531="+X",CO538*CO535-CO540*CO537,-CO536*CO539+CO537*CO540)</f>
        <v>13280.109971641928</v>
      </c>
      <c r="CP541">
        <f>IF(CP531="-X",CP538*CP535-CP540*CP537,-CP536*CP539+CP537*CP540)</f>
        <v>33378.871212014521</v>
      </c>
      <c r="CQ541">
        <f>IF(CQ531="+Y",-CQ540*CQ537,CQ540*CQ537)</f>
        <v>1755.9690623551128</v>
      </c>
      <c r="CR541">
        <f>IF(CQ531="+Y",-CR540*CR537,CR540*CR537)</f>
        <v>3759.3319198623426</v>
      </c>
      <c r="CS541">
        <f>IF(CQ531="+Y",-CS540*CS537,CS540*CS537)</f>
        <v>2206.956970831895</v>
      </c>
      <c r="CT541">
        <f>IF(CQ531="+Y",-CT540*CT537,CT540*CT537)</f>
        <v>0</v>
      </c>
      <c r="CU541">
        <f>CQ541</f>
        <v>1755.9690623551128</v>
      </c>
      <c r="CV541">
        <f>CR541</f>
        <v>3759.3319198623426</v>
      </c>
      <c r="CW541">
        <f>CS541</f>
        <v>2206.956970831895</v>
      </c>
      <c r="CX541">
        <f>CT541</f>
        <v>0</v>
      </c>
      <c r="CZ541" t="s">
        <v>16</v>
      </c>
      <c r="DA541" t="s">
        <v>17</v>
      </c>
      <c r="DB541">
        <f>IF(DB531="+X",DB538*DB535-DB540*DB537,-DB536*DB539+DB537*DB540)</f>
        <v>17294.342704524748</v>
      </c>
      <c r="DC541">
        <f>IF(DB531="+X",DC538*DC535,-DC536*DC539)</f>
        <v>-1757.5551528988569</v>
      </c>
      <c r="DD541">
        <v>0</v>
      </c>
      <c r="DE541">
        <v>0</v>
      </c>
      <c r="DF541">
        <f>IF(DF531="+X",DF538*DF535-DF540*DF537,-DF536*DF539+DF537*DF540)</f>
        <v>-10822.514294013728</v>
      </c>
      <c r="DG541">
        <f>IF(DG531="-X",DG538*DG535-DG540*DG537,-DG536*DG539+DG537*DG540)</f>
        <v>-1259.5800457363994</v>
      </c>
      <c r="DH541">
        <f>IF(DH531="+Y",-DH540*DH537,DH540*DH537)</f>
        <v>579.49476879998031</v>
      </c>
      <c r="DI541">
        <f>IF(DH531="+Y",-DI540*DI537,DI540*DI537)</f>
        <v>1104.2703292341014</v>
      </c>
      <c r="DJ541">
        <f>IF(DH531="+Y",-DJ540*DJ537,DJ540*DJ537)</f>
        <v>-365.73326757029258</v>
      </c>
      <c r="DK541">
        <f>IF(DH531="+Y",-DK540*DK537,DK540*DK537)</f>
        <v>0</v>
      </c>
      <c r="DL541">
        <f>DH541</f>
        <v>579.49476879998031</v>
      </c>
      <c r="DM541">
        <f>DI541</f>
        <v>1104.2703292341014</v>
      </c>
      <c r="DN541">
        <f>DJ541</f>
        <v>-365.73326757029258</v>
      </c>
      <c r="DO541">
        <f>DK541</f>
        <v>0</v>
      </c>
      <c r="DQ541" t="s">
        <v>16</v>
      </c>
      <c r="DR541" t="s">
        <v>17</v>
      </c>
      <c r="DS541">
        <f>IF(DS531="+X",DS538*DS535-DS540*DS537,-DS536*DS539+DS537*DS540)</f>
        <v>17294.342704524748</v>
      </c>
      <c r="DT541">
        <f>IF(DS531="+X",DT538*DT535,-DT536*DT539)</f>
        <v>-1757.5551528988569</v>
      </c>
      <c r="DU541">
        <v>0</v>
      </c>
      <c r="DV541">
        <v>0</v>
      </c>
      <c r="DW541">
        <f>IF(DW531="+X",DW538*DW535-DW540*DW537,-DW536*DW539+DW537*DW540)</f>
        <v>-24580.517846231145</v>
      </c>
      <c r="DX541">
        <f>IF(DX531="-X",DX538*DX535-DX540*DX537,-DX536*DX539+DX537*DX540)</f>
        <v>-1259.5800457363994</v>
      </c>
      <c r="DY541">
        <f>IF(DY531="+Y",-DY540*DY537,DY540*DY537)</f>
        <v>-991.63544488617322</v>
      </c>
      <c r="DZ541">
        <f>IF(DY531="+Y",-DZ540*DZ537,DZ540*DZ537)</f>
        <v>-2122.9797612878378</v>
      </c>
      <c r="EA541">
        <f>IF(DY531="+Y",-EA540*EA537,EA540*EA537)</f>
        <v>-1246.3185169562764</v>
      </c>
      <c r="EB541">
        <f>IF(DY531="+Y",-EB540*EB537,EB540*EB537)</f>
        <v>0</v>
      </c>
      <c r="EC541">
        <f>DY541</f>
        <v>-991.63544488617322</v>
      </c>
      <c r="ED541">
        <f>DZ541</f>
        <v>-2122.9797612878378</v>
      </c>
      <c r="EE541">
        <f>EA541</f>
        <v>-1246.3185169562764</v>
      </c>
      <c r="EF541">
        <f>EB541</f>
        <v>0</v>
      </c>
    </row>
    <row r="542" spans="2:136" ht="16" x14ac:dyDescent="0.2">
      <c r="B542" t="s">
        <v>8</v>
      </c>
      <c r="C542" t="s">
        <v>9</v>
      </c>
      <c r="D542">
        <f>SUM(D538:Q538)</f>
        <v>-1828.4507055554136</v>
      </c>
      <c r="S542" t="s">
        <v>8</v>
      </c>
      <c r="T542" t="s">
        <v>9</v>
      </c>
      <c r="U542">
        <f>SUM(U538:AH538)</f>
        <v>-2061.1453437628707</v>
      </c>
      <c r="AJ542" t="s">
        <v>8</v>
      </c>
      <c r="AK542" t="s">
        <v>9</v>
      </c>
      <c r="AL542">
        <f>SUM(AL538:AY538)</f>
        <v>-1828.4507055554132</v>
      </c>
      <c r="BA542" t="s">
        <v>8</v>
      </c>
      <c r="BB542" t="s">
        <v>9</v>
      </c>
      <c r="BC542">
        <f>SUM(BC538:BP538)</f>
        <v>-2061.1453437628697</v>
      </c>
      <c r="BR542" t="s">
        <v>8</v>
      </c>
      <c r="BS542" t="s">
        <v>9</v>
      </c>
      <c r="BT542">
        <f>SUM(BT538:CG538)</f>
        <v>-2.8421709430404007E-14</v>
      </c>
      <c r="CI542" t="s">
        <v>8</v>
      </c>
      <c r="CJ542" t="s">
        <v>9</v>
      </c>
      <c r="CK542">
        <f>SUM(CK538:CX538)</f>
        <v>2.8421709430404007E-14</v>
      </c>
      <c r="CZ542" t="s">
        <v>8</v>
      </c>
      <c r="DA542" t="s">
        <v>9</v>
      </c>
      <c r="DB542">
        <f>SUM(DB538:DO538)</f>
        <v>3.5527136788005009E-15</v>
      </c>
      <c r="DQ542" t="s">
        <v>8</v>
      </c>
      <c r="DR542" t="s">
        <v>9</v>
      </c>
      <c r="DS542">
        <f>SUM(DS538:EF538)</f>
        <v>1.4210854715202004E-14</v>
      </c>
    </row>
    <row r="543" spans="2:136" ht="16" x14ac:dyDescent="0.2">
      <c r="B543" t="s">
        <v>11</v>
      </c>
      <c r="C543" t="s">
        <v>9</v>
      </c>
      <c r="D543">
        <f>SUM(D539:Q539)</f>
        <v>0</v>
      </c>
      <c r="S543" t="s">
        <v>11</v>
      </c>
      <c r="T543" t="s">
        <v>9</v>
      </c>
      <c r="U543">
        <f>SUM(U539:AH539)</f>
        <v>0</v>
      </c>
      <c r="AJ543" t="s">
        <v>11</v>
      </c>
      <c r="AK543" t="s">
        <v>9</v>
      </c>
      <c r="AL543">
        <f>SUM(AL539:AY539)</f>
        <v>0</v>
      </c>
      <c r="BA543" t="s">
        <v>11</v>
      </c>
      <c r="BB543" t="s">
        <v>9</v>
      </c>
      <c r="BC543">
        <f>SUM(BC539:BP539)</f>
        <v>0</v>
      </c>
      <c r="BR543" t="s">
        <v>11</v>
      </c>
      <c r="BS543" t="s">
        <v>9</v>
      </c>
      <c r="BT543">
        <f>SUM(BT539:CG539)</f>
        <v>-4336.3881978478239</v>
      </c>
      <c r="CI543" t="s">
        <v>11</v>
      </c>
      <c r="CJ543" t="s">
        <v>9</v>
      </c>
      <c r="CK543">
        <f>SUM(CK539:CX539)</f>
        <v>-4995.0167134763678</v>
      </c>
      <c r="CZ543" t="s">
        <v>11</v>
      </c>
      <c r="DA543" t="s">
        <v>9</v>
      </c>
      <c r="DB543">
        <f>SUM(DB539:DO539)</f>
        <v>-4336.388197847823</v>
      </c>
      <c r="DQ543" t="s">
        <v>11</v>
      </c>
      <c r="DR543" t="s">
        <v>9</v>
      </c>
      <c r="DS543">
        <f>SUM(DS539:EF539)</f>
        <v>-4995.0167134763678</v>
      </c>
    </row>
    <row r="544" spans="2:136" ht="16" x14ac:dyDescent="0.2">
      <c r="B544" t="s">
        <v>13</v>
      </c>
      <c r="C544" t="s">
        <v>9</v>
      </c>
      <c r="D544">
        <f>SUM(D540:Q540)</f>
        <v>8272.5022717018073</v>
      </c>
      <c r="S544" t="s">
        <v>13</v>
      </c>
      <c r="T544" t="s">
        <v>9</v>
      </c>
      <c r="U544">
        <f>SUM(U540:AH540)</f>
        <v>6126.451335974185</v>
      </c>
      <c r="AJ544" t="s">
        <v>13</v>
      </c>
      <c r="AK544" t="s">
        <v>9</v>
      </c>
      <c r="AL544">
        <f>SUM(AL540:AY540)</f>
        <v>-1394.0487031934438</v>
      </c>
      <c r="BA544" t="s">
        <v>13</v>
      </c>
      <c r="BB544" t="s">
        <v>9</v>
      </c>
      <c r="BC544">
        <f>SUM(BC540:BP540)</f>
        <v>-3540.0996389210654</v>
      </c>
      <c r="BR544" t="s">
        <v>13</v>
      </c>
      <c r="BS544" t="s">
        <v>9</v>
      </c>
      <c r="BT544">
        <f>SUM(BT540:CG540)</f>
        <v>8639.7081410195369</v>
      </c>
      <c r="CI544" t="s">
        <v>13</v>
      </c>
      <c r="CJ544" t="s">
        <v>9</v>
      </c>
      <c r="CK544">
        <f>SUM(CK540:CX540)</f>
        <v>6309.0890073439059</v>
      </c>
      <c r="CZ544" t="s">
        <v>13</v>
      </c>
      <c r="DA544" t="s">
        <v>9</v>
      </c>
      <c r="DB544">
        <f>SUM(DB540:DO540)</f>
        <v>-1026.8381017787929</v>
      </c>
      <c r="DQ544" t="s">
        <v>13</v>
      </c>
      <c r="DR544" t="s">
        <v>9</v>
      </c>
      <c r="DS544">
        <f>SUM(DS540:EF540)</f>
        <v>-3357.4572354544212</v>
      </c>
    </row>
    <row r="545" spans="1:124" ht="16" x14ac:dyDescent="0.2">
      <c r="B545" t="s">
        <v>16</v>
      </c>
      <c r="C545" t="s">
        <v>17</v>
      </c>
      <c r="D545">
        <f>SUM(D541:Q541)</f>
        <v>-177324.22063427436</v>
      </c>
      <c r="E545" t="str">
        <f>IF(D531="+X","Must be NEGATIVE for overturn","Must be POSITIVE for overturn")</f>
        <v>Must be NEGATIVE for overturn</v>
      </c>
      <c r="S545" t="s">
        <v>16</v>
      </c>
      <c r="T545" t="s">
        <v>17</v>
      </c>
      <c r="U545">
        <f>SUM(U541:AH541)</f>
        <v>-119213.62037292108</v>
      </c>
      <c r="V545" t="str">
        <f>IF(U531="+X","Must be NEGATIVE for overturn","Must be POSITIVE for overturn")</f>
        <v>Must be NEGATIVE for overturn</v>
      </c>
      <c r="AJ545" t="s">
        <v>16</v>
      </c>
      <c r="AK545" t="s">
        <v>17</v>
      </c>
      <c r="AL545">
        <f>SUM(AL541:AY541)</f>
        <v>16006.79886363064</v>
      </c>
      <c r="AM545" t="str">
        <f>IF(AL531="+X","Must be NEGATIVE for overturn","Must be POSITIVE for overturn")</f>
        <v>Must be NEGATIVE for overturn</v>
      </c>
      <c r="BA545" t="s">
        <v>16</v>
      </c>
      <c r="BB545" t="s">
        <v>17</v>
      </c>
      <c r="BC545">
        <f>SUM(BC541:BP541)</f>
        <v>74117.399124983931</v>
      </c>
      <c r="BD545" t="str">
        <f>IF(BC531="+X","Must be NEGATIVE for overturn","Must be POSITIVE for overturn")</f>
        <v>Must be NEGATIVE for overturn</v>
      </c>
      <c r="BR545" t="s">
        <v>16</v>
      </c>
      <c r="BS545" t="s">
        <v>17</v>
      </c>
      <c r="BT545">
        <f>SUM(BT541:CG541)</f>
        <v>102756.21930078662</v>
      </c>
      <c r="BU545" t="str">
        <f>IF(BT531="+X","Must be NEGATIVE for overturn","Must be POSITIVE for overturn")</f>
        <v>Must be POSITIVE for overturn</v>
      </c>
      <c r="CI545" t="s">
        <v>16</v>
      </c>
      <c r="CJ545" t="s">
        <v>17</v>
      </c>
      <c r="CK545">
        <f>SUM(CK541:CX541)</f>
        <v>77640.284641381018</v>
      </c>
      <c r="CL545" t="str">
        <f>IF(CK531="+X","Must be NEGATIVE for overturn","Must be POSITIVE for overturn")</f>
        <v>Must be POSITIVE for overturn</v>
      </c>
      <c r="CZ545" t="s">
        <v>16</v>
      </c>
      <c r="DA545" t="s">
        <v>17</v>
      </c>
      <c r="DB545">
        <f>SUM(DB541:DO541)</f>
        <v>6090.7568728033411</v>
      </c>
      <c r="DC545" t="str">
        <f>IF(DB531="+X","Must be NEGATIVE for overturn","Must be POSITIVE for overturn")</f>
        <v>Must be POSITIVE for overturn</v>
      </c>
      <c r="DQ545" t="s">
        <v>16</v>
      </c>
      <c r="DR545" t="s">
        <v>17</v>
      </c>
      <c r="DS545">
        <f>SUM(DS541:EF541)</f>
        <v>-19025.177786602228</v>
      </c>
      <c r="DT545" t="str">
        <f>IF(DS531="+X","Must be NEGATIVE for overturn","Must be POSITIVE for overturn")</f>
        <v>Must be POSITIVE for overturn</v>
      </c>
    </row>
    <row r="547" spans="1:124" ht="16" x14ac:dyDescent="0.2">
      <c r="A547" t="s">
        <v>327</v>
      </c>
      <c r="R547" t="s">
        <v>327</v>
      </c>
      <c r="AI547" t="s">
        <v>327</v>
      </c>
      <c r="AZ547" t="s">
        <v>327</v>
      </c>
      <c r="BQ547" t="s">
        <v>327</v>
      </c>
      <c r="CH547" t="s">
        <v>327</v>
      </c>
      <c r="CY547" t="s">
        <v>327</v>
      </c>
      <c r="DP547" t="s">
        <v>327</v>
      </c>
    </row>
    <row r="548" spans="1:124" ht="16" x14ac:dyDescent="0.2">
      <c r="A548" t="s">
        <v>315</v>
      </c>
      <c r="R548" t="s">
        <v>315</v>
      </c>
      <c r="AI548" t="s">
        <v>315</v>
      </c>
      <c r="AZ548" t="s">
        <v>315</v>
      </c>
      <c r="BQ548" t="s">
        <v>315</v>
      </c>
      <c r="CH548" t="s">
        <v>315</v>
      </c>
      <c r="CY548" t="s">
        <v>315</v>
      </c>
      <c r="DP548" t="s">
        <v>315</v>
      </c>
    </row>
    <row r="550" spans="1:124" ht="16" x14ac:dyDescent="0.2">
      <c r="B550" t="s">
        <v>229</v>
      </c>
      <c r="C550" t="str">
        <f>IF(C53="X","+X","+Y")</f>
        <v>+X</v>
      </c>
      <c r="S550" t="s">
        <v>229</v>
      </c>
      <c r="T550" t="str">
        <f>IF(T53="X","+X","+Y")</f>
        <v>+X</v>
      </c>
      <c r="AJ550" t="s">
        <v>229</v>
      </c>
      <c r="AK550" t="str">
        <f>IF(AK53="X","+X","+Y")</f>
        <v>+X</v>
      </c>
      <c r="BA550" t="s">
        <v>229</v>
      </c>
      <c r="BB550" t="str">
        <f>IF(BB53="X","+X","+Y")</f>
        <v>+X</v>
      </c>
      <c r="BR550" t="s">
        <v>229</v>
      </c>
      <c r="BS550" t="str">
        <f>IF(BS53="X","+X","+Y")</f>
        <v>+Y</v>
      </c>
      <c r="CI550" t="s">
        <v>229</v>
      </c>
      <c r="CJ550" t="str">
        <f>IF(CJ53="X","+X","+Y")</f>
        <v>+Y</v>
      </c>
      <c r="CZ550" t="s">
        <v>229</v>
      </c>
      <c r="DA550" t="str">
        <f>IF(DA53="X","+X","+Y")</f>
        <v>+Y</v>
      </c>
      <c r="DQ550" t="s">
        <v>229</v>
      </c>
      <c r="DR550" t="str">
        <f>IF(DR53="X","+X","+Y")</f>
        <v>+Y</v>
      </c>
    </row>
    <row r="551" spans="1:124" ht="16" x14ac:dyDescent="0.2">
      <c r="B551" t="s">
        <v>216</v>
      </c>
      <c r="C551" t="str">
        <f>IF(C53="X","-X","-Y")</f>
        <v>-X</v>
      </c>
      <c r="S551" t="s">
        <v>216</v>
      </c>
      <c r="T551" t="str">
        <f>IF(T53="X","-X","-Y")</f>
        <v>-X</v>
      </c>
      <c r="AJ551" t="s">
        <v>216</v>
      </c>
      <c r="AK551" t="str">
        <f>IF(AK53="X","-X","-Y")</f>
        <v>-X</v>
      </c>
      <c r="BA551" t="s">
        <v>216</v>
      </c>
      <c r="BB551" t="str">
        <f>IF(BB53="X","-X","-Y")</f>
        <v>-X</v>
      </c>
      <c r="BR551" t="s">
        <v>216</v>
      </c>
      <c r="BS551" t="str">
        <f>IF(BS53="X","-X","-Y")</f>
        <v>-Y</v>
      </c>
      <c r="CI551" t="s">
        <v>216</v>
      </c>
      <c r="CJ551" t="str">
        <f>IF(CJ53="X","-X","-Y")</f>
        <v>-Y</v>
      </c>
      <c r="CZ551" t="s">
        <v>216</v>
      </c>
      <c r="DA551" t="str">
        <f>IF(DA53="X","-X","-Y")</f>
        <v>-Y</v>
      </c>
      <c r="DQ551" t="s">
        <v>216</v>
      </c>
      <c r="DR551" t="str">
        <f>IF(DR53="X","-X","-Y")</f>
        <v>-Y</v>
      </c>
    </row>
    <row r="552" spans="1:124" ht="16" x14ac:dyDescent="0.2">
      <c r="B552" t="s">
        <v>230</v>
      </c>
      <c r="C552" t="str">
        <f>IF(C53="X","+Y","+X")</f>
        <v>+Y</v>
      </c>
      <c r="S552" t="s">
        <v>230</v>
      </c>
      <c r="T552" t="str">
        <f>IF(T53="X","+Y","+X")</f>
        <v>+Y</v>
      </c>
      <c r="AJ552" t="s">
        <v>230</v>
      </c>
      <c r="AK552" t="str">
        <f>IF(AK53="X","+Y","+X")</f>
        <v>+Y</v>
      </c>
      <c r="BA552" t="s">
        <v>230</v>
      </c>
      <c r="BB552" t="str">
        <f>IF(BB53="X","+Y","+X")</f>
        <v>+Y</v>
      </c>
      <c r="BR552" t="s">
        <v>230</v>
      </c>
      <c r="BS552" t="str">
        <f>IF(BS53="X","+Y","+X")</f>
        <v>+X</v>
      </c>
      <c r="CI552" t="s">
        <v>230</v>
      </c>
      <c r="CJ552" t="str">
        <f>IF(CJ53="X","+Y","+X")</f>
        <v>+X</v>
      </c>
      <c r="CZ552" t="s">
        <v>230</v>
      </c>
      <c r="DA552" t="str">
        <f>IF(DA53="X","+Y","+X")</f>
        <v>+X</v>
      </c>
      <c r="DQ552" t="s">
        <v>230</v>
      </c>
      <c r="DR552" t="str">
        <f>IF(DR53="X","+Y","+X")</f>
        <v>+X</v>
      </c>
    </row>
    <row r="553" spans="1:124" ht="16" x14ac:dyDescent="0.2">
      <c r="B553" t="s">
        <v>231</v>
      </c>
      <c r="C553" t="str">
        <f>IF(C53="X","-Y","-X")</f>
        <v>-Y</v>
      </c>
      <c r="S553" t="s">
        <v>231</v>
      </c>
      <c r="T553" t="str">
        <f>IF(T53="X","-Y","-X")</f>
        <v>-Y</v>
      </c>
      <c r="AJ553" t="s">
        <v>231</v>
      </c>
      <c r="AK553" t="str">
        <f>IF(AK53="X","-Y","-X")</f>
        <v>-Y</v>
      </c>
      <c r="BA553" t="s">
        <v>231</v>
      </c>
      <c r="BB553" t="str">
        <f>IF(BB53="X","-Y","-X")</f>
        <v>-Y</v>
      </c>
      <c r="BR553" t="s">
        <v>231</v>
      </c>
      <c r="BS553" t="str">
        <f>IF(BS53="X","-Y","-X")</f>
        <v>-X</v>
      </c>
      <c r="CI553" t="s">
        <v>231</v>
      </c>
      <c r="CJ553" t="str">
        <f>IF(CJ53="X","-Y","-X")</f>
        <v>-X</v>
      </c>
      <c r="CZ553" t="s">
        <v>231</v>
      </c>
      <c r="DA553" t="str">
        <f>IF(DA53="X","-Y","-X")</f>
        <v>-X</v>
      </c>
      <c r="DQ553" t="s">
        <v>231</v>
      </c>
      <c r="DR553" t="str">
        <f>IF(DR53="X","-Y","-X")</f>
        <v>-X</v>
      </c>
    </row>
    <row r="554" spans="1:124" ht="16" x14ac:dyDescent="0.2">
      <c r="B554" t="s">
        <v>232</v>
      </c>
      <c r="C554" t="str">
        <f>IF(C53="X","+X","+Y")</f>
        <v>+X</v>
      </c>
      <c r="S554" t="s">
        <v>232</v>
      </c>
      <c r="T554" t="str">
        <f>IF(T53="X","+X","+Y")</f>
        <v>+X</v>
      </c>
      <c r="AJ554" t="s">
        <v>232</v>
      </c>
      <c r="AK554" t="str">
        <f>IF(AK53="X","+X","+Y")</f>
        <v>+X</v>
      </c>
      <c r="BA554" t="s">
        <v>232</v>
      </c>
      <c r="BB554" t="str">
        <f>IF(BB53="X","+X","+Y")</f>
        <v>+X</v>
      </c>
      <c r="BR554" t="s">
        <v>232</v>
      </c>
      <c r="BS554" t="str">
        <f>IF(BS53="X","+X","+Y")</f>
        <v>+Y</v>
      </c>
      <c r="CI554" t="s">
        <v>232</v>
      </c>
      <c r="CJ554" t="str">
        <f>IF(CJ53="X","+X","+Y")</f>
        <v>+Y</v>
      </c>
      <c r="CZ554" t="s">
        <v>232</v>
      </c>
      <c r="DA554" t="str">
        <f>IF(DA53="X","+X","+Y")</f>
        <v>+Y</v>
      </c>
      <c r="DQ554" t="s">
        <v>232</v>
      </c>
      <c r="DR554" t="str">
        <f>IF(DR53="X","+X","+Y")</f>
        <v>+Y</v>
      </c>
    </row>
    <row r="555" spans="1:124" ht="16" x14ac:dyDescent="0.2">
      <c r="B555" t="s">
        <v>206</v>
      </c>
      <c r="C555" t="str">
        <f>IF(C53="X","-X","-Y")</f>
        <v>-X</v>
      </c>
      <c r="S555" t="s">
        <v>206</v>
      </c>
      <c r="T555" t="str">
        <f>IF(T53="X","-X","-Y")</f>
        <v>-X</v>
      </c>
      <c r="AJ555" t="s">
        <v>206</v>
      </c>
      <c r="AK555" t="str">
        <f>IF(AK53="X","-X","-Y")</f>
        <v>-X</v>
      </c>
      <c r="BA555" t="s">
        <v>206</v>
      </c>
      <c r="BB555" t="str">
        <f>IF(BB53="X","-X","-Y")</f>
        <v>-X</v>
      </c>
      <c r="BR555" t="s">
        <v>206</v>
      </c>
      <c r="BS555" t="str">
        <f>IF(BS53="X","-X","-Y")</f>
        <v>-Y</v>
      </c>
      <c r="CI555" t="s">
        <v>206</v>
      </c>
      <c r="CJ555" t="str">
        <f>IF(CJ53="X","-X","-Y")</f>
        <v>-Y</v>
      </c>
      <c r="CZ555" t="s">
        <v>206</v>
      </c>
      <c r="DA555" t="str">
        <f>IF(DA53="X","-X","-Y")</f>
        <v>-Y</v>
      </c>
      <c r="DQ555" t="s">
        <v>206</v>
      </c>
      <c r="DR555" t="str">
        <f>IF(DR53="X","-X","-Y")</f>
        <v>-Y</v>
      </c>
    </row>
    <row r="556" spans="1:124" ht="16" x14ac:dyDescent="0.2">
      <c r="B556" t="s">
        <v>233</v>
      </c>
      <c r="C556" t="str">
        <f>IF(C53="X","+Y","+X")</f>
        <v>+Y</v>
      </c>
      <c r="S556" t="s">
        <v>233</v>
      </c>
      <c r="T556" t="str">
        <f>IF(T53="X","+Y","+X")</f>
        <v>+Y</v>
      </c>
      <c r="AJ556" t="s">
        <v>233</v>
      </c>
      <c r="AK556" t="str">
        <f>IF(AK53="X","+Y","+X")</f>
        <v>+Y</v>
      </c>
      <c r="BA556" t="s">
        <v>233</v>
      </c>
      <c r="BB556" t="str">
        <f>IF(BB53="X","+Y","+X")</f>
        <v>+Y</v>
      </c>
      <c r="BR556" t="s">
        <v>233</v>
      </c>
      <c r="BS556" t="str">
        <f>IF(BS53="X","+Y","+X")</f>
        <v>+X</v>
      </c>
      <c r="CI556" t="s">
        <v>233</v>
      </c>
      <c r="CJ556" t="str">
        <f>IF(CJ53="X","+Y","+X")</f>
        <v>+X</v>
      </c>
      <c r="CZ556" t="s">
        <v>233</v>
      </c>
      <c r="DA556" t="str">
        <f>IF(DA53="X","+Y","+X")</f>
        <v>+X</v>
      </c>
      <c r="DQ556" t="s">
        <v>233</v>
      </c>
      <c r="DR556" t="str">
        <f>IF(DR53="X","+Y","+X")</f>
        <v>+X</v>
      </c>
    </row>
    <row r="557" spans="1:124" ht="16" x14ac:dyDescent="0.2">
      <c r="B557" t="s">
        <v>234</v>
      </c>
      <c r="C557" t="str">
        <f>IF(C53="X","-Y","-X")</f>
        <v>-Y</v>
      </c>
      <c r="S557" t="s">
        <v>234</v>
      </c>
      <c r="T557" t="str">
        <f>IF(T53="X","-Y","-X")</f>
        <v>-Y</v>
      </c>
      <c r="AJ557" t="s">
        <v>234</v>
      </c>
      <c r="AK557" t="str">
        <f>IF(AK53="X","-Y","-X")</f>
        <v>-Y</v>
      </c>
      <c r="BA557" t="s">
        <v>234</v>
      </c>
      <c r="BB557" t="str">
        <f>IF(BB53="X","-Y","-X")</f>
        <v>-Y</v>
      </c>
      <c r="BR557" t="s">
        <v>234</v>
      </c>
      <c r="BS557" t="str">
        <f>IF(BS53="X","-Y","-X")</f>
        <v>-X</v>
      </c>
      <c r="CI557" t="s">
        <v>234</v>
      </c>
      <c r="CJ557" t="str">
        <f>IF(CJ53="X","-Y","-X")</f>
        <v>-X</v>
      </c>
      <c r="CZ557" t="s">
        <v>234</v>
      </c>
      <c r="DA557" t="str">
        <f>IF(DA53="X","-Y","-X")</f>
        <v>-X</v>
      </c>
      <c r="DQ557" t="s">
        <v>234</v>
      </c>
      <c r="DR557" t="str">
        <f>IF(DR53="X","-Y","-X")</f>
        <v>-X</v>
      </c>
    </row>
    <row r="558" spans="1:124" ht="16" x14ac:dyDescent="0.2">
      <c r="B558" t="s">
        <v>261</v>
      </c>
      <c r="C558">
        <f>IF(C470="+X",D35,D36)</f>
        <v>40</v>
      </c>
      <c r="S558" t="s">
        <v>261</v>
      </c>
      <c r="T558">
        <f>IF(T470="+X",U35,U36)</f>
        <v>40</v>
      </c>
      <c r="AJ558" t="s">
        <v>261</v>
      </c>
      <c r="AK558">
        <f>IF(AK470="+X",AL35,AL36)</f>
        <v>40</v>
      </c>
      <c r="BA558" t="s">
        <v>261</v>
      </c>
      <c r="BB558">
        <f>IF(BB470="+X",BC35,BC36)</f>
        <v>40</v>
      </c>
      <c r="BR558" t="s">
        <v>261</v>
      </c>
      <c r="BS558">
        <f>IF(BS470="+X",BT35,BT36)</f>
        <v>20</v>
      </c>
      <c r="CI558" t="s">
        <v>261</v>
      </c>
      <c r="CJ558">
        <f>IF(CJ470="+X",CK35,CK36)</f>
        <v>20</v>
      </c>
      <c r="CZ558" t="s">
        <v>261</v>
      </c>
      <c r="DA558">
        <f>IF(DA470="+X",DB35,DB36)</f>
        <v>20</v>
      </c>
      <c r="DQ558" t="s">
        <v>261</v>
      </c>
      <c r="DR558">
        <f>IF(DR470="+X",DS35,DS36)</f>
        <v>20</v>
      </c>
    </row>
    <row r="559" spans="1:124" ht="16" x14ac:dyDescent="0.2">
      <c r="B559" t="s">
        <v>262</v>
      </c>
      <c r="C559">
        <f>IF(C470="+X",D36,D35)</f>
        <v>20</v>
      </c>
      <c r="S559" t="s">
        <v>262</v>
      </c>
      <c r="T559">
        <f>IF(T470="+X",U36,U35)</f>
        <v>20</v>
      </c>
      <c r="AJ559" t="s">
        <v>262</v>
      </c>
      <c r="AK559">
        <f>IF(AK470="+X",AL36,AL35)</f>
        <v>20</v>
      </c>
      <c r="BA559" t="s">
        <v>262</v>
      </c>
      <c r="BB559">
        <f>IF(BB470="+X",BC36,BC35)</f>
        <v>20</v>
      </c>
      <c r="BR559" t="s">
        <v>262</v>
      </c>
      <c r="BS559">
        <f>IF(BS470="+X",BT36,BT35)</f>
        <v>40</v>
      </c>
      <c r="CI559" t="s">
        <v>262</v>
      </c>
      <c r="CJ559">
        <f>IF(CJ470="+X",CK36,CK35)</f>
        <v>40</v>
      </c>
      <c r="CZ559" t="s">
        <v>262</v>
      </c>
      <c r="DA559">
        <f>IF(DA470="+X",DB36,DB35)</f>
        <v>40</v>
      </c>
      <c r="DQ559" t="s">
        <v>262</v>
      </c>
      <c r="DR559">
        <f>IF(DR470="+X",DS36,DS35)</f>
        <v>40</v>
      </c>
    </row>
    <row r="560" spans="1:124" ht="16" x14ac:dyDescent="0.2">
      <c r="B560" t="s">
        <v>263</v>
      </c>
      <c r="C560">
        <f>IF(C470="+X",D41,D42)</f>
        <v>20</v>
      </c>
      <c r="S560" t="s">
        <v>263</v>
      </c>
      <c r="T560">
        <f>IF(T470="+X",U41,U42)</f>
        <v>20</v>
      </c>
      <c r="AJ560" t="s">
        <v>263</v>
      </c>
      <c r="AK560">
        <f>IF(AK470="+X",AL41,AL42)</f>
        <v>20</v>
      </c>
      <c r="BA560" t="s">
        <v>263</v>
      </c>
      <c r="BB560">
        <f>IF(BB470="+X",BC41,BC42)</f>
        <v>20</v>
      </c>
      <c r="BR560" t="s">
        <v>263</v>
      </c>
      <c r="BS560">
        <f>IF(BS470="+X",BT41,BT42)</f>
        <v>0</v>
      </c>
      <c r="CI560" t="s">
        <v>263</v>
      </c>
      <c r="CJ560">
        <f>IF(CJ470="+X",CK41,CK42)</f>
        <v>0</v>
      </c>
      <c r="CZ560" t="s">
        <v>263</v>
      </c>
      <c r="DA560">
        <f>IF(DA470="+X",DB41,DB42)</f>
        <v>0</v>
      </c>
      <c r="DQ560" t="s">
        <v>263</v>
      </c>
      <c r="DR560">
        <f>IF(DR470="+X",DS41,DS42)</f>
        <v>0</v>
      </c>
    </row>
    <row r="561" spans="2:136" ht="16" x14ac:dyDescent="0.2">
      <c r="B561" t="s">
        <v>265</v>
      </c>
      <c r="C561">
        <f>IF(C470="+X",D42,D41)</f>
        <v>0</v>
      </c>
      <c r="S561" t="s">
        <v>265</v>
      </c>
      <c r="T561">
        <f>IF(T470="+X",U42,U41)</f>
        <v>0</v>
      </c>
      <c r="AJ561" t="s">
        <v>265</v>
      </c>
      <c r="AK561">
        <f>IF(AK470="+X",AL42,AL41)</f>
        <v>0</v>
      </c>
      <c r="BA561" t="s">
        <v>265</v>
      </c>
      <c r="BB561">
        <f>IF(BB470="+X",BC42,BC41)</f>
        <v>0</v>
      </c>
      <c r="BR561" t="s">
        <v>265</v>
      </c>
      <c r="BS561">
        <f>IF(BS470="+X",BT42,BT41)</f>
        <v>20</v>
      </c>
      <c r="CI561" t="s">
        <v>265</v>
      </c>
      <c r="CJ561">
        <f>IF(CJ470="+X",CK42,CK41)</f>
        <v>20</v>
      </c>
      <c r="CZ561" t="s">
        <v>265</v>
      </c>
      <c r="DA561">
        <f>IF(DA470="+X",DB42,DB41)</f>
        <v>20</v>
      </c>
      <c r="DQ561" t="s">
        <v>265</v>
      </c>
      <c r="DR561">
        <f>IF(DR470="+X",DS42,DS41)</f>
        <v>20</v>
      </c>
    </row>
    <row r="562" spans="2:136" ht="16" x14ac:dyDescent="0.2">
      <c r="B562" t="s">
        <v>267</v>
      </c>
      <c r="C562">
        <f>IF(C470="+X",D43,D44)</f>
        <v>26.565073615635743</v>
      </c>
      <c r="S562" t="s">
        <v>267</v>
      </c>
      <c r="T562">
        <f>IF(T470="+X",U43,U44)</f>
        <v>26.565073615635743</v>
      </c>
      <c r="AJ562" t="s">
        <v>267</v>
      </c>
      <c r="AK562">
        <f>IF(AK470="+X",AL43,AL44)</f>
        <v>26.565073615635743</v>
      </c>
      <c r="BA562" t="s">
        <v>267</v>
      </c>
      <c r="BB562">
        <f>IF(BB470="+X",BC43,BC44)</f>
        <v>26.565073615635743</v>
      </c>
      <c r="BR562" t="s">
        <v>267</v>
      </c>
      <c r="BS562">
        <f>IF(BS470="+X",BT43,BT44)</f>
        <v>26.565073615635743</v>
      </c>
      <c r="CI562" t="s">
        <v>267</v>
      </c>
      <c r="CJ562">
        <f>IF(CJ470="+X",CK43,CK44)</f>
        <v>26.565073615635743</v>
      </c>
      <c r="CZ562" t="s">
        <v>267</v>
      </c>
      <c r="DA562">
        <f>IF(DA470="+X",DB43,DB44)</f>
        <v>26.565073615635743</v>
      </c>
      <c r="DQ562" t="s">
        <v>267</v>
      </c>
      <c r="DR562">
        <f>IF(DR470="+X",DS43,DS44)</f>
        <v>26.565073615635743</v>
      </c>
    </row>
    <row r="563" spans="2:136" ht="16" x14ac:dyDescent="0.2">
      <c r="B563" t="s">
        <v>268</v>
      </c>
      <c r="C563">
        <f>IF(C470="+X",D44,D43)</f>
        <v>26.565073615635743</v>
      </c>
      <c r="S563" t="s">
        <v>268</v>
      </c>
      <c r="T563">
        <f>IF(T470="+X",U44,U43)</f>
        <v>26.565073615635743</v>
      </c>
      <c r="AJ563" t="s">
        <v>268</v>
      </c>
      <c r="AK563">
        <f>IF(AK470="+X",AL44,AL43)</f>
        <v>26.565073615635743</v>
      </c>
      <c r="BA563" t="s">
        <v>268</v>
      </c>
      <c r="BB563">
        <f>IF(BB470="+X",BC44,BC43)</f>
        <v>26.565073615635743</v>
      </c>
      <c r="BR563" t="s">
        <v>268</v>
      </c>
      <c r="BS563">
        <f>IF(BS470="+X",BT44,BT43)</f>
        <v>26.565073615635743</v>
      </c>
      <c r="CI563" t="s">
        <v>268</v>
      </c>
      <c r="CJ563">
        <f>IF(CJ470="+X",CK44,CK43)</f>
        <v>26.565073615635743</v>
      </c>
      <c r="CZ563" t="s">
        <v>268</v>
      </c>
      <c r="DA563">
        <f>IF(DA470="+X",DB44,DB43)</f>
        <v>26.565073615635743</v>
      </c>
      <c r="DQ563" t="s">
        <v>268</v>
      </c>
      <c r="DR563">
        <f>IF(DR470="+X",DS44,DS43)</f>
        <v>26.565073615635743</v>
      </c>
    </row>
    <row r="564" spans="2:136" ht="16" x14ac:dyDescent="0.2">
      <c r="B564" t="s">
        <v>10</v>
      </c>
      <c r="C564">
        <f>D37</f>
        <v>8</v>
      </c>
      <c r="S564" t="s">
        <v>10</v>
      </c>
      <c r="T564">
        <f>U37</f>
        <v>8</v>
      </c>
      <c r="AJ564" t="s">
        <v>10</v>
      </c>
      <c r="AK564">
        <f>AL37</f>
        <v>8</v>
      </c>
      <c r="BA564" t="s">
        <v>10</v>
      </c>
      <c r="BB564">
        <f>BC37</f>
        <v>8</v>
      </c>
      <c r="BR564" t="s">
        <v>10</v>
      </c>
      <c r="BS564">
        <f>BT37</f>
        <v>8</v>
      </c>
      <c r="CI564" t="s">
        <v>10</v>
      </c>
      <c r="CJ564">
        <f>CK37</f>
        <v>8</v>
      </c>
      <c r="CZ564" t="s">
        <v>10</v>
      </c>
      <c r="DA564">
        <f>DB37</f>
        <v>8</v>
      </c>
      <c r="DQ564" t="s">
        <v>10</v>
      </c>
      <c r="DR564">
        <f>DS37</f>
        <v>8</v>
      </c>
    </row>
    <row r="565" spans="2:136" ht="16" x14ac:dyDescent="0.2">
      <c r="B565" t="s">
        <v>45</v>
      </c>
      <c r="C565">
        <f>D48</f>
        <v>10.5</v>
      </c>
      <c r="S565" t="s">
        <v>45</v>
      </c>
      <c r="T565">
        <f>U48</f>
        <v>10.5</v>
      </c>
      <c r="AJ565" t="s">
        <v>45</v>
      </c>
      <c r="AK565">
        <f>AL48</f>
        <v>10.5</v>
      </c>
      <c r="BA565" t="s">
        <v>45</v>
      </c>
      <c r="BB565">
        <f>BC48</f>
        <v>10.5</v>
      </c>
      <c r="BR565" t="s">
        <v>45</v>
      </c>
      <c r="BS565">
        <f>BT48</f>
        <v>10.5</v>
      </c>
      <c r="CI565" t="s">
        <v>45</v>
      </c>
      <c r="CJ565">
        <f>CK48</f>
        <v>10.5</v>
      </c>
      <c r="CZ565" t="s">
        <v>45</v>
      </c>
      <c r="DA565">
        <f>DB48</f>
        <v>10.5</v>
      </c>
      <c r="DQ565" t="s">
        <v>45</v>
      </c>
      <c r="DR565">
        <f>DS48</f>
        <v>10.5</v>
      </c>
    </row>
    <row r="566" spans="2:136" ht="16" x14ac:dyDescent="0.2">
      <c r="B566" t="s">
        <v>44</v>
      </c>
      <c r="C566">
        <f>D47</f>
        <v>5</v>
      </c>
      <c r="S566" t="s">
        <v>44</v>
      </c>
      <c r="T566">
        <f>U47</f>
        <v>5</v>
      </c>
      <c r="AJ566" t="s">
        <v>44</v>
      </c>
      <c r="AK566">
        <f>AL47</f>
        <v>5</v>
      </c>
      <c r="BA566" t="s">
        <v>44</v>
      </c>
      <c r="BB566">
        <f>BC47</f>
        <v>5</v>
      </c>
      <c r="BR566" t="s">
        <v>44</v>
      </c>
      <c r="BS566">
        <f>BT47</f>
        <v>5</v>
      </c>
      <c r="CI566" t="s">
        <v>44</v>
      </c>
      <c r="CJ566">
        <f>CK47</f>
        <v>5</v>
      </c>
      <c r="CZ566" t="s">
        <v>44</v>
      </c>
      <c r="DA566">
        <f>DB47</f>
        <v>5</v>
      </c>
      <c r="DQ566" t="s">
        <v>44</v>
      </c>
      <c r="DR566">
        <f>DS47</f>
        <v>5</v>
      </c>
    </row>
    <row r="568" spans="2:136" ht="16" x14ac:dyDescent="0.2">
      <c r="B568" t="s">
        <v>6</v>
      </c>
      <c r="J568" s="1" t="s">
        <v>180</v>
      </c>
      <c r="K568" s="1"/>
      <c r="L568" s="1"/>
      <c r="M568" s="1"/>
      <c r="N568" s="1" t="s">
        <v>180</v>
      </c>
      <c r="O568" s="1"/>
      <c r="P568" s="1"/>
      <c r="Q568" s="1"/>
      <c r="S568" t="s">
        <v>6</v>
      </c>
      <c r="AA568" s="1" t="s">
        <v>180</v>
      </c>
      <c r="AB568" s="1"/>
      <c r="AC568" s="1"/>
      <c r="AD568" s="1"/>
      <c r="AE568" s="1" t="s">
        <v>180</v>
      </c>
      <c r="AF568" s="1"/>
      <c r="AG568" s="1"/>
      <c r="AH568" s="1"/>
      <c r="AJ568" t="s">
        <v>6</v>
      </c>
      <c r="AR568" s="1" t="s">
        <v>180</v>
      </c>
      <c r="AS568" s="1"/>
      <c r="AT568" s="1"/>
      <c r="AU568" s="1"/>
      <c r="AV568" s="1" t="s">
        <v>180</v>
      </c>
      <c r="AW568" s="1"/>
      <c r="AX568" s="1"/>
      <c r="AY568" s="1"/>
      <c r="BA568" t="s">
        <v>6</v>
      </c>
      <c r="BI568" s="1" t="s">
        <v>180</v>
      </c>
      <c r="BJ568" s="1"/>
      <c r="BK568" s="1"/>
      <c r="BL568" s="1"/>
      <c r="BM568" s="1" t="s">
        <v>180</v>
      </c>
      <c r="BN568" s="1"/>
      <c r="BO568" s="1"/>
      <c r="BP568" s="1"/>
      <c r="BR568" t="s">
        <v>6</v>
      </c>
      <c r="BZ568" s="1" t="s">
        <v>180</v>
      </c>
      <c r="CA568" s="1"/>
      <c r="CB568" s="1"/>
      <c r="CC568" s="1"/>
      <c r="CD568" s="1" t="s">
        <v>180</v>
      </c>
      <c r="CE568" s="1"/>
      <c r="CF568" s="1"/>
      <c r="CG568" s="1"/>
      <c r="CI568" t="s">
        <v>6</v>
      </c>
      <c r="CQ568" s="1" t="s">
        <v>180</v>
      </c>
      <c r="CR568" s="1"/>
      <c r="CS568" s="1"/>
      <c r="CT568" s="1"/>
      <c r="CU568" s="1" t="s">
        <v>180</v>
      </c>
      <c r="CV568" s="1"/>
      <c r="CW568" s="1"/>
      <c r="CX568" s="1"/>
      <c r="CZ568" t="s">
        <v>6</v>
      </c>
      <c r="DH568" s="1" t="s">
        <v>180</v>
      </c>
      <c r="DI568" s="1"/>
      <c r="DJ568" s="1"/>
      <c r="DK568" s="1"/>
      <c r="DL568" s="1" t="s">
        <v>180</v>
      </c>
      <c r="DM568" s="1"/>
      <c r="DN568" s="1"/>
      <c r="DO568" s="1"/>
      <c r="DQ568" t="s">
        <v>6</v>
      </c>
      <c r="DY568" s="1" t="s">
        <v>180</v>
      </c>
      <c r="DZ568" s="1"/>
      <c r="EA568" s="1"/>
      <c r="EB568" s="1"/>
      <c r="EC568" s="1" t="s">
        <v>180</v>
      </c>
      <c r="ED568" s="1"/>
      <c r="EE568" s="1"/>
      <c r="EF568" s="1"/>
    </row>
    <row r="569" spans="2:136" ht="16" x14ac:dyDescent="0.2">
      <c r="J569" t="s">
        <v>182</v>
      </c>
      <c r="K569" t="s">
        <v>183</v>
      </c>
      <c r="L569" t="s">
        <v>184</v>
      </c>
      <c r="M569" t="s">
        <v>185</v>
      </c>
      <c r="N569" t="s">
        <v>182</v>
      </c>
      <c r="O569" t="s">
        <v>183</v>
      </c>
      <c r="P569" t="s">
        <v>184</v>
      </c>
      <c r="Q569" t="s">
        <v>185</v>
      </c>
      <c r="AA569" t="s">
        <v>182</v>
      </c>
      <c r="AB569" t="s">
        <v>183</v>
      </c>
      <c r="AC569" t="s">
        <v>184</v>
      </c>
      <c r="AD569" t="s">
        <v>185</v>
      </c>
      <c r="AE569" t="s">
        <v>182</v>
      </c>
      <c r="AF569" t="s">
        <v>183</v>
      </c>
      <c r="AG569" t="s">
        <v>184</v>
      </c>
      <c r="AH569" t="s">
        <v>185</v>
      </c>
      <c r="AR569" t="s">
        <v>182</v>
      </c>
      <c r="AS569" t="s">
        <v>183</v>
      </c>
      <c r="AT569" t="s">
        <v>184</v>
      </c>
      <c r="AU569" t="s">
        <v>185</v>
      </c>
      <c r="AV569" t="s">
        <v>182</v>
      </c>
      <c r="AW569" t="s">
        <v>183</v>
      </c>
      <c r="AX569" t="s">
        <v>184</v>
      </c>
      <c r="AY569" t="s">
        <v>185</v>
      </c>
      <c r="BI569" t="s">
        <v>182</v>
      </c>
      <c r="BJ569" t="s">
        <v>183</v>
      </c>
      <c r="BK569" t="s">
        <v>184</v>
      </c>
      <c r="BL569" t="s">
        <v>185</v>
      </c>
      <c r="BM569" t="s">
        <v>182</v>
      </c>
      <c r="BN569" t="s">
        <v>183</v>
      </c>
      <c r="BO569" t="s">
        <v>184</v>
      </c>
      <c r="BP569" t="s">
        <v>185</v>
      </c>
      <c r="BZ569" t="s">
        <v>182</v>
      </c>
      <c r="CA569" t="s">
        <v>183</v>
      </c>
      <c r="CB569" t="s">
        <v>184</v>
      </c>
      <c r="CC569" t="s">
        <v>185</v>
      </c>
      <c r="CD569" t="s">
        <v>182</v>
      </c>
      <c r="CE569" t="s">
        <v>183</v>
      </c>
      <c r="CF569" t="s">
        <v>184</v>
      </c>
      <c r="CG569" t="s">
        <v>185</v>
      </c>
      <c r="CQ569" t="s">
        <v>182</v>
      </c>
      <c r="CR569" t="s">
        <v>183</v>
      </c>
      <c r="CS569" t="s">
        <v>184</v>
      </c>
      <c r="CT569" t="s">
        <v>185</v>
      </c>
      <c r="CU569" t="s">
        <v>182</v>
      </c>
      <c r="CV569" t="s">
        <v>183</v>
      </c>
      <c r="CW569" t="s">
        <v>184</v>
      </c>
      <c r="CX569" t="s">
        <v>185</v>
      </c>
      <c r="DH569" t="s">
        <v>182</v>
      </c>
      <c r="DI569" t="s">
        <v>183</v>
      </c>
      <c r="DJ569" t="s">
        <v>184</v>
      </c>
      <c r="DK569" t="s">
        <v>185</v>
      </c>
      <c r="DL569" t="s">
        <v>182</v>
      </c>
      <c r="DM569" t="s">
        <v>183</v>
      </c>
      <c r="DN569" t="s">
        <v>184</v>
      </c>
      <c r="DO569" t="s">
        <v>185</v>
      </c>
      <c r="DY569" t="s">
        <v>182</v>
      </c>
      <c r="DZ569" t="s">
        <v>183</v>
      </c>
      <c r="EA569" t="s">
        <v>184</v>
      </c>
      <c r="EB569" t="s">
        <v>185</v>
      </c>
      <c r="EC569" t="s">
        <v>182</v>
      </c>
      <c r="ED569" t="s">
        <v>183</v>
      </c>
      <c r="EE569" t="s">
        <v>184</v>
      </c>
      <c r="EF569" t="s">
        <v>185</v>
      </c>
    </row>
    <row r="570" spans="2:136" ht="16" x14ac:dyDescent="0.2">
      <c r="D570" t="s">
        <v>236</v>
      </c>
      <c r="E570" t="s">
        <v>237</v>
      </c>
      <c r="F570" t="s">
        <v>238</v>
      </c>
      <c r="G570" t="s">
        <v>239</v>
      </c>
      <c r="H570" t="s">
        <v>240</v>
      </c>
      <c r="I570" t="s">
        <v>241</v>
      </c>
      <c r="J570" s="1" t="s">
        <v>242</v>
      </c>
      <c r="K570" s="1"/>
      <c r="L570" s="1"/>
      <c r="M570" s="1"/>
      <c r="N570" s="1" t="s">
        <v>243</v>
      </c>
      <c r="O570" s="1"/>
      <c r="P570" s="1"/>
      <c r="Q570" s="1"/>
      <c r="U570" t="s">
        <v>236</v>
      </c>
      <c r="V570" t="s">
        <v>237</v>
      </c>
      <c r="W570" t="s">
        <v>238</v>
      </c>
      <c r="X570" t="s">
        <v>239</v>
      </c>
      <c r="Y570" t="s">
        <v>240</v>
      </c>
      <c r="Z570" t="s">
        <v>241</v>
      </c>
      <c r="AA570" s="1" t="s">
        <v>242</v>
      </c>
      <c r="AB570" s="1"/>
      <c r="AC570" s="1"/>
      <c r="AD570" s="1"/>
      <c r="AE570" s="1" t="s">
        <v>243</v>
      </c>
      <c r="AF570" s="1"/>
      <c r="AG570" s="1"/>
      <c r="AH570" s="1"/>
      <c r="AL570" t="s">
        <v>236</v>
      </c>
      <c r="AM570" t="s">
        <v>237</v>
      </c>
      <c r="AN570" t="s">
        <v>238</v>
      </c>
      <c r="AO570" t="s">
        <v>239</v>
      </c>
      <c r="AP570" t="s">
        <v>240</v>
      </c>
      <c r="AQ570" t="s">
        <v>241</v>
      </c>
      <c r="AR570" s="1" t="s">
        <v>242</v>
      </c>
      <c r="AS570" s="1"/>
      <c r="AT570" s="1"/>
      <c r="AU570" s="1"/>
      <c r="AV570" s="1" t="s">
        <v>243</v>
      </c>
      <c r="AW570" s="1"/>
      <c r="AX570" s="1"/>
      <c r="AY570" s="1"/>
      <c r="BC570" t="s">
        <v>236</v>
      </c>
      <c r="BD570" t="s">
        <v>237</v>
      </c>
      <c r="BE570" t="s">
        <v>238</v>
      </c>
      <c r="BF570" t="s">
        <v>239</v>
      </c>
      <c r="BG570" t="s">
        <v>240</v>
      </c>
      <c r="BH570" t="s">
        <v>241</v>
      </c>
      <c r="BI570" s="1" t="s">
        <v>242</v>
      </c>
      <c r="BJ570" s="1"/>
      <c r="BK570" s="1"/>
      <c r="BL570" s="1"/>
      <c r="BM570" s="1" t="s">
        <v>243</v>
      </c>
      <c r="BN570" s="1"/>
      <c r="BO570" s="1"/>
      <c r="BP570" s="1"/>
      <c r="BT570" t="s">
        <v>236</v>
      </c>
      <c r="BU570" t="s">
        <v>237</v>
      </c>
      <c r="BV570" t="s">
        <v>238</v>
      </c>
      <c r="BW570" t="s">
        <v>239</v>
      </c>
      <c r="BX570" t="s">
        <v>240</v>
      </c>
      <c r="BY570" t="s">
        <v>241</v>
      </c>
      <c r="BZ570" s="1" t="s">
        <v>242</v>
      </c>
      <c r="CA570" s="1"/>
      <c r="CB570" s="1"/>
      <c r="CC570" s="1"/>
      <c r="CD570" s="1" t="s">
        <v>243</v>
      </c>
      <c r="CE570" s="1"/>
      <c r="CF570" s="1"/>
      <c r="CG570" s="1"/>
      <c r="CK570" t="s">
        <v>236</v>
      </c>
      <c r="CL570" t="s">
        <v>237</v>
      </c>
      <c r="CM570" t="s">
        <v>238</v>
      </c>
      <c r="CN570" t="s">
        <v>239</v>
      </c>
      <c r="CO570" t="s">
        <v>240</v>
      </c>
      <c r="CP570" t="s">
        <v>241</v>
      </c>
      <c r="CQ570" s="1" t="s">
        <v>242</v>
      </c>
      <c r="CR570" s="1"/>
      <c r="CS570" s="1"/>
      <c r="CT570" s="1"/>
      <c r="CU570" s="1" t="s">
        <v>243</v>
      </c>
      <c r="CV570" s="1"/>
      <c r="CW570" s="1"/>
      <c r="CX570" s="1"/>
      <c r="DB570" t="s">
        <v>236</v>
      </c>
      <c r="DC570" t="s">
        <v>237</v>
      </c>
      <c r="DD570" t="s">
        <v>238</v>
      </c>
      <c r="DE570" t="s">
        <v>239</v>
      </c>
      <c r="DF570" t="s">
        <v>240</v>
      </c>
      <c r="DG570" t="s">
        <v>241</v>
      </c>
      <c r="DH570" s="1" t="s">
        <v>242</v>
      </c>
      <c r="DI570" s="1"/>
      <c r="DJ570" s="1"/>
      <c r="DK570" s="1"/>
      <c r="DL570" s="1" t="s">
        <v>243</v>
      </c>
      <c r="DM570" s="1"/>
      <c r="DN570" s="1"/>
      <c r="DO570" s="1"/>
      <c r="DS570" t="s">
        <v>236</v>
      </c>
      <c r="DT570" t="s">
        <v>237</v>
      </c>
      <c r="DU570" t="s">
        <v>238</v>
      </c>
      <c r="DV570" t="s">
        <v>239</v>
      </c>
      <c r="DW570" t="s">
        <v>240</v>
      </c>
      <c r="DX570" t="s">
        <v>241</v>
      </c>
      <c r="DY570" s="1" t="s">
        <v>242</v>
      </c>
      <c r="DZ570" s="1"/>
      <c r="EA570" s="1"/>
      <c r="EB570" s="1"/>
      <c r="EC570" s="1" t="s">
        <v>243</v>
      </c>
      <c r="ED570" s="1"/>
      <c r="EE570" s="1"/>
      <c r="EF570" s="1"/>
    </row>
    <row r="571" spans="2:136" ht="16" x14ac:dyDescent="0.2">
      <c r="D571" t="str">
        <f>C550</f>
        <v>+X</v>
      </c>
      <c r="E571" t="str">
        <f>C551</f>
        <v>-X</v>
      </c>
      <c r="F571" t="str">
        <f>C552</f>
        <v>+Y</v>
      </c>
      <c r="G571" t="str">
        <f>C553</f>
        <v>-Y</v>
      </c>
      <c r="H571" t="str">
        <f>C554</f>
        <v>+X</v>
      </c>
      <c r="I571" t="str">
        <f>C555</f>
        <v>-X</v>
      </c>
      <c r="J571" s="1" t="str">
        <f>C556</f>
        <v>+Y</v>
      </c>
      <c r="K571" s="1"/>
      <c r="L571" s="1"/>
      <c r="M571" s="1"/>
      <c r="N571" s="1" t="str">
        <f>C557</f>
        <v>-Y</v>
      </c>
      <c r="O571" s="1"/>
      <c r="P571" s="1"/>
      <c r="Q571" s="1"/>
      <c r="U571" t="str">
        <f>T550</f>
        <v>+X</v>
      </c>
      <c r="V571" t="str">
        <f>T551</f>
        <v>-X</v>
      </c>
      <c r="W571" t="str">
        <f>T552</f>
        <v>+Y</v>
      </c>
      <c r="X571" t="str">
        <f>T553</f>
        <v>-Y</v>
      </c>
      <c r="Y571" t="str">
        <f>T554</f>
        <v>+X</v>
      </c>
      <c r="Z571" t="str">
        <f>T555</f>
        <v>-X</v>
      </c>
      <c r="AA571" s="1" t="str">
        <f>T556</f>
        <v>+Y</v>
      </c>
      <c r="AB571" s="1"/>
      <c r="AC571" s="1"/>
      <c r="AD571" s="1"/>
      <c r="AE571" s="1" t="str">
        <f>T557</f>
        <v>-Y</v>
      </c>
      <c r="AF571" s="1"/>
      <c r="AG571" s="1"/>
      <c r="AH571" s="1"/>
      <c r="AL571" t="str">
        <f>AK550</f>
        <v>+X</v>
      </c>
      <c r="AM571" t="str">
        <f>AK551</f>
        <v>-X</v>
      </c>
      <c r="AN571" t="str">
        <f>AK552</f>
        <v>+Y</v>
      </c>
      <c r="AO571" t="str">
        <f>AK553</f>
        <v>-Y</v>
      </c>
      <c r="AP571" t="str">
        <f>AK554</f>
        <v>+X</v>
      </c>
      <c r="AQ571" t="str">
        <f>AK555</f>
        <v>-X</v>
      </c>
      <c r="AR571" s="1" t="str">
        <f>AK556</f>
        <v>+Y</v>
      </c>
      <c r="AS571" s="1"/>
      <c r="AT571" s="1"/>
      <c r="AU571" s="1"/>
      <c r="AV571" s="1" t="str">
        <f>AK557</f>
        <v>-Y</v>
      </c>
      <c r="AW571" s="1"/>
      <c r="AX571" s="1"/>
      <c r="AY571" s="1"/>
      <c r="BC571" t="str">
        <f>BB550</f>
        <v>+X</v>
      </c>
      <c r="BD571" t="str">
        <f>BB551</f>
        <v>-X</v>
      </c>
      <c r="BE571" t="str">
        <f>BB552</f>
        <v>+Y</v>
      </c>
      <c r="BF571" t="str">
        <f>BB553</f>
        <v>-Y</v>
      </c>
      <c r="BG571" t="str">
        <f>BB554</f>
        <v>+X</v>
      </c>
      <c r="BH571" t="str">
        <f>BB555</f>
        <v>-X</v>
      </c>
      <c r="BI571" s="1" t="str">
        <f>BB556</f>
        <v>+Y</v>
      </c>
      <c r="BJ571" s="1"/>
      <c r="BK571" s="1"/>
      <c r="BL571" s="1"/>
      <c r="BM571" s="1" t="str">
        <f>BB557</f>
        <v>-Y</v>
      </c>
      <c r="BN571" s="1"/>
      <c r="BO571" s="1"/>
      <c r="BP571" s="1"/>
      <c r="BT571" t="str">
        <f>BS550</f>
        <v>+Y</v>
      </c>
      <c r="BU571" t="str">
        <f>BS551</f>
        <v>-Y</v>
      </c>
      <c r="BV571" t="str">
        <f>BS552</f>
        <v>+X</v>
      </c>
      <c r="BW571" t="str">
        <f>BS553</f>
        <v>-X</v>
      </c>
      <c r="BX571" t="str">
        <f>BS554</f>
        <v>+Y</v>
      </c>
      <c r="BY571" t="str">
        <f>BS555</f>
        <v>-Y</v>
      </c>
      <c r="BZ571" s="1" t="str">
        <f>BS556</f>
        <v>+X</v>
      </c>
      <c r="CA571" s="1"/>
      <c r="CB571" s="1"/>
      <c r="CC571" s="1"/>
      <c r="CD571" s="1" t="str">
        <f>BS557</f>
        <v>-X</v>
      </c>
      <c r="CE571" s="1"/>
      <c r="CF571" s="1"/>
      <c r="CG571" s="1"/>
      <c r="CK571" t="str">
        <f>CJ550</f>
        <v>+Y</v>
      </c>
      <c r="CL571" t="str">
        <f>CJ551</f>
        <v>-Y</v>
      </c>
      <c r="CM571" t="str">
        <f>CJ552</f>
        <v>+X</v>
      </c>
      <c r="CN571" t="str">
        <f>CJ553</f>
        <v>-X</v>
      </c>
      <c r="CO571" t="str">
        <f>CJ554</f>
        <v>+Y</v>
      </c>
      <c r="CP571" t="str">
        <f>CJ555</f>
        <v>-Y</v>
      </c>
      <c r="CQ571" s="1" t="str">
        <f>CJ556</f>
        <v>+X</v>
      </c>
      <c r="CR571" s="1"/>
      <c r="CS571" s="1"/>
      <c r="CT571" s="1"/>
      <c r="CU571" s="1" t="str">
        <f>CJ557</f>
        <v>-X</v>
      </c>
      <c r="CV571" s="1"/>
      <c r="CW571" s="1"/>
      <c r="CX571" s="1"/>
      <c r="DB571" t="str">
        <f>DA550</f>
        <v>+Y</v>
      </c>
      <c r="DC571" t="str">
        <f>DA551</f>
        <v>-Y</v>
      </c>
      <c r="DD571" t="str">
        <f>DA552</f>
        <v>+X</v>
      </c>
      <c r="DE571" t="str">
        <f>DA553</f>
        <v>-X</v>
      </c>
      <c r="DF571" t="str">
        <f>DA554</f>
        <v>+Y</v>
      </c>
      <c r="DG571" t="str">
        <f>DA555</f>
        <v>-Y</v>
      </c>
      <c r="DH571" s="1" t="str">
        <f>DA556</f>
        <v>+X</v>
      </c>
      <c r="DI571" s="1"/>
      <c r="DJ571" s="1"/>
      <c r="DK571" s="1"/>
      <c r="DL571" s="1" t="str">
        <f>DA557</f>
        <v>-X</v>
      </c>
      <c r="DM571" s="1"/>
      <c r="DN571" s="1"/>
      <c r="DO571" s="1"/>
      <c r="DS571" t="str">
        <f>DR550</f>
        <v>+Y</v>
      </c>
      <c r="DT571" t="str">
        <f>DR551</f>
        <v>-Y</v>
      </c>
      <c r="DU571" t="str">
        <f>DR552</f>
        <v>+X</v>
      </c>
      <c r="DV571" t="str">
        <f>DR553</f>
        <v>-X</v>
      </c>
      <c r="DW571" t="str">
        <f>DR554</f>
        <v>+Y</v>
      </c>
      <c r="DX571" t="str">
        <f>DR555</f>
        <v>-Y</v>
      </c>
      <c r="DY571" s="1" t="str">
        <f>DR556</f>
        <v>+X</v>
      </c>
      <c r="DZ571" s="1"/>
      <c r="EA571" s="1"/>
      <c r="EB571" s="1"/>
      <c r="EC571" s="1" t="str">
        <f>DR557</f>
        <v>-X</v>
      </c>
      <c r="ED571" s="1"/>
      <c r="EE571" s="1"/>
      <c r="EF571" s="1"/>
    </row>
    <row r="572" spans="2:136" ht="16" x14ac:dyDescent="0.2">
      <c r="B572" t="s">
        <v>316</v>
      </c>
      <c r="D572">
        <f>IF(D571="+X",-1,0)</f>
        <v>-1</v>
      </c>
      <c r="E572">
        <f>IF(D571="+X",1,0)</f>
        <v>1</v>
      </c>
      <c r="F572">
        <f>IF(F571="+X",-1,0)</f>
        <v>0</v>
      </c>
      <c r="G572">
        <f>IF(F571="+X",1,0)</f>
        <v>0</v>
      </c>
      <c r="H572">
        <f>IF(H571="+X",-SIN(C563*PI()/180),0)</f>
        <v>-0.44721394578150375</v>
      </c>
      <c r="I572">
        <f>-H572</f>
        <v>0.44721394578150375</v>
      </c>
      <c r="J572">
        <f>IF(J571="+X",-SIN(C562*PI()/180),0)</f>
        <v>0</v>
      </c>
      <c r="K572">
        <f t="shared" ref="K572:M574" si="146">J572</f>
        <v>0</v>
      </c>
      <c r="L572">
        <f t="shared" si="146"/>
        <v>0</v>
      </c>
      <c r="M572">
        <f t="shared" si="146"/>
        <v>0</v>
      </c>
      <c r="N572">
        <f>-J572</f>
        <v>0</v>
      </c>
      <c r="O572">
        <f t="shared" ref="O572:Q574" si="147">N572</f>
        <v>0</v>
      </c>
      <c r="P572">
        <f t="shared" si="147"/>
        <v>0</v>
      </c>
      <c r="Q572">
        <f t="shared" si="147"/>
        <v>0</v>
      </c>
      <c r="S572" t="s">
        <v>316</v>
      </c>
      <c r="U572">
        <f>IF(U571="+X",-1,0)</f>
        <v>-1</v>
      </c>
      <c r="V572">
        <f>IF(U571="+X",1,0)</f>
        <v>1</v>
      </c>
      <c r="W572">
        <f>IF(W571="+X",-1,0)</f>
        <v>0</v>
      </c>
      <c r="X572">
        <f>IF(W571="+X",1,0)</f>
        <v>0</v>
      </c>
      <c r="Y572">
        <f>IF(Y571="+X",-SIN(T563*PI()/180),0)</f>
        <v>-0.44721394578150375</v>
      </c>
      <c r="Z572">
        <f>-Y572</f>
        <v>0.44721394578150375</v>
      </c>
      <c r="AA572">
        <f>IF(AA571="+X",-SIN(T562*PI()/180),0)</f>
        <v>0</v>
      </c>
      <c r="AB572">
        <f t="shared" ref="AB572:AD574" si="148">AA572</f>
        <v>0</v>
      </c>
      <c r="AC572">
        <f t="shared" si="148"/>
        <v>0</v>
      </c>
      <c r="AD572">
        <f t="shared" si="148"/>
        <v>0</v>
      </c>
      <c r="AE572">
        <f>-AA572</f>
        <v>0</v>
      </c>
      <c r="AF572">
        <f t="shared" ref="AF572:AH574" si="149">AE572</f>
        <v>0</v>
      </c>
      <c r="AG572">
        <f t="shared" si="149"/>
        <v>0</v>
      </c>
      <c r="AH572">
        <f t="shared" si="149"/>
        <v>0</v>
      </c>
      <c r="AJ572" t="s">
        <v>316</v>
      </c>
      <c r="AL572">
        <f>IF(AL571="+X",-1,0)</f>
        <v>-1</v>
      </c>
      <c r="AM572">
        <f>IF(AL571="+X",1,0)</f>
        <v>1</v>
      </c>
      <c r="AN572">
        <f>IF(AN571="+X",-1,0)</f>
        <v>0</v>
      </c>
      <c r="AO572">
        <f>IF(AN571="+X",1,0)</f>
        <v>0</v>
      </c>
      <c r="AP572">
        <f>IF(AP571="+X",-SIN(AK563*PI()/180),0)</f>
        <v>-0.44721394578150375</v>
      </c>
      <c r="AQ572">
        <f>-AP572</f>
        <v>0.44721394578150375</v>
      </c>
      <c r="AR572">
        <f>IF(AR571="+X",-SIN(AK562*PI()/180),0)</f>
        <v>0</v>
      </c>
      <c r="AS572">
        <f t="shared" ref="AS572:AU574" si="150">AR572</f>
        <v>0</v>
      </c>
      <c r="AT572">
        <f t="shared" si="150"/>
        <v>0</v>
      </c>
      <c r="AU572">
        <f t="shared" si="150"/>
        <v>0</v>
      </c>
      <c r="AV572">
        <f>-AR572</f>
        <v>0</v>
      </c>
      <c r="AW572">
        <f t="shared" ref="AW572:AY574" si="151">AV572</f>
        <v>0</v>
      </c>
      <c r="AX572">
        <f t="shared" si="151"/>
        <v>0</v>
      </c>
      <c r="AY572">
        <f t="shared" si="151"/>
        <v>0</v>
      </c>
      <c r="BA572" t="s">
        <v>316</v>
      </c>
      <c r="BC572">
        <f>IF(BC571="+X",-1,0)</f>
        <v>-1</v>
      </c>
      <c r="BD572">
        <f>IF(BC571="+X",1,0)</f>
        <v>1</v>
      </c>
      <c r="BE572">
        <f>IF(BE571="+X",-1,0)</f>
        <v>0</v>
      </c>
      <c r="BF572">
        <f>IF(BE571="+X",1,0)</f>
        <v>0</v>
      </c>
      <c r="BG572">
        <f>IF(BG571="+X",-SIN(BB563*PI()/180),0)</f>
        <v>-0.44721394578150375</v>
      </c>
      <c r="BH572">
        <f>-BG572</f>
        <v>0.44721394578150375</v>
      </c>
      <c r="BI572">
        <f>IF(BI571="+X",-SIN(BB562*PI()/180),0)</f>
        <v>0</v>
      </c>
      <c r="BJ572">
        <f t="shared" ref="BJ572:BL574" si="152">BI572</f>
        <v>0</v>
      </c>
      <c r="BK572">
        <f t="shared" si="152"/>
        <v>0</v>
      </c>
      <c r="BL572">
        <f t="shared" si="152"/>
        <v>0</v>
      </c>
      <c r="BM572">
        <f>-BI572</f>
        <v>0</v>
      </c>
      <c r="BN572">
        <f t="shared" ref="BN572:BP574" si="153">BM572</f>
        <v>0</v>
      </c>
      <c r="BO572">
        <f t="shared" si="153"/>
        <v>0</v>
      </c>
      <c r="BP572">
        <f t="shared" si="153"/>
        <v>0</v>
      </c>
      <c r="BR572" t="s">
        <v>316</v>
      </c>
      <c r="BT572">
        <f>IF(BT571="+X",-1,0)</f>
        <v>0</v>
      </c>
      <c r="BU572">
        <f>IF(BT571="+X",1,0)</f>
        <v>0</v>
      </c>
      <c r="BV572">
        <f>IF(BV571="+X",-1,0)</f>
        <v>-1</v>
      </c>
      <c r="BW572">
        <f>IF(BV571="+X",1,0)</f>
        <v>1</v>
      </c>
      <c r="BX572">
        <f>IF(BX571="+X",-SIN(BS563*PI()/180),0)</f>
        <v>0</v>
      </c>
      <c r="BY572">
        <f>-BX572</f>
        <v>0</v>
      </c>
      <c r="BZ572">
        <f>IF(BZ571="+X",-SIN(BS562*PI()/180),0)</f>
        <v>-0.44721394578150375</v>
      </c>
      <c r="CA572">
        <f t="shared" ref="CA572:CC574" si="154">BZ572</f>
        <v>-0.44721394578150375</v>
      </c>
      <c r="CB572">
        <f t="shared" si="154"/>
        <v>-0.44721394578150375</v>
      </c>
      <c r="CC572">
        <f t="shared" si="154"/>
        <v>-0.44721394578150375</v>
      </c>
      <c r="CD572">
        <f>-BZ572</f>
        <v>0.44721394578150375</v>
      </c>
      <c r="CE572">
        <f t="shared" ref="CE572:CG574" si="155">CD572</f>
        <v>0.44721394578150375</v>
      </c>
      <c r="CF572">
        <f t="shared" si="155"/>
        <v>0.44721394578150375</v>
      </c>
      <c r="CG572">
        <f t="shared" si="155"/>
        <v>0.44721394578150375</v>
      </c>
      <c r="CI572" t="s">
        <v>316</v>
      </c>
      <c r="CK572">
        <f>IF(CK571="+X",-1,0)</f>
        <v>0</v>
      </c>
      <c r="CL572">
        <f>IF(CK571="+X",1,0)</f>
        <v>0</v>
      </c>
      <c r="CM572">
        <f>IF(CM571="+X",-1,0)</f>
        <v>-1</v>
      </c>
      <c r="CN572">
        <f>IF(CM571="+X",1,0)</f>
        <v>1</v>
      </c>
      <c r="CO572">
        <f>IF(CO571="+X",-SIN(CJ563*PI()/180),0)</f>
        <v>0</v>
      </c>
      <c r="CP572">
        <f>-CO572</f>
        <v>0</v>
      </c>
      <c r="CQ572">
        <f>IF(CQ571="+X",-SIN(CJ562*PI()/180),0)</f>
        <v>-0.44721394578150375</v>
      </c>
      <c r="CR572">
        <f t="shared" ref="CR572:CT574" si="156">CQ572</f>
        <v>-0.44721394578150375</v>
      </c>
      <c r="CS572">
        <f t="shared" si="156"/>
        <v>-0.44721394578150375</v>
      </c>
      <c r="CT572">
        <f t="shared" si="156"/>
        <v>-0.44721394578150375</v>
      </c>
      <c r="CU572">
        <f>-CQ572</f>
        <v>0.44721394578150375</v>
      </c>
      <c r="CV572">
        <f t="shared" ref="CV572:CX574" si="157">CU572</f>
        <v>0.44721394578150375</v>
      </c>
      <c r="CW572">
        <f t="shared" si="157"/>
        <v>0.44721394578150375</v>
      </c>
      <c r="CX572">
        <f t="shared" si="157"/>
        <v>0.44721394578150375</v>
      </c>
      <c r="CZ572" t="s">
        <v>316</v>
      </c>
      <c r="DB572">
        <f>IF(DB571="+X",-1,0)</f>
        <v>0</v>
      </c>
      <c r="DC572">
        <f>IF(DB571="+X",1,0)</f>
        <v>0</v>
      </c>
      <c r="DD572">
        <f>IF(DD571="+X",-1,0)</f>
        <v>-1</v>
      </c>
      <c r="DE572">
        <f>IF(DD571="+X",1,0)</f>
        <v>1</v>
      </c>
      <c r="DF572">
        <f>IF(DF571="+X",-SIN(DA563*PI()/180),0)</f>
        <v>0</v>
      </c>
      <c r="DG572">
        <f>-DF572</f>
        <v>0</v>
      </c>
      <c r="DH572">
        <f>IF(DH571="+X",-SIN(DA562*PI()/180),0)</f>
        <v>-0.44721394578150375</v>
      </c>
      <c r="DI572">
        <f t="shared" ref="DI572:DK574" si="158">DH572</f>
        <v>-0.44721394578150375</v>
      </c>
      <c r="DJ572">
        <f t="shared" si="158"/>
        <v>-0.44721394578150375</v>
      </c>
      <c r="DK572">
        <f t="shared" si="158"/>
        <v>-0.44721394578150375</v>
      </c>
      <c r="DL572">
        <f>-DH572</f>
        <v>0.44721394578150375</v>
      </c>
      <c r="DM572">
        <f t="shared" ref="DM572:DO574" si="159">DL572</f>
        <v>0.44721394578150375</v>
      </c>
      <c r="DN572">
        <f t="shared" si="159"/>
        <v>0.44721394578150375</v>
      </c>
      <c r="DO572">
        <f t="shared" si="159"/>
        <v>0.44721394578150375</v>
      </c>
      <c r="DQ572" t="s">
        <v>316</v>
      </c>
      <c r="DS572">
        <f>IF(DS571="+X",-1,0)</f>
        <v>0</v>
      </c>
      <c r="DT572">
        <f>IF(DS571="+X",1,0)</f>
        <v>0</v>
      </c>
      <c r="DU572">
        <f>IF(DU571="+X",-1,0)</f>
        <v>-1</v>
      </c>
      <c r="DV572">
        <f>IF(DU571="+X",1,0)</f>
        <v>1</v>
      </c>
      <c r="DW572">
        <f>IF(DW571="+X",-SIN(DR563*PI()/180),0)</f>
        <v>0</v>
      </c>
      <c r="DX572">
        <f>-DW572</f>
        <v>0</v>
      </c>
      <c r="DY572">
        <f>IF(DY571="+X",-SIN(DR562*PI()/180),0)</f>
        <v>-0.44721394578150375</v>
      </c>
      <c r="DZ572">
        <f t="shared" ref="DZ572:EB574" si="160">DY572</f>
        <v>-0.44721394578150375</v>
      </c>
      <c r="EA572">
        <f t="shared" si="160"/>
        <v>-0.44721394578150375</v>
      </c>
      <c r="EB572">
        <f t="shared" si="160"/>
        <v>-0.44721394578150375</v>
      </c>
      <c r="EC572">
        <f>-DY572</f>
        <v>0.44721394578150375</v>
      </c>
      <c r="ED572">
        <f t="shared" ref="ED572:EF574" si="161">EC572</f>
        <v>0.44721394578150375</v>
      </c>
      <c r="EE572">
        <f t="shared" si="161"/>
        <v>0.44721394578150375</v>
      </c>
      <c r="EF572">
        <f t="shared" si="161"/>
        <v>0.44721394578150375</v>
      </c>
    </row>
    <row r="573" spans="2:136" ht="16" x14ac:dyDescent="0.2">
      <c r="B573" t="s">
        <v>317</v>
      </c>
      <c r="D573">
        <f>IF(D571="+X",0,-1)</f>
        <v>0</v>
      </c>
      <c r="E573">
        <f>IF(D571="+X",0,1)</f>
        <v>0</v>
      </c>
      <c r="F573">
        <f>IF(F571="+X",0,-1)</f>
        <v>-1</v>
      </c>
      <c r="G573">
        <f>IF(F571="+X",0,1)</f>
        <v>1</v>
      </c>
      <c r="H573">
        <f>IF(H571="+Y",-SIN(C563*PI()/180),0)</f>
        <v>0</v>
      </c>
      <c r="I573">
        <f>-H573</f>
        <v>0</v>
      </c>
      <c r="J573">
        <f>IF(J571="+Y",-SIN(C562*PI()/180),0)</f>
        <v>-0.44721394578150375</v>
      </c>
      <c r="K573">
        <f t="shared" si="146"/>
        <v>-0.44721394578150375</v>
      </c>
      <c r="L573">
        <f t="shared" si="146"/>
        <v>-0.44721394578150375</v>
      </c>
      <c r="M573">
        <f t="shared" si="146"/>
        <v>-0.44721394578150375</v>
      </c>
      <c r="N573">
        <f>-J573</f>
        <v>0.44721394578150375</v>
      </c>
      <c r="O573">
        <f t="shared" si="147"/>
        <v>0.44721394578150375</v>
      </c>
      <c r="P573">
        <f t="shared" si="147"/>
        <v>0.44721394578150375</v>
      </c>
      <c r="Q573">
        <f t="shared" si="147"/>
        <v>0.44721394578150375</v>
      </c>
      <c r="S573" t="s">
        <v>317</v>
      </c>
      <c r="U573">
        <f>IF(U571="+X",0,-1)</f>
        <v>0</v>
      </c>
      <c r="V573">
        <f>IF(U571="+X",0,1)</f>
        <v>0</v>
      </c>
      <c r="W573">
        <f>IF(W571="+X",0,-1)</f>
        <v>-1</v>
      </c>
      <c r="X573">
        <f>IF(W571="+X",0,1)</f>
        <v>1</v>
      </c>
      <c r="Y573">
        <f>IF(Y571="+Y",-SIN(T563*PI()/180),0)</f>
        <v>0</v>
      </c>
      <c r="Z573">
        <f>-Y573</f>
        <v>0</v>
      </c>
      <c r="AA573">
        <f>IF(AA571="+Y",-SIN(T562*PI()/180),0)</f>
        <v>-0.44721394578150375</v>
      </c>
      <c r="AB573">
        <f t="shared" si="148"/>
        <v>-0.44721394578150375</v>
      </c>
      <c r="AC573">
        <f t="shared" si="148"/>
        <v>-0.44721394578150375</v>
      </c>
      <c r="AD573">
        <f t="shared" si="148"/>
        <v>-0.44721394578150375</v>
      </c>
      <c r="AE573">
        <f>-AA573</f>
        <v>0.44721394578150375</v>
      </c>
      <c r="AF573">
        <f t="shared" si="149"/>
        <v>0.44721394578150375</v>
      </c>
      <c r="AG573">
        <f t="shared" si="149"/>
        <v>0.44721394578150375</v>
      </c>
      <c r="AH573">
        <f t="shared" si="149"/>
        <v>0.44721394578150375</v>
      </c>
      <c r="AJ573" t="s">
        <v>317</v>
      </c>
      <c r="AL573">
        <f>IF(AL571="+X",0,-1)</f>
        <v>0</v>
      </c>
      <c r="AM573">
        <f>IF(AL571="+X",0,1)</f>
        <v>0</v>
      </c>
      <c r="AN573">
        <f>IF(AN571="+X",0,-1)</f>
        <v>-1</v>
      </c>
      <c r="AO573">
        <f>IF(AN571="+X",0,1)</f>
        <v>1</v>
      </c>
      <c r="AP573">
        <f>IF(AP571="+Y",-SIN(AK563*PI()/180),0)</f>
        <v>0</v>
      </c>
      <c r="AQ573">
        <f>-AP573</f>
        <v>0</v>
      </c>
      <c r="AR573">
        <f>IF(AR571="+Y",-SIN(AK562*PI()/180),0)</f>
        <v>-0.44721394578150375</v>
      </c>
      <c r="AS573">
        <f t="shared" si="150"/>
        <v>-0.44721394578150375</v>
      </c>
      <c r="AT573">
        <f t="shared" si="150"/>
        <v>-0.44721394578150375</v>
      </c>
      <c r="AU573">
        <f t="shared" si="150"/>
        <v>-0.44721394578150375</v>
      </c>
      <c r="AV573">
        <f>-AR573</f>
        <v>0.44721394578150375</v>
      </c>
      <c r="AW573">
        <f t="shared" si="151"/>
        <v>0.44721394578150375</v>
      </c>
      <c r="AX573">
        <f t="shared" si="151"/>
        <v>0.44721394578150375</v>
      </c>
      <c r="AY573">
        <f t="shared" si="151"/>
        <v>0.44721394578150375</v>
      </c>
      <c r="BA573" t="s">
        <v>317</v>
      </c>
      <c r="BC573">
        <f>IF(BC571="+X",0,-1)</f>
        <v>0</v>
      </c>
      <c r="BD573">
        <f>IF(BC571="+X",0,1)</f>
        <v>0</v>
      </c>
      <c r="BE573">
        <f>IF(BE571="+X",0,-1)</f>
        <v>-1</v>
      </c>
      <c r="BF573">
        <f>IF(BE571="+X",0,1)</f>
        <v>1</v>
      </c>
      <c r="BG573">
        <f>IF(BG571="+Y",-SIN(BB563*PI()/180),0)</f>
        <v>0</v>
      </c>
      <c r="BH573">
        <f>-BG573</f>
        <v>0</v>
      </c>
      <c r="BI573">
        <f>IF(BI571="+Y",-SIN(BB562*PI()/180),0)</f>
        <v>-0.44721394578150375</v>
      </c>
      <c r="BJ573">
        <f t="shared" si="152"/>
        <v>-0.44721394578150375</v>
      </c>
      <c r="BK573">
        <f t="shared" si="152"/>
        <v>-0.44721394578150375</v>
      </c>
      <c r="BL573">
        <f t="shared" si="152"/>
        <v>-0.44721394578150375</v>
      </c>
      <c r="BM573">
        <f>-BI573</f>
        <v>0.44721394578150375</v>
      </c>
      <c r="BN573">
        <f t="shared" si="153"/>
        <v>0.44721394578150375</v>
      </c>
      <c r="BO573">
        <f t="shared" si="153"/>
        <v>0.44721394578150375</v>
      </c>
      <c r="BP573">
        <f t="shared" si="153"/>
        <v>0.44721394578150375</v>
      </c>
      <c r="BR573" t="s">
        <v>317</v>
      </c>
      <c r="BT573">
        <f>IF(BT571="+X",0,-1)</f>
        <v>-1</v>
      </c>
      <c r="BU573">
        <f>IF(BT571="+X",0,1)</f>
        <v>1</v>
      </c>
      <c r="BV573">
        <f>IF(BV571="+X",0,-1)</f>
        <v>0</v>
      </c>
      <c r="BW573">
        <f>IF(BV571="+X",0,1)</f>
        <v>0</v>
      </c>
      <c r="BX573">
        <f>IF(BX571="+Y",-SIN(BS563*PI()/180),0)</f>
        <v>-0.44721394578150375</v>
      </c>
      <c r="BY573">
        <f>-BX573</f>
        <v>0.44721394578150375</v>
      </c>
      <c r="BZ573">
        <f>IF(BZ571="+Y",-SIN(BS562*PI()/180),0)</f>
        <v>0</v>
      </c>
      <c r="CA573">
        <f t="shared" si="154"/>
        <v>0</v>
      </c>
      <c r="CB573">
        <f t="shared" si="154"/>
        <v>0</v>
      </c>
      <c r="CC573">
        <f t="shared" si="154"/>
        <v>0</v>
      </c>
      <c r="CD573">
        <f>-BZ573</f>
        <v>0</v>
      </c>
      <c r="CE573">
        <f t="shared" si="155"/>
        <v>0</v>
      </c>
      <c r="CF573">
        <f t="shared" si="155"/>
        <v>0</v>
      </c>
      <c r="CG573">
        <f t="shared" si="155"/>
        <v>0</v>
      </c>
      <c r="CI573" t="s">
        <v>317</v>
      </c>
      <c r="CK573">
        <f>IF(CK571="+X",0,-1)</f>
        <v>-1</v>
      </c>
      <c r="CL573">
        <f>IF(CK571="+X",0,1)</f>
        <v>1</v>
      </c>
      <c r="CM573">
        <f>IF(CM571="+X",0,-1)</f>
        <v>0</v>
      </c>
      <c r="CN573">
        <f>IF(CM571="+X",0,1)</f>
        <v>0</v>
      </c>
      <c r="CO573">
        <f>IF(CO571="+Y",-SIN(CJ563*PI()/180),0)</f>
        <v>-0.44721394578150375</v>
      </c>
      <c r="CP573">
        <f>-CO573</f>
        <v>0.44721394578150375</v>
      </c>
      <c r="CQ573">
        <f>IF(CQ571="+Y",-SIN(CJ562*PI()/180),0)</f>
        <v>0</v>
      </c>
      <c r="CR573">
        <f t="shared" si="156"/>
        <v>0</v>
      </c>
      <c r="CS573">
        <f t="shared" si="156"/>
        <v>0</v>
      </c>
      <c r="CT573">
        <f t="shared" si="156"/>
        <v>0</v>
      </c>
      <c r="CU573">
        <f>-CQ573</f>
        <v>0</v>
      </c>
      <c r="CV573">
        <f t="shared" si="157"/>
        <v>0</v>
      </c>
      <c r="CW573">
        <f t="shared" si="157"/>
        <v>0</v>
      </c>
      <c r="CX573">
        <f t="shared" si="157"/>
        <v>0</v>
      </c>
      <c r="CZ573" t="s">
        <v>317</v>
      </c>
      <c r="DB573">
        <f>IF(DB571="+X",0,-1)</f>
        <v>-1</v>
      </c>
      <c r="DC573">
        <f>IF(DB571="+X",0,1)</f>
        <v>1</v>
      </c>
      <c r="DD573">
        <f>IF(DD571="+X",0,-1)</f>
        <v>0</v>
      </c>
      <c r="DE573">
        <f>IF(DD571="+X",0,1)</f>
        <v>0</v>
      </c>
      <c r="DF573">
        <f>IF(DF571="+Y",-SIN(DA563*PI()/180),0)</f>
        <v>-0.44721394578150375</v>
      </c>
      <c r="DG573">
        <f>-DF573</f>
        <v>0.44721394578150375</v>
      </c>
      <c r="DH573">
        <f>IF(DH571="+Y",-SIN(DA562*PI()/180),0)</f>
        <v>0</v>
      </c>
      <c r="DI573">
        <f t="shared" si="158"/>
        <v>0</v>
      </c>
      <c r="DJ573">
        <f t="shared" si="158"/>
        <v>0</v>
      </c>
      <c r="DK573">
        <f t="shared" si="158"/>
        <v>0</v>
      </c>
      <c r="DL573">
        <f>-DH573</f>
        <v>0</v>
      </c>
      <c r="DM573">
        <f t="shared" si="159"/>
        <v>0</v>
      </c>
      <c r="DN573">
        <f t="shared" si="159"/>
        <v>0</v>
      </c>
      <c r="DO573">
        <f t="shared" si="159"/>
        <v>0</v>
      </c>
      <c r="DQ573" t="s">
        <v>317</v>
      </c>
      <c r="DS573">
        <f>IF(DS571="+X",0,-1)</f>
        <v>-1</v>
      </c>
      <c r="DT573">
        <f>IF(DS571="+X",0,1)</f>
        <v>1</v>
      </c>
      <c r="DU573">
        <f>IF(DU571="+X",0,-1)</f>
        <v>0</v>
      </c>
      <c r="DV573">
        <f>IF(DU571="+X",0,1)</f>
        <v>0</v>
      </c>
      <c r="DW573">
        <f>IF(DR554="+Y",-SIN(RADIANS(DR563)),0)</f>
        <v>-0.44721394578150375</v>
      </c>
      <c r="DX573">
        <f>-DW573</f>
        <v>0.44721394578150375</v>
      </c>
      <c r="DY573">
        <f>IF(DY571="+Y",-SIN(DR562*PI()/180),0)</f>
        <v>0</v>
      </c>
      <c r="DZ573">
        <f t="shared" si="160"/>
        <v>0</v>
      </c>
      <c r="EA573">
        <f t="shared" si="160"/>
        <v>0</v>
      </c>
      <c r="EB573">
        <f t="shared" si="160"/>
        <v>0</v>
      </c>
      <c r="EC573">
        <f>-DY573</f>
        <v>0</v>
      </c>
      <c r="ED573">
        <f t="shared" si="161"/>
        <v>0</v>
      </c>
      <c r="EE573">
        <f t="shared" si="161"/>
        <v>0</v>
      </c>
      <c r="EF573">
        <f t="shared" si="161"/>
        <v>0</v>
      </c>
    </row>
    <row r="574" spans="2:136" ht="16" x14ac:dyDescent="0.2">
      <c r="B574" t="s">
        <v>318</v>
      </c>
      <c r="D574">
        <v>0</v>
      </c>
      <c r="E574">
        <v>0</v>
      </c>
      <c r="F574">
        <v>0</v>
      </c>
      <c r="G574">
        <v>0</v>
      </c>
      <c r="H574">
        <f>-COS(C563*PI()/180)</f>
        <v>-0.89442701585905726</v>
      </c>
      <c r="I574">
        <f>H574</f>
        <v>-0.89442701585905726</v>
      </c>
      <c r="J574">
        <f>-COS(C562*PI()/180)</f>
        <v>-0.89442701585905726</v>
      </c>
      <c r="K574">
        <f t="shared" si="146"/>
        <v>-0.89442701585905726</v>
      </c>
      <c r="L574">
        <f t="shared" si="146"/>
        <v>-0.89442701585905726</v>
      </c>
      <c r="M574">
        <f t="shared" si="146"/>
        <v>-0.89442701585905726</v>
      </c>
      <c r="N574">
        <f>J574</f>
        <v>-0.89442701585905726</v>
      </c>
      <c r="O574">
        <f t="shared" si="147"/>
        <v>-0.89442701585905726</v>
      </c>
      <c r="P574">
        <f t="shared" si="147"/>
        <v>-0.89442701585905726</v>
      </c>
      <c r="Q574">
        <f t="shared" si="147"/>
        <v>-0.89442701585905726</v>
      </c>
      <c r="S574" t="s">
        <v>318</v>
      </c>
      <c r="U574">
        <v>0</v>
      </c>
      <c r="V574">
        <v>0</v>
      </c>
      <c r="W574">
        <v>0</v>
      </c>
      <c r="X574">
        <v>0</v>
      </c>
      <c r="Y574">
        <f>-COS(T563*PI()/180)</f>
        <v>-0.89442701585905726</v>
      </c>
      <c r="Z574">
        <f>Y574</f>
        <v>-0.89442701585905726</v>
      </c>
      <c r="AA574">
        <f>-COS(T562*PI()/180)</f>
        <v>-0.89442701585905726</v>
      </c>
      <c r="AB574">
        <f t="shared" si="148"/>
        <v>-0.89442701585905726</v>
      </c>
      <c r="AC574">
        <f t="shared" si="148"/>
        <v>-0.89442701585905726</v>
      </c>
      <c r="AD574">
        <f t="shared" si="148"/>
        <v>-0.89442701585905726</v>
      </c>
      <c r="AE574">
        <f>AA574</f>
        <v>-0.89442701585905726</v>
      </c>
      <c r="AF574">
        <f t="shared" si="149"/>
        <v>-0.89442701585905726</v>
      </c>
      <c r="AG574">
        <f t="shared" si="149"/>
        <v>-0.89442701585905726</v>
      </c>
      <c r="AH574">
        <f t="shared" si="149"/>
        <v>-0.89442701585905726</v>
      </c>
      <c r="AJ574" t="s">
        <v>318</v>
      </c>
      <c r="AL574">
        <v>0</v>
      </c>
      <c r="AM574">
        <v>0</v>
      </c>
      <c r="AN574">
        <v>0</v>
      </c>
      <c r="AO574">
        <v>0</v>
      </c>
      <c r="AP574">
        <f>-COS(AK563*PI()/180)</f>
        <v>-0.89442701585905726</v>
      </c>
      <c r="AQ574">
        <f>AP574</f>
        <v>-0.89442701585905726</v>
      </c>
      <c r="AR574">
        <f>-COS(AK562*PI()/180)</f>
        <v>-0.89442701585905726</v>
      </c>
      <c r="AS574">
        <f t="shared" si="150"/>
        <v>-0.89442701585905726</v>
      </c>
      <c r="AT574">
        <f t="shared" si="150"/>
        <v>-0.89442701585905726</v>
      </c>
      <c r="AU574">
        <f t="shared" si="150"/>
        <v>-0.89442701585905726</v>
      </c>
      <c r="AV574">
        <f>AR574</f>
        <v>-0.89442701585905726</v>
      </c>
      <c r="AW574">
        <f t="shared" si="151"/>
        <v>-0.89442701585905726</v>
      </c>
      <c r="AX574">
        <f t="shared" si="151"/>
        <v>-0.89442701585905726</v>
      </c>
      <c r="AY574">
        <f t="shared" si="151"/>
        <v>-0.89442701585905726</v>
      </c>
      <c r="BA574" t="s">
        <v>318</v>
      </c>
      <c r="BC574">
        <v>0</v>
      </c>
      <c r="BD574">
        <v>0</v>
      </c>
      <c r="BE574">
        <v>0</v>
      </c>
      <c r="BF574">
        <v>0</v>
      </c>
      <c r="BG574">
        <f>-COS(BB563*PI()/180)</f>
        <v>-0.89442701585905726</v>
      </c>
      <c r="BH574">
        <f>BG574</f>
        <v>-0.89442701585905726</v>
      </c>
      <c r="BI574">
        <f>-COS(BB562*PI()/180)</f>
        <v>-0.89442701585905726</v>
      </c>
      <c r="BJ574">
        <f t="shared" si="152"/>
        <v>-0.89442701585905726</v>
      </c>
      <c r="BK574">
        <f t="shared" si="152"/>
        <v>-0.89442701585905726</v>
      </c>
      <c r="BL574">
        <f t="shared" si="152"/>
        <v>-0.89442701585905726</v>
      </c>
      <c r="BM574">
        <f>BI574</f>
        <v>-0.89442701585905726</v>
      </c>
      <c r="BN574">
        <f t="shared" si="153"/>
        <v>-0.89442701585905726</v>
      </c>
      <c r="BO574">
        <f t="shared" si="153"/>
        <v>-0.89442701585905726</v>
      </c>
      <c r="BP574">
        <f t="shared" si="153"/>
        <v>-0.89442701585905726</v>
      </c>
      <c r="BR574" t="s">
        <v>318</v>
      </c>
      <c r="BT574">
        <v>0</v>
      </c>
      <c r="BU574">
        <v>0</v>
      </c>
      <c r="BV574">
        <v>0</v>
      </c>
      <c r="BW574">
        <v>0</v>
      </c>
      <c r="BX574">
        <f>-COS(BS563*PI()/180)</f>
        <v>-0.89442701585905726</v>
      </c>
      <c r="BY574">
        <f>BX574</f>
        <v>-0.89442701585905726</v>
      </c>
      <c r="BZ574">
        <f>-COS(BS562*PI()/180)</f>
        <v>-0.89442701585905726</v>
      </c>
      <c r="CA574">
        <f t="shared" si="154"/>
        <v>-0.89442701585905726</v>
      </c>
      <c r="CB574">
        <f t="shared" si="154"/>
        <v>-0.89442701585905726</v>
      </c>
      <c r="CC574">
        <f t="shared" si="154"/>
        <v>-0.89442701585905726</v>
      </c>
      <c r="CD574">
        <f>BZ574</f>
        <v>-0.89442701585905726</v>
      </c>
      <c r="CE574">
        <f t="shared" si="155"/>
        <v>-0.89442701585905726</v>
      </c>
      <c r="CF574">
        <f t="shared" si="155"/>
        <v>-0.89442701585905726</v>
      </c>
      <c r="CG574">
        <f t="shared" si="155"/>
        <v>-0.89442701585905726</v>
      </c>
      <c r="CI574" t="s">
        <v>318</v>
      </c>
      <c r="CK574">
        <v>0</v>
      </c>
      <c r="CL574">
        <v>0</v>
      </c>
      <c r="CM574">
        <v>0</v>
      </c>
      <c r="CN574">
        <v>0</v>
      </c>
      <c r="CO574">
        <f>-COS(CJ563*PI()/180)</f>
        <v>-0.89442701585905726</v>
      </c>
      <c r="CP574">
        <f>CO574</f>
        <v>-0.89442701585905726</v>
      </c>
      <c r="CQ574">
        <f>-COS(CJ562*PI()/180)</f>
        <v>-0.89442701585905726</v>
      </c>
      <c r="CR574">
        <f t="shared" si="156"/>
        <v>-0.89442701585905726</v>
      </c>
      <c r="CS574">
        <f t="shared" si="156"/>
        <v>-0.89442701585905726</v>
      </c>
      <c r="CT574">
        <f t="shared" si="156"/>
        <v>-0.89442701585905726</v>
      </c>
      <c r="CU574">
        <f>CQ574</f>
        <v>-0.89442701585905726</v>
      </c>
      <c r="CV574">
        <f t="shared" si="157"/>
        <v>-0.89442701585905726</v>
      </c>
      <c r="CW574">
        <f t="shared" si="157"/>
        <v>-0.89442701585905726</v>
      </c>
      <c r="CX574">
        <f t="shared" si="157"/>
        <v>-0.89442701585905726</v>
      </c>
      <c r="CZ574" t="s">
        <v>318</v>
      </c>
      <c r="DB574">
        <v>0</v>
      </c>
      <c r="DC574">
        <v>0</v>
      </c>
      <c r="DD574">
        <v>0</v>
      </c>
      <c r="DE574">
        <v>0</v>
      </c>
      <c r="DF574">
        <f>-COS(DA563*PI()/180)</f>
        <v>-0.89442701585905726</v>
      </c>
      <c r="DG574">
        <f>DF574</f>
        <v>-0.89442701585905726</v>
      </c>
      <c r="DH574">
        <f>-COS(DA562*PI()/180)</f>
        <v>-0.89442701585905726</v>
      </c>
      <c r="DI574">
        <f t="shared" si="158"/>
        <v>-0.89442701585905726</v>
      </c>
      <c r="DJ574">
        <f t="shared" si="158"/>
        <v>-0.89442701585905726</v>
      </c>
      <c r="DK574">
        <f t="shared" si="158"/>
        <v>-0.89442701585905726</v>
      </c>
      <c r="DL574">
        <f>DH574</f>
        <v>-0.89442701585905726</v>
      </c>
      <c r="DM574">
        <f t="shared" si="159"/>
        <v>-0.89442701585905726</v>
      </c>
      <c r="DN574">
        <f t="shared" si="159"/>
        <v>-0.89442701585905726</v>
      </c>
      <c r="DO574">
        <f t="shared" si="159"/>
        <v>-0.89442701585905726</v>
      </c>
      <c r="DQ574" t="s">
        <v>318</v>
      </c>
      <c r="DS574">
        <v>0</v>
      </c>
      <c r="DT574">
        <v>0</v>
      </c>
      <c r="DU574">
        <v>0</v>
      </c>
      <c r="DV574">
        <v>0</v>
      </c>
      <c r="DW574">
        <f>-COS(DR563*PI()/180)</f>
        <v>-0.89442701585905726</v>
      </c>
      <c r="DX574">
        <f>DW574</f>
        <v>-0.89442701585905726</v>
      </c>
      <c r="DY574">
        <f>-COS(DR562*PI()/180)</f>
        <v>-0.89442701585905726</v>
      </c>
      <c r="DZ574">
        <f t="shared" si="160"/>
        <v>-0.89442701585905726</v>
      </c>
      <c r="EA574">
        <f t="shared" si="160"/>
        <v>-0.89442701585905726</v>
      </c>
      <c r="EB574">
        <f t="shared" si="160"/>
        <v>-0.89442701585905726</v>
      </c>
      <c r="EC574">
        <f>DY574</f>
        <v>-0.89442701585905726</v>
      </c>
      <c r="ED574">
        <f t="shared" si="161"/>
        <v>-0.89442701585905726</v>
      </c>
      <c r="EE574">
        <f t="shared" si="161"/>
        <v>-0.89442701585905726</v>
      </c>
      <c r="EF574">
        <f t="shared" si="161"/>
        <v>-0.89442701585905726</v>
      </c>
    </row>
    <row r="575" spans="2:136" ht="16" x14ac:dyDescent="0.2">
      <c r="B575" t="s">
        <v>319</v>
      </c>
      <c r="C575" t="s">
        <v>320</v>
      </c>
      <c r="D575">
        <f>IF(D571="+X",C564/2,0)</f>
        <v>4</v>
      </c>
      <c r="E575">
        <f>IF(D571="+X",C564/2,0)</f>
        <v>4</v>
      </c>
      <c r="F575">
        <v>0</v>
      </c>
      <c r="G575">
        <v>0</v>
      </c>
      <c r="H575">
        <f>IF(H571="+X",C564+(C559+2*C561)*C566/3/(C559+C561),0)</f>
        <v>9.6666666666666661</v>
      </c>
      <c r="I575">
        <f>H575</f>
        <v>9.6666666666666661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S575" t="s">
        <v>319</v>
      </c>
      <c r="T575" t="s">
        <v>320</v>
      </c>
      <c r="U575">
        <f>IF(U571="+X",T564/2,0)</f>
        <v>4</v>
      </c>
      <c r="V575">
        <f>IF(U571="+X",T564/2,0)</f>
        <v>4</v>
      </c>
      <c r="W575">
        <v>0</v>
      </c>
      <c r="X575">
        <v>0</v>
      </c>
      <c r="Y575">
        <f>IF(Y571="+X",T564+(T559+2*T561)*T566/3/(T559+T561),0)</f>
        <v>9.6666666666666661</v>
      </c>
      <c r="Z575">
        <f>Y575</f>
        <v>9.6666666666666661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J575" t="s">
        <v>319</v>
      </c>
      <c r="AK575" t="s">
        <v>320</v>
      </c>
      <c r="AL575">
        <f>IF(AL571="+X",AK564/2,0)</f>
        <v>4</v>
      </c>
      <c r="AM575">
        <f>IF(AL571="+X",AK564/2,0)</f>
        <v>4</v>
      </c>
      <c r="AN575">
        <v>0</v>
      </c>
      <c r="AO575">
        <v>0</v>
      </c>
      <c r="AP575">
        <f>IF(AP571="+X",AK564+(AK559+2*AK561)*AK566/3/(AK559+AK561),0)</f>
        <v>9.6666666666666661</v>
      </c>
      <c r="AQ575">
        <f>AP575</f>
        <v>9.6666666666666661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BA575" t="s">
        <v>319</v>
      </c>
      <c r="BB575" t="s">
        <v>320</v>
      </c>
      <c r="BC575">
        <f>IF(BC571="+X",BB564/2,0)</f>
        <v>4</v>
      </c>
      <c r="BD575">
        <f>IF(BC571="+X",BB564/2,0)</f>
        <v>4</v>
      </c>
      <c r="BE575">
        <v>0</v>
      </c>
      <c r="BF575">
        <v>0</v>
      </c>
      <c r="BG575">
        <f>IF(BG571="+X",BB564+(BB559+2*BB561)*BB566/3/(BB559+BB561),0)</f>
        <v>9.6666666666666661</v>
      </c>
      <c r="BH575">
        <f>BG575</f>
        <v>9.6666666666666661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R575" t="s">
        <v>319</v>
      </c>
      <c r="BS575" t="s">
        <v>320</v>
      </c>
      <c r="BT575">
        <f>IF(BT571="+X",BS564/2,0)</f>
        <v>0</v>
      </c>
      <c r="BU575">
        <f>IF(BT571="+X",BS564/2,0)</f>
        <v>0</v>
      </c>
      <c r="BV575">
        <v>0</v>
      </c>
      <c r="BW575">
        <v>0</v>
      </c>
      <c r="BX575">
        <f>IF(BX571="+X",BS564+(BS559+2*BS561)*BS566/3/(BS559+BS561),0)</f>
        <v>0</v>
      </c>
      <c r="BY575">
        <f>BX575</f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I575" t="s">
        <v>319</v>
      </c>
      <c r="CJ575" t="s">
        <v>320</v>
      </c>
      <c r="CK575">
        <f>IF(CK571="+X",CJ564/2,0)</f>
        <v>0</v>
      </c>
      <c r="CL575">
        <f>IF(CK571="+X",CJ564/2,0)</f>
        <v>0</v>
      </c>
      <c r="CM575">
        <v>0</v>
      </c>
      <c r="CN575">
        <v>0</v>
      </c>
      <c r="CO575">
        <f>IF(CO571="+X",CJ564+(CJ559+2*CJ561)*CJ566/3/(CJ559+CJ561),0)</f>
        <v>0</v>
      </c>
      <c r="CP575">
        <f>CO575</f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Z575" t="s">
        <v>319</v>
      </c>
      <c r="DA575" t="s">
        <v>320</v>
      </c>
      <c r="DB575">
        <f>IF(DB571="+X",DA564/2,0)</f>
        <v>0</v>
      </c>
      <c r="DC575">
        <f>IF(DB571="+X",DA564/2,0)</f>
        <v>0</v>
      </c>
      <c r="DD575">
        <v>0</v>
      </c>
      <c r="DE575">
        <v>0</v>
      </c>
      <c r="DF575">
        <f>IF(DF571="+X",DA564+(DA559+2*DA561)*DA566/3/(DA559+DA561),0)</f>
        <v>0</v>
      </c>
      <c r="DG575">
        <f>DF575</f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Q575" t="s">
        <v>319</v>
      </c>
      <c r="DR575" t="s">
        <v>320</v>
      </c>
      <c r="DS575">
        <f>IF(DS571="+X",DR564/2,0)</f>
        <v>0</v>
      </c>
      <c r="DT575">
        <f>IF(DS571="+X",DR564/2,0)</f>
        <v>0</v>
      </c>
      <c r="DU575">
        <v>0</v>
      </c>
      <c r="DV575">
        <v>0</v>
      </c>
      <c r="DW575">
        <f>IF(DW571="+X",DR564+(DR559+2*DR561)*DR566/3/(DR559+DR561),0)</f>
        <v>0</v>
      </c>
      <c r="DX575">
        <f>DW575</f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</row>
    <row r="576" spans="2:136" ht="16" x14ac:dyDescent="0.2">
      <c r="B576" t="s">
        <v>321</v>
      </c>
      <c r="C576" t="s">
        <v>320</v>
      </c>
      <c r="D576">
        <f>IF(D571="+X",0,C564/2)</f>
        <v>0</v>
      </c>
      <c r="E576">
        <f>IF(D571="+X",0,C564/2)</f>
        <v>0</v>
      </c>
      <c r="F576">
        <v>0</v>
      </c>
      <c r="G576">
        <v>0</v>
      </c>
      <c r="H576">
        <f>IF(H571="+Y",C564+(C559+2*C561)*C566/3/(C559+C561),0)</f>
        <v>0</v>
      </c>
      <c r="I576">
        <f>H576</f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S576" t="s">
        <v>321</v>
      </c>
      <c r="T576" t="s">
        <v>320</v>
      </c>
      <c r="U576">
        <f>IF(U571="+X",0,T564/2)</f>
        <v>0</v>
      </c>
      <c r="V576">
        <f>IF(U571="+X",0,T564/2)</f>
        <v>0</v>
      </c>
      <c r="W576">
        <v>0</v>
      </c>
      <c r="X576">
        <v>0</v>
      </c>
      <c r="Y576">
        <f>IF(Y571="+Y",T564+(T559+2*T561)*T566/3/(T559+T561),0)</f>
        <v>0</v>
      </c>
      <c r="Z576">
        <f>Y576</f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J576" t="s">
        <v>321</v>
      </c>
      <c r="AK576" t="s">
        <v>320</v>
      </c>
      <c r="AL576">
        <f>IF(AL571="+X",0,AK564/2)</f>
        <v>0</v>
      </c>
      <c r="AM576">
        <f>IF(AL571="+X",0,AK564/2)</f>
        <v>0</v>
      </c>
      <c r="AN576">
        <v>0</v>
      </c>
      <c r="AO576">
        <v>0</v>
      </c>
      <c r="AP576">
        <f>IF(AP571="+Y",AK564+(AK559+2*AK561)*AK566/3/(AK559+AK561),0)</f>
        <v>0</v>
      </c>
      <c r="AQ576">
        <f>AP576</f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BA576" t="s">
        <v>321</v>
      </c>
      <c r="BB576" t="s">
        <v>320</v>
      </c>
      <c r="BC576">
        <f>IF(BC571="+X",0,BB564/2)</f>
        <v>0</v>
      </c>
      <c r="BD576">
        <f>IF(BC571="+X",0,BB564/2)</f>
        <v>0</v>
      </c>
      <c r="BE576">
        <v>0</v>
      </c>
      <c r="BF576">
        <v>0</v>
      </c>
      <c r="BG576">
        <f>IF(BG571="+Y",BB564+(BB559+2*BB561)*BB566/3/(BB559+BB561),0)</f>
        <v>0</v>
      </c>
      <c r="BH576">
        <f>BG576</f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R576" t="s">
        <v>321</v>
      </c>
      <c r="BS576" t="s">
        <v>320</v>
      </c>
      <c r="BT576">
        <f>IF(BT571="+X",0,BS564/2)</f>
        <v>4</v>
      </c>
      <c r="BU576">
        <f>IF(BT571="+X",0,BS564/2)</f>
        <v>4</v>
      </c>
      <c r="BV576">
        <v>0</v>
      </c>
      <c r="BW576">
        <v>0</v>
      </c>
      <c r="BX576">
        <f>IF(BX571="+Y",BS564+(BS559+2*BS561)*BS566/3/(BS559+BS561),0)</f>
        <v>10.222222222222221</v>
      </c>
      <c r="BY576">
        <f>BX576</f>
        <v>10.222222222222221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I576" t="s">
        <v>321</v>
      </c>
      <c r="CJ576" t="s">
        <v>320</v>
      </c>
      <c r="CK576">
        <f>IF(CK571="+X",0,CJ564/2)</f>
        <v>4</v>
      </c>
      <c r="CL576">
        <f>IF(CK571="+X",0,CJ564/2)</f>
        <v>4</v>
      </c>
      <c r="CM576">
        <v>0</v>
      </c>
      <c r="CN576">
        <v>0</v>
      </c>
      <c r="CO576">
        <f>IF(CO571="+Y",CJ564+(CJ559+2*CJ561)*CJ566/3/(CJ559+CJ561),0)</f>
        <v>10.222222222222221</v>
      </c>
      <c r="CP576">
        <f>CO576</f>
        <v>10.222222222222221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Z576" t="s">
        <v>321</v>
      </c>
      <c r="DA576" t="s">
        <v>320</v>
      </c>
      <c r="DB576">
        <f>IF(DB571="+X",0,DA564/2)</f>
        <v>4</v>
      </c>
      <c r="DC576">
        <f>IF(DB571="+X",0,DA564/2)</f>
        <v>4</v>
      </c>
      <c r="DD576">
        <v>0</v>
      </c>
      <c r="DE576">
        <v>0</v>
      </c>
      <c r="DF576">
        <f>IF(DF571="+Y",DA564+(DA559+2*DA561)*DA566/3/(DA559+DA561),0)</f>
        <v>10.222222222222221</v>
      </c>
      <c r="DG576">
        <f>DF576</f>
        <v>10.222222222222221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Q576" t="s">
        <v>321</v>
      </c>
      <c r="DR576" t="s">
        <v>320</v>
      </c>
      <c r="DS576">
        <f>IF(DS571="+X",0,DR564/2)</f>
        <v>4</v>
      </c>
      <c r="DT576">
        <f>IF(DS571="+X",0,DR564/2)</f>
        <v>4</v>
      </c>
      <c r="DU576">
        <v>0</v>
      </c>
      <c r="DV576">
        <v>0</v>
      </c>
      <c r="DW576">
        <f>IF(DW571="+Y",DR564+(DR559+2*DR561)*DR566/3/(DR559+DR561),0)</f>
        <v>10.222222222222221</v>
      </c>
      <c r="DX576">
        <f>DW576</f>
        <v>10.222222222222221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</row>
    <row r="577" spans="2:136" ht="16" x14ac:dyDescent="0.2">
      <c r="B577" t="s">
        <v>322</v>
      </c>
      <c r="C577" t="s">
        <v>320</v>
      </c>
      <c r="D577">
        <v>0</v>
      </c>
      <c r="E577">
        <v>0</v>
      </c>
      <c r="F577">
        <v>0</v>
      </c>
      <c r="G577">
        <v>0</v>
      </c>
      <c r="H577">
        <f>IF(H571="+X",C558-(C559+2*C561)*C566/3/(C559+C561)/TAN(C563*PI()/180),C558-(C559+2*C561)*C566/3/(C559+C561)/TAN(C563*PI()/180))</f>
        <v>36.666669930220046</v>
      </c>
      <c r="I577">
        <f>IF(H571="+X",(C559+2*C561)*C566/3/(C559+C561)/TAN(C563*PI()/180),(C559+2*C561)*C566/3/(C559+C561)/TAN(C563*PI()/180))</f>
        <v>3.3333300697799548</v>
      </c>
      <c r="J577">
        <f>C558-J465</f>
        <v>36.5</v>
      </c>
      <c r="K577">
        <f>C558-K465</f>
        <v>31.839903967652262</v>
      </c>
      <c r="L577">
        <f>C558-L465</f>
        <v>24.25</v>
      </c>
      <c r="M577">
        <f>C558-M465</f>
        <v>11.702380952380953</v>
      </c>
      <c r="N577">
        <f>J577</f>
        <v>36.5</v>
      </c>
      <c r="O577">
        <f>K577</f>
        <v>31.839903967652262</v>
      </c>
      <c r="P577">
        <f>L577</f>
        <v>24.25</v>
      </c>
      <c r="Q577">
        <f>M577</f>
        <v>11.702380952380953</v>
      </c>
      <c r="S577" t="s">
        <v>322</v>
      </c>
      <c r="T577" t="s">
        <v>320</v>
      </c>
      <c r="U577">
        <v>0</v>
      </c>
      <c r="V577">
        <v>0</v>
      </c>
      <c r="W577">
        <v>0</v>
      </c>
      <c r="X577">
        <v>0</v>
      </c>
      <c r="Y577">
        <f>IF(Y571="+X",T558-(T559+2*T561)*T566/3/(T559+T561)/TAN(T563*PI()/180),T558-(T559+2*T561)*T566/3/(T559+T561)/TAN(T563*PI()/180))</f>
        <v>36.666669930220046</v>
      </c>
      <c r="Z577">
        <f>IF(Y571="+X",(T559+2*T561)*T566/3/(T559+T561)/TAN(T563*PI()/180),(T559+2*T561)*T566/3/(T559+T561)/TAN(T563*PI()/180))</f>
        <v>3.3333300697799548</v>
      </c>
      <c r="AA577">
        <f>T558-AA465</f>
        <v>36.5</v>
      </c>
      <c r="AB577">
        <f>T558-AB465</f>
        <v>31.839903967652262</v>
      </c>
      <c r="AC577">
        <f>T558-AC465</f>
        <v>24.25</v>
      </c>
      <c r="AD577">
        <f>T558-AD465</f>
        <v>11.702380952380953</v>
      </c>
      <c r="AE577">
        <f>AA577</f>
        <v>36.5</v>
      </c>
      <c r="AF577">
        <f>AB577</f>
        <v>31.839903967652262</v>
      </c>
      <c r="AG577">
        <f>AC577</f>
        <v>24.25</v>
      </c>
      <c r="AH577">
        <f>AD577</f>
        <v>11.702380952380953</v>
      </c>
      <c r="AJ577" t="s">
        <v>322</v>
      </c>
      <c r="AK577" t="s">
        <v>320</v>
      </c>
      <c r="AL577">
        <v>0</v>
      </c>
      <c r="AM577">
        <v>0</v>
      </c>
      <c r="AN577">
        <v>0</v>
      </c>
      <c r="AO577">
        <v>0</v>
      </c>
      <c r="AP577">
        <f>IF(AP571="+X",AK558-(AK559+2*AK561)*AK566/3/(AK559+AK561)/TAN(AK563*PI()/180),AK558-(AK559+2*AK561)*AK566/3/(AK559+AK561)/TAN(AK563*PI()/180))</f>
        <v>36.666669930220046</v>
      </c>
      <c r="AQ577">
        <f>IF(AP571="+X",(AK559+2*AK561)*AK566/3/(AK559+AK561)/TAN(AK563*PI()/180),(AK559+2*AK561)*AK566/3/(AK559+AK561)/TAN(AK563*PI()/180))</f>
        <v>3.3333300697799548</v>
      </c>
      <c r="AR577">
        <f>AK558-AR465</f>
        <v>36.5</v>
      </c>
      <c r="AS577">
        <f>AK558-AS465</f>
        <v>31.839903967652262</v>
      </c>
      <c r="AT577">
        <f>AK558-AT465</f>
        <v>24.25</v>
      </c>
      <c r="AU577">
        <f>AK558-AU465</f>
        <v>11.702380952380953</v>
      </c>
      <c r="AV577">
        <f>AR577</f>
        <v>36.5</v>
      </c>
      <c r="AW577">
        <f>AS577</f>
        <v>31.839903967652262</v>
      </c>
      <c r="AX577">
        <f>AT577</f>
        <v>24.25</v>
      </c>
      <c r="AY577">
        <f>AU577</f>
        <v>11.702380952380953</v>
      </c>
      <c r="BA577" t="s">
        <v>322</v>
      </c>
      <c r="BB577" t="s">
        <v>320</v>
      </c>
      <c r="BC577">
        <v>0</v>
      </c>
      <c r="BD577">
        <v>0</v>
      </c>
      <c r="BE577">
        <v>0</v>
      </c>
      <c r="BF577">
        <v>0</v>
      </c>
      <c r="BG577">
        <f>IF(BG571="+X",BB558-(BB559+2*BB561)*BB566/3/(BB559+BB561)/TAN(BB563*PI()/180),BB558-(BB559+2*BB561)*BB566/3/(BB559+BB561)/TAN(BB563*PI()/180))</f>
        <v>36.666669930220046</v>
      </c>
      <c r="BH577">
        <f>IF(BG571="+X",(BB559+2*BB561)*BB566/3/(BB559+BB561)/TAN(BB563*PI()/180),(BB559+2*BB561)*BB566/3/(BB559+BB561)/TAN(BB563*PI()/180))</f>
        <v>3.3333300697799548</v>
      </c>
      <c r="BI577">
        <f>BB558-BI465</f>
        <v>36.5</v>
      </c>
      <c r="BJ577">
        <f>BB558-BJ465</f>
        <v>31.839903967652262</v>
      </c>
      <c r="BK577">
        <f>BB558-BK465</f>
        <v>24.25</v>
      </c>
      <c r="BL577">
        <f>BB558-BL465</f>
        <v>11.702380952380953</v>
      </c>
      <c r="BM577">
        <f>BI577</f>
        <v>36.5</v>
      </c>
      <c r="BN577">
        <f>BJ577</f>
        <v>31.839903967652262</v>
      </c>
      <c r="BO577">
        <f>BK577</f>
        <v>24.25</v>
      </c>
      <c r="BP577">
        <f>BL577</f>
        <v>11.702380952380953</v>
      </c>
      <c r="BR577" t="s">
        <v>322</v>
      </c>
      <c r="BS577" t="s">
        <v>320</v>
      </c>
      <c r="BT577">
        <v>0</v>
      </c>
      <c r="BU577">
        <v>0</v>
      </c>
      <c r="BV577">
        <v>0</v>
      </c>
      <c r="BW577">
        <v>0</v>
      </c>
      <c r="BX577">
        <f>IF(BX571="+X",BS558-(BS559+2*BS561)*BS566/3/(BS559+BS561)/TAN(BS563*PI()/180),BS558-(BS559+2*BS561)*BS566/3/(BS559+BS561)/TAN(BS563*PI()/180))</f>
        <v>15.55555990696006</v>
      </c>
      <c r="BY577">
        <f>IF(BX571="+X",(BS559+2*BS561)*BS566/3/(BS559+BS561)/TAN(BS563*PI()/180),(BS559+2*BS561)*BS566/3/(BS559+BS561)/TAN(BS563*PI()/180))</f>
        <v>4.4444400930399395</v>
      </c>
      <c r="BZ577">
        <f>BS558-BZ465</f>
        <v>16.5</v>
      </c>
      <c r="CA577">
        <f>BS558-CA465</f>
        <v>11.846514575411913</v>
      </c>
      <c r="CB577">
        <f>BS558-CB465</f>
        <v>6.3333333333333304</v>
      </c>
      <c r="CC577">
        <f>BS558-CC465</f>
        <v>20</v>
      </c>
      <c r="CD577">
        <f>BZ577</f>
        <v>16.5</v>
      </c>
      <c r="CE577">
        <f>CA577</f>
        <v>11.846514575411913</v>
      </c>
      <c r="CF577">
        <f>CB577</f>
        <v>6.3333333333333304</v>
      </c>
      <c r="CG577">
        <f>CC577</f>
        <v>20</v>
      </c>
      <c r="CI577" t="s">
        <v>322</v>
      </c>
      <c r="CJ577" t="s">
        <v>320</v>
      </c>
      <c r="CK577">
        <v>0</v>
      </c>
      <c r="CL577">
        <v>0</v>
      </c>
      <c r="CM577">
        <v>0</v>
      </c>
      <c r="CN577">
        <v>0</v>
      </c>
      <c r="CO577">
        <f>IF(CO571="+X",CJ558-(CJ559+2*CJ561)*CJ566/3/(CJ559+CJ561)/TAN(CJ563*PI()/180),CJ558-(CJ559+2*CJ561)*CJ566/3/(CJ559+CJ561)/TAN(CJ563*PI()/180))</f>
        <v>15.55555990696006</v>
      </c>
      <c r="CP577">
        <f>IF(CO571="+X",(CJ559+2*CJ561)*CJ566/3/(CJ559+CJ561)/TAN(CJ563*PI()/180),(CJ559+2*CJ561)*CJ566/3/(CJ559+CJ561)/TAN(CJ563*PI()/180))</f>
        <v>4.4444400930399395</v>
      </c>
      <c r="CQ577">
        <f>CJ558-CQ465</f>
        <v>16.5</v>
      </c>
      <c r="CR577">
        <f>CJ558-CR465</f>
        <v>11.846514575411913</v>
      </c>
      <c r="CS577">
        <f>CJ558-CS465</f>
        <v>6.3333333333333304</v>
      </c>
      <c r="CT577">
        <f>CJ558-CT465</f>
        <v>20</v>
      </c>
      <c r="CU577">
        <f>CQ577</f>
        <v>16.5</v>
      </c>
      <c r="CV577">
        <f>CR577</f>
        <v>11.846514575411913</v>
      </c>
      <c r="CW577">
        <f>CS577</f>
        <v>6.3333333333333304</v>
      </c>
      <c r="CX577">
        <f>CT577</f>
        <v>20</v>
      </c>
      <c r="CZ577" t="s">
        <v>322</v>
      </c>
      <c r="DA577" t="s">
        <v>320</v>
      </c>
      <c r="DB577">
        <v>0</v>
      </c>
      <c r="DC577">
        <v>0</v>
      </c>
      <c r="DD577">
        <v>0</v>
      </c>
      <c r="DE577">
        <v>0</v>
      </c>
      <c r="DF577">
        <f>IF(DF571="+X",DA558-(DA559+2*DA561)*DA566/3/(DA559+DA561)/TAN(DA563*PI()/180),DA558-(DA559+2*DA561)*DA566/3/(DA559+DA561)/TAN(DA563*PI()/180))</f>
        <v>15.55555990696006</v>
      </c>
      <c r="DG577">
        <f>IF(DF571="+X",(DA559+2*DA561)*DA566/3/(DA559+DA561)/TAN(DA563*PI()/180),(DA559+2*DA561)*DA566/3/(DA559+DA561)/TAN(DA563*PI()/180))</f>
        <v>4.4444400930399395</v>
      </c>
      <c r="DH577">
        <f>DA558-DH465</f>
        <v>16.5</v>
      </c>
      <c r="DI577">
        <f>DA558-DI465</f>
        <v>11.846514575411913</v>
      </c>
      <c r="DJ577">
        <f>DA558-DJ465</f>
        <v>6.3333333333333304</v>
      </c>
      <c r="DK577">
        <f>DA558-DK465</f>
        <v>20</v>
      </c>
      <c r="DL577">
        <f>DH577</f>
        <v>16.5</v>
      </c>
      <c r="DM577">
        <f>DI577</f>
        <v>11.846514575411913</v>
      </c>
      <c r="DN577">
        <f>DJ577</f>
        <v>6.3333333333333304</v>
      </c>
      <c r="DO577">
        <f>DK577</f>
        <v>20</v>
      </c>
      <c r="DQ577" t="s">
        <v>322</v>
      </c>
      <c r="DR577" t="s">
        <v>320</v>
      </c>
      <c r="DS577">
        <v>0</v>
      </c>
      <c r="DT577">
        <v>0</v>
      </c>
      <c r="DU577">
        <v>0</v>
      </c>
      <c r="DV577">
        <v>0</v>
      </c>
      <c r="DW577">
        <f>IF(DW571="+X",DR558-(DR559+2*DR561)*DR566/3/(DR559+DR561)/TAN(DR563*PI()/180),DR558-(DR559+2*DR561)*DR566/3/(DR559+DR561)/TAN(DR563*PI()/180))</f>
        <v>15.55555990696006</v>
      </c>
      <c r="DX577">
        <f>IF(DW571="+X",(DR559+2*DR561)*DR566/3/(DR559+DR561)/TAN(DR563*PI()/180),(DR559+2*DR561)*DR566/3/(DR559+DR561)/TAN(DR563*PI()/180))</f>
        <v>4.4444400930399395</v>
      </c>
      <c r="DY577">
        <f>DR558-DY465</f>
        <v>16.5</v>
      </c>
      <c r="DZ577">
        <f>DR558-DZ465</f>
        <v>11.846514575411913</v>
      </c>
      <c r="EA577">
        <f>DR558-EA465</f>
        <v>6.3333333333333304</v>
      </c>
      <c r="EB577">
        <f>DR558-EB465</f>
        <v>20</v>
      </c>
      <c r="EC577">
        <f>DY577</f>
        <v>16.5</v>
      </c>
      <c r="ED577">
        <f>DZ577</f>
        <v>11.846514575411913</v>
      </c>
      <c r="EE577">
        <f>EA577</f>
        <v>6.3333333333333304</v>
      </c>
      <c r="EF577">
        <f>EB577</f>
        <v>20</v>
      </c>
    </row>
    <row r="578" spans="2:136" ht="16" x14ac:dyDescent="0.2">
      <c r="B578" t="s">
        <v>323</v>
      </c>
      <c r="C578" t="s">
        <v>9</v>
      </c>
      <c r="D578">
        <f t="shared" ref="D578:M578" si="162">D572*D464*D403</f>
        <v>-878.77757644942835</v>
      </c>
      <c r="E578">
        <f t="shared" si="162"/>
        <v>-764.53649151100251</v>
      </c>
      <c r="F578">
        <f t="shared" si="162"/>
        <v>0</v>
      </c>
      <c r="G578">
        <f t="shared" si="162"/>
        <v>0</v>
      </c>
      <c r="H578">
        <f t="shared" si="162"/>
        <v>193.83619224883356</v>
      </c>
      <c r="I578">
        <f t="shared" si="162"/>
        <v>-378.97282984381593</v>
      </c>
      <c r="J578">
        <f t="shared" si="162"/>
        <v>0</v>
      </c>
      <c r="K578">
        <f t="shared" si="162"/>
        <v>0</v>
      </c>
      <c r="L578">
        <f t="shared" si="162"/>
        <v>0</v>
      </c>
      <c r="M578">
        <f t="shared" si="162"/>
        <v>0</v>
      </c>
      <c r="N578">
        <f>N572*N464*N380</f>
        <v>0</v>
      </c>
      <c r="O578">
        <f>O572*O464*O380</f>
        <v>0</v>
      </c>
      <c r="P578">
        <f>P572*P464*P380</f>
        <v>0</v>
      </c>
      <c r="Q578">
        <f>Q572*Q464*Q380</f>
        <v>0</v>
      </c>
      <c r="S578" t="s">
        <v>323</v>
      </c>
      <c r="T578" t="s">
        <v>9</v>
      </c>
      <c r="U578">
        <f t="shared" ref="U578:AD578" si="163">U572*U464*U403</f>
        <v>-878.77757644942835</v>
      </c>
      <c r="V578">
        <f t="shared" si="163"/>
        <v>-764.53649151100251</v>
      </c>
      <c r="W578">
        <f t="shared" si="163"/>
        <v>0</v>
      </c>
      <c r="X578">
        <f t="shared" si="163"/>
        <v>0</v>
      </c>
      <c r="Y578">
        <f t="shared" si="163"/>
        <v>-38.858445958623157</v>
      </c>
      <c r="Z578">
        <f t="shared" si="163"/>
        <v>-378.97282984381593</v>
      </c>
      <c r="AA578">
        <f t="shared" si="163"/>
        <v>0</v>
      </c>
      <c r="AB578">
        <f t="shared" si="163"/>
        <v>0</v>
      </c>
      <c r="AC578">
        <f t="shared" si="163"/>
        <v>0</v>
      </c>
      <c r="AD578">
        <f t="shared" si="163"/>
        <v>0</v>
      </c>
      <c r="AE578">
        <f>AE572*AE464*AE380</f>
        <v>0</v>
      </c>
      <c r="AF578">
        <f>AF572*AF464*AF380</f>
        <v>0</v>
      </c>
      <c r="AG578">
        <f>AG572*AG464*AG380</f>
        <v>0</v>
      </c>
      <c r="AH578">
        <f>AH572*AH464*AH380</f>
        <v>0</v>
      </c>
      <c r="AJ578" t="s">
        <v>323</v>
      </c>
      <c r="AK578" t="s">
        <v>9</v>
      </c>
      <c r="AL578">
        <f t="shared" ref="AL578:AU578" si="164">AL572*AL464*AL403</f>
        <v>-1511.4974314930168</v>
      </c>
      <c r="AM578">
        <f t="shared" si="164"/>
        <v>-131.81663646741418</v>
      </c>
      <c r="AN578">
        <f t="shared" si="164"/>
        <v>0</v>
      </c>
      <c r="AO578">
        <f t="shared" si="164"/>
        <v>0</v>
      </c>
      <c r="AP578">
        <f t="shared" si="164"/>
        <v>-3.8887624522878306</v>
      </c>
      <c r="AQ578">
        <f t="shared" si="164"/>
        <v>-181.24787514269457</v>
      </c>
      <c r="AR578">
        <f t="shared" si="164"/>
        <v>0</v>
      </c>
      <c r="AS578">
        <f t="shared" si="164"/>
        <v>0</v>
      </c>
      <c r="AT578">
        <f t="shared" si="164"/>
        <v>0</v>
      </c>
      <c r="AU578">
        <f t="shared" si="164"/>
        <v>0</v>
      </c>
      <c r="AV578">
        <f>AV572*AV464*AV380</f>
        <v>0</v>
      </c>
      <c r="AW578">
        <f>AW572*AW464*AW380</f>
        <v>0</v>
      </c>
      <c r="AX578">
        <f>AX572*AX464*AX380</f>
        <v>0</v>
      </c>
      <c r="AY578">
        <f>AY572*AY464*AY380</f>
        <v>0</v>
      </c>
      <c r="BA578" t="s">
        <v>323</v>
      </c>
      <c r="BB578" t="s">
        <v>9</v>
      </c>
      <c r="BC578">
        <f t="shared" ref="BC578:BL578" si="165">BC572*BC464*BC403</f>
        <v>-1511.4974314930168</v>
      </c>
      <c r="BD578">
        <f t="shared" si="165"/>
        <v>-131.81663646741418</v>
      </c>
      <c r="BE578">
        <f t="shared" si="165"/>
        <v>0</v>
      </c>
      <c r="BF578">
        <f t="shared" si="165"/>
        <v>0</v>
      </c>
      <c r="BG578">
        <f t="shared" si="165"/>
        <v>-236.58340065974451</v>
      </c>
      <c r="BH578">
        <f t="shared" si="165"/>
        <v>-181.24787514269457</v>
      </c>
      <c r="BI578">
        <f t="shared" si="165"/>
        <v>0</v>
      </c>
      <c r="BJ578">
        <f t="shared" si="165"/>
        <v>0</v>
      </c>
      <c r="BK578">
        <f t="shared" si="165"/>
        <v>0</v>
      </c>
      <c r="BL578">
        <f t="shared" si="165"/>
        <v>0</v>
      </c>
      <c r="BM578">
        <f>BM572*BM464*BM380</f>
        <v>0</v>
      </c>
      <c r="BN578">
        <f>BN572*BN464*BN380</f>
        <v>0</v>
      </c>
      <c r="BO578">
        <f>BO572*BO464*BO380</f>
        <v>0</v>
      </c>
      <c r="BP578">
        <f>BP572*BP464*BP380</f>
        <v>0</v>
      </c>
      <c r="BR578" t="s">
        <v>323</v>
      </c>
      <c r="BS578" t="s">
        <v>9</v>
      </c>
      <c r="BT578">
        <f t="shared" ref="BT578:CC578" si="166">BT572*BT464*BT403</f>
        <v>0</v>
      </c>
      <c r="BU578">
        <f t="shared" si="166"/>
        <v>0</v>
      </c>
      <c r="BV578">
        <f t="shared" si="166"/>
        <v>1362.1052434966141</v>
      </c>
      <c r="BW578">
        <f t="shared" si="166"/>
        <v>-1362.1052434966141</v>
      </c>
      <c r="BX578">
        <f t="shared" si="166"/>
        <v>0</v>
      </c>
      <c r="BY578">
        <f t="shared" si="166"/>
        <v>0</v>
      </c>
      <c r="BZ578">
        <f t="shared" si="166"/>
        <v>72.815375312164392</v>
      </c>
      <c r="CA578">
        <f t="shared" si="166"/>
        <v>211.3698140648313</v>
      </c>
      <c r="CB578">
        <f t="shared" si="166"/>
        <v>152.05166885125601</v>
      </c>
      <c r="CC578">
        <f t="shared" si="166"/>
        <v>0</v>
      </c>
      <c r="CD578">
        <f>CD572*CD464*CD380</f>
        <v>-100.82128889376607</v>
      </c>
      <c r="CE578">
        <f>CE572*CE464*CE380</f>
        <v>-294.8795110258431</v>
      </c>
      <c r="CF578">
        <f>CF572*CF464*CF380</f>
        <v>-243.75357182593368</v>
      </c>
      <c r="CG578">
        <f>CG572*CG464*CG380</f>
        <v>0</v>
      </c>
      <c r="CI578" t="s">
        <v>323</v>
      </c>
      <c r="CJ578" t="s">
        <v>9</v>
      </c>
      <c r="CK578">
        <f t="shared" ref="CK578:CT578" si="167">CK572*CK464*CK403</f>
        <v>0</v>
      </c>
      <c r="CL578">
        <f t="shared" si="167"/>
        <v>0</v>
      </c>
      <c r="CM578">
        <f t="shared" si="167"/>
        <v>1362.1052434966141</v>
      </c>
      <c r="CN578">
        <f t="shared" si="167"/>
        <v>-1362.1052434966141</v>
      </c>
      <c r="CO578">
        <f t="shared" si="167"/>
        <v>0</v>
      </c>
      <c r="CP578">
        <f t="shared" si="167"/>
        <v>0</v>
      </c>
      <c r="CQ578">
        <f t="shared" si="167"/>
        <v>25.205322223441517</v>
      </c>
      <c r="CR578">
        <f t="shared" si="167"/>
        <v>75.158727264910652</v>
      </c>
      <c r="CS578">
        <f t="shared" si="167"/>
        <v>82.531712677209867</v>
      </c>
      <c r="CT578">
        <f t="shared" si="167"/>
        <v>0</v>
      </c>
      <c r="CU578">
        <f>CU572*CU464*CU380</f>
        <v>-53.211235805043202</v>
      </c>
      <c r="CV578">
        <f>CV572*CV464*CV380</f>
        <v>-158.66842422592248</v>
      </c>
      <c r="CW578">
        <f>CW572*CW464*CW380</f>
        <v>-174.2336156518875</v>
      </c>
      <c r="CX578">
        <f>CX572*CX464*CX380</f>
        <v>0</v>
      </c>
      <c r="CZ578" t="s">
        <v>323</v>
      </c>
      <c r="DA578" t="s">
        <v>9</v>
      </c>
      <c r="DB578">
        <f t="shared" ref="DB578:DK578" si="168">DB572*DB464*DB403</f>
        <v>0</v>
      </c>
      <c r="DC578">
        <f t="shared" si="168"/>
        <v>0</v>
      </c>
      <c r="DD578">
        <f t="shared" si="168"/>
        <v>729.38538845302548</v>
      </c>
      <c r="DE578">
        <f t="shared" si="168"/>
        <v>-729.38538845302548</v>
      </c>
      <c r="DF578">
        <f t="shared" si="168"/>
        <v>0</v>
      </c>
      <c r="DG578">
        <f t="shared" si="168"/>
        <v>0</v>
      </c>
      <c r="DH578">
        <f t="shared" si="168"/>
        <v>45.566378313849235</v>
      </c>
      <c r="DI578">
        <f t="shared" si="168"/>
        <v>130.11713594060356</v>
      </c>
      <c r="DJ578">
        <f t="shared" si="168"/>
        <v>62.828195686704817</v>
      </c>
      <c r="DK578">
        <f t="shared" si="168"/>
        <v>0</v>
      </c>
      <c r="DL578">
        <f>DL572*DL464*DL380</f>
        <v>-17.560464732247546</v>
      </c>
      <c r="DM578">
        <f>DM572*DM464*DM380</f>
        <v>-46.60743897959172</v>
      </c>
      <c r="DN578">
        <f>DN572*DN464*DN380</f>
        <v>28.873707287972817</v>
      </c>
      <c r="DO578">
        <f>DO572*DO464*DO380</f>
        <v>0</v>
      </c>
      <c r="DQ578" t="s">
        <v>323</v>
      </c>
      <c r="DR578" t="s">
        <v>9</v>
      </c>
      <c r="DS578">
        <f t="shared" ref="DS578:EB578" si="169">DS572*DS464*DS403</f>
        <v>0</v>
      </c>
      <c r="DT578">
        <f t="shared" si="169"/>
        <v>0</v>
      </c>
      <c r="DU578">
        <f t="shared" si="169"/>
        <v>729.38538845302548</v>
      </c>
      <c r="DV578">
        <f t="shared" si="169"/>
        <v>-729.38538845302548</v>
      </c>
      <c r="DW578">
        <f t="shared" si="169"/>
        <v>0</v>
      </c>
      <c r="DX578">
        <f t="shared" si="169"/>
        <v>0</v>
      </c>
      <c r="DY578">
        <f t="shared" si="169"/>
        <v>-2.043674774873637</v>
      </c>
      <c r="DZ578">
        <f t="shared" si="169"/>
        <v>-6.0939508593170819</v>
      </c>
      <c r="EA578">
        <f t="shared" si="169"/>
        <v>-6.6917604873413428</v>
      </c>
      <c r="EB578">
        <f t="shared" si="169"/>
        <v>0</v>
      </c>
      <c r="EC578">
        <f>EC572*EC464*EC380</f>
        <v>30.049588356475326</v>
      </c>
      <c r="ED578">
        <f>ED572*ED464*ED380</f>
        <v>89.603647820328916</v>
      </c>
      <c r="EE578">
        <f>EE572*EE464*EE380</f>
        <v>98.393663462018978</v>
      </c>
      <c r="EF578">
        <f>EF572*EF464*EF380</f>
        <v>0</v>
      </c>
    </row>
    <row r="579" spans="2:136" ht="16" x14ac:dyDescent="0.2">
      <c r="B579" t="s">
        <v>324</v>
      </c>
      <c r="C579" t="s">
        <v>9</v>
      </c>
      <c r="D579">
        <f t="shared" ref="D579:M579" si="170">D573*D464*D403</f>
        <v>0</v>
      </c>
      <c r="E579">
        <f t="shared" si="170"/>
        <v>0</v>
      </c>
      <c r="F579">
        <f t="shared" si="170"/>
        <v>2724.2104869932282</v>
      </c>
      <c r="G579">
        <f t="shared" si="170"/>
        <v>-2724.2104869932282</v>
      </c>
      <c r="H579">
        <f t="shared" si="170"/>
        <v>0</v>
      </c>
      <c r="I579">
        <f t="shared" si="170"/>
        <v>0</v>
      </c>
      <c r="J579">
        <f t="shared" si="170"/>
        <v>71.52861712057728</v>
      </c>
      <c r="K579">
        <f t="shared" si="170"/>
        <v>213.93706571891479</v>
      </c>
      <c r="L579">
        <f t="shared" si="170"/>
        <v>348.90250124826815</v>
      </c>
      <c r="M579">
        <f t="shared" si="170"/>
        <v>334.48504251900079</v>
      </c>
      <c r="N579">
        <f>N573*N464*N380</f>
        <v>-99.534530702178955</v>
      </c>
      <c r="O579">
        <f>O573*O464*O380</f>
        <v>-297.70078457182325</v>
      </c>
      <c r="P579">
        <f>P573*P464*P380</f>
        <v>-562.28089044142394</v>
      </c>
      <c r="Q579">
        <f>Q573*Q464*Q380</f>
        <v>-618.98956144320846</v>
      </c>
      <c r="S579" t="s">
        <v>324</v>
      </c>
      <c r="T579" t="s">
        <v>9</v>
      </c>
      <c r="U579">
        <f t="shared" ref="U579:AD579" si="171">U573*U464*U403</f>
        <v>0</v>
      </c>
      <c r="V579">
        <f t="shared" si="171"/>
        <v>0</v>
      </c>
      <c r="W579">
        <f t="shared" si="171"/>
        <v>2724.2104869932282</v>
      </c>
      <c r="X579">
        <f t="shared" si="171"/>
        <v>-2724.2104869932282</v>
      </c>
      <c r="Y579">
        <f t="shared" si="171"/>
        <v>0</v>
      </c>
      <c r="Z579">
        <f t="shared" si="171"/>
        <v>0</v>
      </c>
      <c r="AA579">
        <f t="shared" si="171"/>
        <v>25.205322223441517</v>
      </c>
      <c r="AB579">
        <f t="shared" si="171"/>
        <v>75.387346967617603</v>
      </c>
      <c r="AC579">
        <f t="shared" si="171"/>
        <v>192.04055027384015</v>
      </c>
      <c r="AD579">
        <f t="shared" si="171"/>
        <v>256.05406703178687</v>
      </c>
      <c r="AE579">
        <f>AE573*AE464*AE380</f>
        <v>-53.211235805043202</v>
      </c>
      <c r="AF579">
        <f>AF573*AF464*AF380</f>
        <v>-159.15106582052604</v>
      </c>
      <c r="AG579">
        <f>AG573*AG464*AG380</f>
        <v>-405.41893946699588</v>
      </c>
      <c r="AH579">
        <f>AH573*AH464*AH380</f>
        <v>-540.55858595599443</v>
      </c>
      <c r="AJ579" t="s">
        <v>324</v>
      </c>
      <c r="AK579" t="s">
        <v>9</v>
      </c>
      <c r="AL579">
        <f t="shared" ref="AL579:AU579" si="172">AL573*AL464*AL403</f>
        <v>0</v>
      </c>
      <c r="AM579">
        <f t="shared" si="172"/>
        <v>0</v>
      </c>
      <c r="AN579">
        <f t="shared" si="172"/>
        <v>1458.770776906051</v>
      </c>
      <c r="AO579">
        <f t="shared" si="172"/>
        <v>-1458.770776906051</v>
      </c>
      <c r="AP579">
        <f t="shared" si="172"/>
        <v>0</v>
      </c>
      <c r="AQ579">
        <f t="shared" si="172"/>
        <v>0</v>
      </c>
      <c r="AR579">
        <f t="shared" si="172"/>
        <v>44.279620122262124</v>
      </c>
      <c r="AS579">
        <f t="shared" si="172"/>
        <v>132.43723115932821</v>
      </c>
      <c r="AT579">
        <f t="shared" si="172"/>
        <v>141.29109554681932</v>
      </c>
      <c r="AU579">
        <f t="shared" si="172"/>
        <v>57.669834917069089</v>
      </c>
      <c r="AV579">
        <f>AV573*AV464*AV380</f>
        <v>-16.273706540660434</v>
      </c>
      <c r="AW579">
        <f>AW573*AW464*AW380</f>
        <v>-48.673512306419759</v>
      </c>
      <c r="AX579">
        <f>AX573*AX464*AX380</f>
        <v>72.087293646336406</v>
      </c>
      <c r="AY579">
        <f>AY573*AY464*AY380</f>
        <v>226.83468400713855</v>
      </c>
      <c r="BA579" t="s">
        <v>324</v>
      </c>
      <c r="BB579" t="s">
        <v>9</v>
      </c>
      <c r="BC579">
        <f t="shared" ref="BC579:BL579" si="173">BC573*BC464*BC403</f>
        <v>0</v>
      </c>
      <c r="BD579">
        <f t="shared" si="173"/>
        <v>0</v>
      </c>
      <c r="BE579">
        <f t="shared" si="173"/>
        <v>1458.770776906051</v>
      </c>
      <c r="BF579">
        <f t="shared" si="173"/>
        <v>-1458.770776906051</v>
      </c>
      <c r="BG579">
        <f t="shared" si="173"/>
        <v>0</v>
      </c>
      <c r="BH579">
        <f t="shared" si="173"/>
        <v>0</v>
      </c>
      <c r="BI579">
        <f t="shared" si="173"/>
        <v>-2.043674774873637</v>
      </c>
      <c r="BJ579">
        <f t="shared" si="173"/>
        <v>-6.1124875919689963</v>
      </c>
      <c r="BK579">
        <f t="shared" si="173"/>
        <v>-15.570855427608667</v>
      </c>
      <c r="BL579">
        <f t="shared" si="173"/>
        <v>-20.761140570144885</v>
      </c>
      <c r="BM579">
        <f>BM573*BM464*BM380</f>
        <v>30.049588356475326</v>
      </c>
      <c r="BN579">
        <f>BN573*BN464*BN380</f>
        <v>89.876206444877454</v>
      </c>
      <c r="BO579">
        <f>BO573*BO464*BO380</f>
        <v>228.9492446207644</v>
      </c>
      <c r="BP579">
        <f>BP573*BP464*BP380</f>
        <v>305.26565949435252</v>
      </c>
      <c r="BR579" t="s">
        <v>324</v>
      </c>
      <c r="BS579" t="s">
        <v>9</v>
      </c>
      <c r="BT579">
        <f t="shared" ref="BT579:CC579" si="174">BT573*BT464*BT403</f>
        <v>-1757.5551528988567</v>
      </c>
      <c r="BU579">
        <f t="shared" si="174"/>
        <v>-2126.6417350076163</v>
      </c>
      <c r="BV579">
        <f t="shared" si="174"/>
        <v>0</v>
      </c>
      <c r="BW579">
        <f t="shared" si="174"/>
        <v>0</v>
      </c>
      <c r="BX579">
        <f t="shared" si="174"/>
        <v>684.72717959009753</v>
      </c>
      <c r="BY579">
        <f t="shared" si="174"/>
        <v>-1136.9184895314477</v>
      </c>
      <c r="BZ579">
        <f t="shared" si="174"/>
        <v>0</v>
      </c>
      <c r="CA579">
        <f t="shared" si="174"/>
        <v>0</v>
      </c>
      <c r="CB579">
        <f t="shared" si="174"/>
        <v>0</v>
      </c>
      <c r="CC579">
        <f t="shared" si="174"/>
        <v>0</v>
      </c>
      <c r="CD579">
        <f>CD573*CD464*CD380</f>
        <v>0</v>
      </c>
      <c r="CE579">
        <f>CE573*CE464*CE380</f>
        <v>0</v>
      </c>
      <c r="CF579">
        <f>CF573*CF464*CF380</f>
        <v>0</v>
      </c>
      <c r="CG579">
        <f>CG573*CG464*CG380</f>
        <v>0</v>
      </c>
      <c r="CI579" t="s">
        <v>324</v>
      </c>
      <c r="CJ579" t="s">
        <v>9</v>
      </c>
      <c r="CK579">
        <f t="shared" ref="CK579:CT579" si="175">CK573*CK464*CK403</f>
        <v>-1757.5551528988567</v>
      </c>
      <c r="CL579">
        <f t="shared" si="175"/>
        <v>-2126.6417350076163</v>
      </c>
      <c r="CM579">
        <f t="shared" si="175"/>
        <v>0</v>
      </c>
      <c r="CN579">
        <f t="shared" si="175"/>
        <v>0</v>
      </c>
      <c r="CO579">
        <f t="shared" si="175"/>
        <v>26.098663961553314</v>
      </c>
      <c r="CP579">
        <f t="shared" si="175"/>
        <v>-1136.9184895314477</v>
      </c>
      <c r="CQ579">
        <f t="shared" si="175"/>
        <v>0</v>
      </c>
      <c r="CR579">
        <f t="shared" si="175"/>
        <v>0</v>
      </c>
      <c r="CS579">
        <f t="shared" si="175"/>
        <v>0</v>
      </c>
      <c r="CT579">
        <f t="shared" si="175"/>
        <v>0</v>
      </c>
      <c r="CU579">
        <f>CU573*CU464*CU380</f>
        <v>0</v>
      </c>
      <c r="CV579">
        <f>CV573*CV464*CV380</f>
        <v>0</v>
      </c>
      <c r="CW579">
        <f>CW573*CW464*CW380</f>
        <v>0</v>
      </c>
      <c r="CX579">
        <f>CX573*CX464*CX380</f>
        <v>0</v>
      </c>
      <c r="CZ579" t="s">
        <v>324</v>
      </c>
      <c r="DA579" t="s">
        <v>9</v>
      </c>
      <c r="DB579">
        <f t="shared" ref="DB579:DK579" si="176">DB573*DB464*DB403</f>
        <v>-3022.9948629860337</v>
      </c>
      <c r="DC579">
        <f t="shared" si="176"/>
        <v>-861.20202492043973</v>
      </c>
      <c r="DD579">
        <f t="shared" si="176"/>
        <v>0</v>
      </c>
      <c r="DE579">
        <f t="shared" si="176"/>
        <v>0</v>
      </c>
      <c r="DF579">
        <f t="shared" si="176"/>
        <v>91.552315486733391</v>
      </c>
      <c r="DG579">
        <f t="shared" si="176"/>
        <v>-543.74362542808365</v>
      </c>
      <c r="DH579">
        <f t="shared" si="176"/>
        <v>0</v>
      </c>
      <c r="DI579">
        <f t="shared" si="176"/>
        <v>0</v>
      </c>
      <c r="DJ579">
        <f t="shared" si="176"/>
        <v>0</v>
      </c>
      <c r="DK579">
        <f t="shared" si="176"/>
        <v>0</v>
      </c>
      <c r="DL579">
        <f>DL573*DL464*DL380</f>
        <v>0</v>
      </c>
      <c r="DM579">
        <f>DM573*DM464*DM380</f>
        <v>0</v>
      </c>
      <c r="DN579">
        <f>DN573*DN464*DN380</f>
        <v>0</v>
      </c>
      <c r="DO579">
        <f>DO573*DO464*DO380</f>
        <v>0</v>
      </c>
      <c r="DQ579" t="s">
        <v>324</v>
      </c>
      <c r="DR579" t="s">
        <v>9</v>
      </c>
      <c r="DS579">
        <f t="shared" ref="DS579:EB579" si="177">DS573*DS464*DS403</f>
        <v>-3022.9948629860337</v>
      </c>
      <c r="DT579">
        <f t="shared" si="177"/>
        <v>-861.20202492043973</v>
      </c>
      <c r="DU579">
        <f t="shared" si="177"/>
        <v>0</v>
      </c>
      <c r="DV579">
        <f t="shared" si="177"/>
        <v>0</v>
      </c>
      <c r="DW579">
        <f t="shared" si="177"/>
        <v>-567.07620014181077</v>
      </c>
      <c r="DX579">
        <f t="shared" si="177"/>
        <v>-543.74362542808365</v>
      </c>
      <c r="DY579">
        <f t="shared" si="177"/>
        <v>0</v>
      </c>
      <c r="DZ579">
        <f t="shared" si="177"/>
        <v>0</v>
      </c>
      <c r="EA579">
        <f t="shared" si="177"/>
        <v>0</v>
      </c>
      <c r="EB579">
        <f t="shared" si="177"/>
        <v>0</v>
      </c>
      <c r="EC579">
        <f>EC573*EC464*EC380</f>
        <v>0</v>
      </c>
      <c r="ED579">
        <f>ED573*ED464*ED380</f>
        <v>0</v>
      </c>
      <c r="EE579">
        <f>EE573*EE464*EE380</f>
        <v>0</v>
      </c>
      <c r="EF579">
        <f>EF573*EF464*EF380</f>
        <v>0</v>
      </c>
    </row>
    <row r="580" spans="2:136" ht="16" x14ac:dyDescent="0.2">
      <c r="B580" t="s">
        <v>325</v>
      </c>
      <c r="C580" t="s">
        <v>9</v>
      </c>
      <c r="D580">
        <f t="shared" ref="D580:M580" si="178">D574*D464*D403</f>
        <v>0</v>
      </c>
      <c r="E580">
        <f t="shared" si="178"/>
        <v>0</v>
      </c>
      <c r="F580">
        <f t="shared" si="178"/>
        <v>0</v>
      </c>
      <c r="G580">
        <f t="shared" si="178"/>
        <v>0</v>
      </c>
      <c r="H580">
        <f t="shared" si="178"/>
        <v>387.67200494081106</v>
      </c>
      <c r="I580">
        <f t="shared" si="178"/>
        <v>757.94491760879635</v>
      </c>
      <c r="J580">
        <f t="shared" si="178"/>
        <v>143.05709417867851</v>
      </c>
      <c r="K580">
        <f t="shared" si="178"/>
        <v>427.87371252080942</v>
      </c>
      <c r="L580">
        <f t="shared" si="178"/>
        <v>697.80431929937413</v>
      </c>
      <c r="M580">
        <f t="shared" si="178"/>
        <v>668.96943007212724</v>
      </c>
      <c r="N580">
        <f>N574*N464*N380</f>
        <v>199.06886650260554</v>
      </c>
      <c r="O580">
        <f>O574*O464*O380</f>
        <v>595.40098620620563</v>
      </c>
      <c r="P580">
        <f>P574*P464*P380</f>
        <v>1124.5606798626279</v>
      </c>
      <c r="Q580">
        <f>Q574*Q464*Q380</f>
        <v>1237.9779108231321</v>
      </c>
      <c r="S580" t="s">
        <v>325</v>
      </c>
      <c r="T580" t="s">
        <v>9</v>
      </c>
      <c r="U580">
        <f t="shared" ref="U580:AD580" si="179">U574*U464*U403</f>
        <v>0</v>
      </c>
      <c r="V580">
        <f t="shared" si="179"/>
        <v>0</v>
      </c>
      <c r="W580">
        <f t="shared" si="179"/>
        <v>0</v>
      </c>
      <c r="X580">
        <f t="shared" si="179"/>
        <v>0</v>
      </c>
      <c r="Y580">
        <f t="shared" si="179"/>
        <v>-77.716815827278751</v>
      </c>
      <c r="Z580">
        <f t="shared" si="179"/>
        <v>757.94491760879635</v>
      </c>
      <c r="AA580">
        <f t="shared" si="179"/>
        <v>50.410595091534333</v>
      </c>
      <c r="AB580">
        <f t="shared" si="179"/>
        <v>150.77454631685666</v>
      </c>
      <c r="AC580">
        <f t="shared" si="179"/>
        <v>384.08072450692828</v>
      </c>
      <c r="AD580">
        <f t="shared" si="179"/>
        <v>512.10763267590437</v>
      </c>
      <c r="AE580">
        <f>AE574*AE464*AE380</f>
        <v>106.42236741546138</v>
      </c>
      <c r="AF580">
        <f>AF574*AF464*AF380</f>
        <v>318.30182000225295</v>
      </c>
      <c r="AG580">
        <f>AG574*AG464*AG380</f>
        <v>810.83708507018184</v>
      </c>
      <c r="AH580">
        <f>AH574*AH464*AH380</f>
        <v>1081.1161134269091</v>
      </c>
      <c r="AJ580" t="s">
        <v>325</v>
      </c>
      <c r="AK580" t="s">
        <v>9</v>
      </c>
      <c r="AL580">
        <f t="shared" ref="AL580:AU580" si="180">AL574*AL464*AL403</f>
        <v>0</v>
      </c>
      <c r="AM580">
        <f t="shared" si="180"/>
        <v>0</v>
      </c>
      <c r="AN580">
        <f t="shared" si="180"/>
        <v>0</v>
      </c>
      <c r="AO580">
        <f t="shared" si="180"/>
        <v>0</v>
      </c>
      <c r="AP580">
        <f t="shared" si="180"/>
        <v>-7.777517289865358</v>
      </c>
      <c r="AQ580">
        <f t="shared" si="180"/>
        <v>362.49539537811995</v>
      </c>
      <c r="AR580">
        <f t="shared" si="180"/>
        <v>88.559153539181935</v>
      </c>
      <c r="AS580">
        <f t="shared" si="180"/>
        <v>264.8742029890725</v>
      </c>
      <c r="AT580">
        <f t="shared" si="180"/>
        <v>282.58191442701929</v>
      </c>
      <c r="AU580">
        <f t="shared" si="180"/>
        <v>115.33955690898742</v>
      </c>
      <c r="AV580">
        <f>AV574*AV464*AV380</f>
        <v>32.547381215254894</v>
      </c>
      <c r="AW580">
        <f>AW574*AW464*AW380</f>
        <v>97.346929303676191</v>
      </c>
      <c r="AX580">
        <f>AX574*AX464*AX380</f>
        <v>-144.17444613623437</v>
      </c>
      <c r="AY580">
        <f>AY574*AY464*AY380</f>
        <v>-453.66892384201742</v>
      </c>
      <c r="BA580" t="s">
        <v>325</v>
      </c>
      <c r="BB580" t="s">
        <v>9</v>
      </c>
      <c r="BC580">
        <f t="shared" ref="BC580:BL580" si="181">BC574*BC464*BC403</f>
        <v>0</v>
      </c>
      <c r="BD580">
        <f t="shared" si="181"/>
        <v>0</v>
      </c>
      <c r="BE580">
        <f t="shared" si="181"/>
        <v>0</v>
      </c>
      <c r="BF580">
        <f t="shared" si="181"/>
        <v>0</v>
      </c>
      <c r="BG580">
        <f t="shared" si="181"/>
        <v>-473.16633805795516</v>
      </c>
      <c r="BH580">
        <f t="shared" si="181"/>
        <v>362.49539537811995</v>
      </c>
      <c r="BI580">
        <f t="shared" si="181"/>
        <v>-4.0873455479622445</v>
      </c>
      <c r="BJ580">
        <f t="shared" si="181"/>
        <v>-12.224963214880272</v>
      </c>
      <c r="BK580">
        <f t="shared" si="181"/>
        <v>-31.141680365426623</v>
      </c>
      <c r="BL580">
        <f t="shared" si="181"/>
        <v>-41.5222404872355</v>
      </c>
      <c r="BM580">
        <f>BM574*BM464*BM380</f>
        <v>-60.099117871889284</v>
      </c>
      <c r="BN580">
        <f>BN574*BN464*BN380</f>
        <v>-179.75223690027656</v>
      </c>
      <c r="BO580">
        <f>BO574*BO464*BO380</f>
        <v>-457.89804092868025</v>
      </c>
      <c r="BP580">
        <f>BP574*BP464*BP380</f>
        <v>-610.5307212382404</v>
      </c>
      <c r="BR580" t="s">
        <v>325</v>
      </c>
      <c r="BS580" t="s">
        <v>9</v>
      </c>
      <c r="BT580">
        <f t="shared" ref="BT580:CC580" si="182">BT574*BT464*BT403</f>
        <v>0</v>
      </c>
      <c r="BU580">
        <f t="shared" si="182"/>
        <v>0</v>
      </c>
      <c r="BV580">
        <f t="shared" si="182"/>
        <v>0</v>
      </c>
      <c r="BW580">
        <f t="shared" si="182"/>
        <v>0</v>
      </c>
      <c r="BX580">
        <f t="shared" si="182"/>
        <v>1369.4530183939748</v>
      </c>
      <c r="BY580">
        <f t="shared" si="182"/>
        <v>2273.8347528263889</v>
      </c>
      <c r="BZ580">
        <f t="shared" si="182"/>
        <v>145.6306080422103</v>
      </c>
      <c r="CA580">
        <f t="shared" si="182"/>
        <v>422.73921423966004</v>
      </c>
      <c r="CB580">
        <f t="shared" si="182"/>
        <v>304.10303996526949</v>
      </c>
      <c r="CC580">
        <f t="shared" si="182"/>
        <v>0</v>
      </c>
      <c r="CD580">
        <f>CD574*CD464*CD380</f>
        <v>201.64238036613733</v>
      </c>
      <c r="CE580">
        <f>CE574*CE464*CE380</f>
        <v>589.75844463867145</v>
      </c>
      <c r="CF580">
        <f>CF574*CF464*CF380</f>
        <v>487.50666635019161</v>
      </c>
      <c r="CG580">
        <f>CG574*CG464*CG380</f>
        <v>0</v>
      </c>
      <c r="CI580" t="s">
        <v>325</v>
      </c>
      <c r="CJ580" t="s">
        <v>9</v>
      </c>
      <c r="CK580">
        <f t="shared" ref="CK580:CT580" si="183">CK574*CK464*CK403</f>
        <v>0</v>
      </c>
      <c r="CL580">
        <f t="shared" si="183"/>
        <v>0</v>
      </c>
      <c r="CM580">
        <f t="shared" si="183"/>
        <v>0</v>
      </c>
      <c r="CN580">
        <f t="shared" si="183"/>
        <v>0</v>
      </c>
      <c r="CO580">
        <f t="shared" si="183"/>
        <v>52.197276818476858</v>
      </c>
      <c r="CP580">
        <f t="shared" si="183"/>
        <v>2273.8347528263889</v>
      </c>
      <c r="CQ580">
        <f t="shared" si="183"/>
        <v>50.410595091534333</v>
      </c>
      <c r="CR580">
        <f t="shared" si="183"/>
        <v>150.31730735911032</v>
      </c>
      <c r="CS580">
        <f t="shared" si="183"/>
        <v>165.06326374642987</v>
      </c>
      <c r="CT580">
        <f t="shared" si="183"/>
        <v>0</v>
      </c>
      <c r="CU580">
        <f>CU574*CU464*CU380</f>
        <v>106.42236741546138</v>
      </c>
      <c r="CV580">
        <f>CV574*CV464*CV380</f>
        <v>317.33653775812178</v>
      </c>
      <c r="CW580">
        <f>CW574*CW464*CW380</f>
        <v>348.46689013135199</v>
      </c>
      <c r="CX580">
        <f>CX574*CX464*CX380</f>
        <v>0</v>
      </c>
      <c r="CZ580" t="s">
        <v>325</v>
      </c>
      <c r="DA580" t="s">
        <v>9</v>
      </c>
      <c r="DB580">
        <f t="shared" ref="DB580:DK580" si="184">DB574*DB464*DB403</f>
        <v>0</v>
      </c>
      <c r="DC580">
        <f t="shared" si="184"/>
        <v>0</v>
      </c>
      <c r="DD580">
        <f t="shared" si="184"/>
        <v>0</v>
      </c>
      <c r="DE580">
        <f t="shared" si="184"/>
        <v>0</v>
      </c>
      <c r="DF580">
        <f t="shared" si="184"/>
        <v>183.10445170194569</v>
      </c>
      <c r="DG580">
        <f t="shared" si="184"/>
        <v>1087.48618613436</v>
      </c>
      <c r="DH580">
        <f t="shared" si="184"/>
        <v>91.132667402713722</v>
      </c>
      <c r="DI580">
        <f t="shared" si="184"/>
        <v>260.23401709467595</v>
      </c>
      <c r="DJ580">
        <f t="shared" si="184"/>
        <v>125.65626834750745</v>
      </c>
      <c r="DK580">
        <f t="shared" si="184"/>
        <v>0</v>
      </c>
      <c r="DL580">
        <f>DL574*DL464*DL380</f>
        <v>35.120895078786688</v>
      </c>
      <c r="DM580">
        <f>DM574*DM464*DM380</f>
        <v>93.214786695664458</v>
      </c>
      <c r="DN580">
        <f>DN574*DN464*DN380</f>
        <v>-57.747358037414649</v>
      </c>
      <c r="DO580">
        <f>DO574*DO464*DO380</f>
        <v>0</v>
      </c>
      <c r="DQ580" t="s">
        <v>325</v>
      </c>
      <c r="DR580" t="s">
        <v>9</v>
      </c>
      <c r="DS580">
        <f t="shared" ref="DS580:EB580" si="185">DS574*DS464*DS403</f>
        <v>0</v>
      </c>
      <c r="DT580">
        <f t="shared" si="185"/>
        <v>0</v>
      </c>
      <c r="DU580">
        <f t="shared" si="185"/>
        <v>0</v>
      </c>
      <c r="DV580">
        <f t="shared" si="185"/>
        <v>0</v>
      </c>
      <c r="DW580">
        <f t="shared" si="185"/>
        <v>-1134.1512898735523</v>
      </c>
      <c r="DX580">
        <f t="shared" si="185"/>
        <v>1087.48618613436</v>
      </c>
      <c r="DY580">
        <f t="shared" si="185"/>
        <v>-4.0873455479622445</v>
      </c>
      <c r="DZ580">
        <f t="shared" si="185"/>
        <v>-12.187889785873812</v>
      </c>
      <c r="EA580">
        <f t="shared" si="185"/>
        <v>-13.383507871332156</v>
      </c>
      <c r="EB580">
        <f t="shared" si="185"/>
        <v>0</v>
      </c>
      <c r="EC580">
        <f>EC574*EC464*EC380</f>
        <v>-60.099117871889284</v>
      </c>
      <c r="ED580">
        <f>ED574*ED464*ED380</f>
        <v>-179.20712018488527</v>
      </c>
      <c r="EE580">
        <f>EE574*EE464*EE380</f>
        <v>-196.78713425625426</v>
      </c>
      <c r="EF580">
        <f>EF574*EF464*EF380</f>
        <v>0</v>
      </c>
    </row>
    <row r="581" spans="2:136" ht="16" x14ac:dyDescent="0.2">
      <c r="B581" t="s">
        <v>16</v>
      </c>
      <c r="C581" t="s">
        <v>17</v>
      </c>
      <c r="D581">
        <f>IF(D571="+X",D578*D575-D580*D577,-D576*D579+D577*D580)</f>
        <v>-3515.1103057977134</v>
      </c>
      <c r="E581">
        <f>IF(D571="+X",E578*E575,-E576*E579)</f>
        <v>-3058.14596604401</v>
      </c>
      <c r="F581">
        <v>0</v>
      </c>
      <c r="G581">
        <v>0</v>
      </c>
      <c r="H581">
        <f>IF(H571="+X",H578*H575-H580*H577,-H576*H579+H577*H580)</f>
        <v>-12340.891587945964</v>
      </c>
      <c r="I581">
        <f>IF(I571="-X",I578*I575-I580*I577,-I576*I579+I577*I580)</f>
        <v>-6189.8846069258452</v>
      </c>
      <c r="J581">
        <f>IF(J571="+Y",-J580*J577,J580*J577)</f>
        <v>-5221.5839375217656</v>
      </c>
      <c r="K581">
        <f>IF(J571="+Y",-K580*K577,K580*K577)</f>
        <v>-13623.457916945423</v>
      </c>
      <c r="L581">
        <f>IF(J571="+Y",-L580*L577,L580*L577)</f>
        <v>-16921.754743009824</v>
      </c>
      <c r="M581">
        <f>IF(J571="+Y",-M580*M577,M580*M577)</f>
        <v>-7828.535116201203</v>
      </c>
      <c r="N581">
        <f>J581</f>
        <v>-5221.5839375217656</v>
      </c>
      <c r="O581">
        <f>K581</f>
        <v>-13623.457916945423</v>
      </c>
      <c r="P581">
        <f>L581</f>
        <v>-16921.754743009824</v>
      </c>
      <c r="Q581">
        <f>M581</f>
        <v>-7828.535116201203</v>
      </c>
      <c r="S581" t="s">
        <v>16</v>
      </c>
      <c r="T581" t="s">
        <v>17</v>
      </c>
      <c r="U581">
        <f>IF(U571="+X",U578*U575-U580*U577,-U576*U579+U577*U580)</f>
        <v>-3515.1103057977134</v>
      </c>
      <c r="V581">
        <f>IF(U571="+X",V578*V575,-V576*V579)</f>
        <v>-3058.14596604401</v>
      </c>
      <c r="W581">
        <v>0</v>
      </c>
      <c r="X581">
        <v>0</v>
      </c>
      <c r="Y581">
        <f>IF(Y571="+X",Y578*Y575-Y580*Y577,-Y576*Y579+Y577*Y580)</f>
        <v>2473.9851896998407</v>
      </c>
      <c r="Z581">
        <f>IF(Z571="-X",Z578*Z575-Z580*Z577,-Z576*Z579+Z577*Z580)</f>
        <v>-6189.8846069258452</v>
      </c>
      <c r="AA581">
        <f>IF(AA571="+Y",-AA580*AA577,AA580*AA577)</f>
        <v>-1839.9867208410033</v>
      </c>
      <c r="AB581">
        <f>IF(AA571="+Y",-AB580*AB577,AB580*AB577)</f>
        <v>-4800.6470754950542</v>
      </c>
      <c r="AC581">
        <f>IF(AA571="+Y",-AC580*AC577,AC580*AC577)</f>
        <v>-9313.9575692930102</v>
      </c>
      <c r="AD581">
        <f>IF(AA571="+Y",-AD580*AD577,AD580*AD577)</f>
        <v>-5992.8786061954052</v>
      </c>
      <c r="AE581">
        <f>AA581</f>
        <v>-1839.9867208410033</v>
      </c>
      <c r="AF581">
        <f>AB581</f>
        <v>-4800.6470754950542</v>
      </c>
      <c r="AG581">
        <f>AC581</f>
        <v>-9313.9575692930102</v>
      </c>
      <c r="AH581">
        <f>AD581</f>
        <v>-5992.8786061954052</v>
      </c>
      <c r="AJ581" t="s">
        <v>16</v>
      </c>
      <c r="AK581" t="s">
        <v>17</v>
      </c>
      <c r="AL581">
        <f>IF(AL571="+X",AL578*AL575-AL580*AL577,-AL576*AL579+AL577*AL580)</f>
        <v>-6045.9897259720674</v>
      </c>
      <c r="AM581">
        <f>IF(AL571="+X",AM578*AM575,-AM576*AM579)</f>
        <v>-527.26654586965674</v>
      </c>
      <c r="AN581">
        <v>0</v>
      </c>
      <c r="AO581">
        <v>0</v>
      </c>
      <c r="AP581">
        <f>IF(AP571="+X",AP578*AP575-AP580*AP577,-AP576*AP579+AP577*AP580)</f>
        <v>247.58428897195694</v>
      </c>
      <c r="AQ581">
        <f>IF(AQ571="-X",AQ578*AQ575-AQ580*AQ577,-AQ576*AQ579+AQ577*AQ580)</f>
        <v>-2960.3795946167083</v>
      </c>
      <c r="AR581">
        <f>IF(AR571="+Y",-AR580*AR577,AR580*AR577)</f>
        <v>-3232.4091041801407</v>
      </c>
      <c r="AS581">
        <f>IF(AR571="+Y",-AS580*AS577,AS580*AS577)</f>
        <v>-8433.5691866805009</v>
      </c>
      <c r="AT581">
        <f>IF(AR571="+Y",-AT580*AT577,AT580*AT577)</f>
        <v>-6852.6114248552176</v>
      </c>
      <c r="AU581">
        <f>IF(AR571="+Y",-AU580*AU577,AU580*AU577)</f>
        <v>-1349.7474338277932</v>
      </c>
      <c r="AV581">
        <f>AR581</f>
        <v>-3232.4091041801407</v>
      </c>
      <c r="AW581">
        <f>AS581</f>
        <v>-8433.5691866805009</v>
      </c>
      <c r="AX581">
        <f>AT581</f>
        <v>-6852.6114248552176</v>
      </c>
      <c r="AY581">
        <f>AU581</f>
        <v>-1349.7474338277932</v>
      </c>
      <c r="BA581" t="s">
        <v>16</v>
      </c>
      <c r="BB581" t="s">
        <v>17</v>
      </c>
      <c r="BC581">
        <f>IF(BC571="+X",BC578*BC575-BC580*BC577,-BC576*BC579+BC577*BC580)</f>
        <v>-6045.9897259720674</v>
      </c>
      <c r="BD581">
        <f>IF(BC571="+X",BD578*BD575,-BD576*BD579)</f>
        <v>-527.26654586965674</v>
      </c>
      <c r="BE581">
        <v>0</v>
      </c>
      <c r="BF581">
        <v>0</v>
      </c>
      <c r="BG581">
        <f>IF(BG571="+X",BG578*BG575-BG580*BG577,-BG576*BG579+BG577*BG580)</f>
        <v>15062.461066617761</v>
      </c>
      <c r="BH581">
        <f>IF(BH571="-X",BH578*BH575-BH580*BH577,-BH576*BH579+BH577*BH580)</f>
        <v>-2960.3795946167083</v>
      </c>
      <c r="BI581">
        <f>IF(BI571="+Y",-BI580*BI577,BI580*BI577)</f>
        <v>149.18811250062191</v>
      </c>
      <c r="BJ581">
        <f>IF(BI571="+Y",-BJ580*BJ577,BJ580*BJ577)</f>
        <v>389.24165476986934</v>
      </c>
      <c r="BK581">
        <f>IF(BI571="+Y",-BK580*BK577,BK580*BK577)</f>
        <v>755.18574886159558</v>
      </c>
      <c r="BL581">
        <f>IF(BI571="+Y",-BL580*BL577,BL580*BL577)</f>
        <v>485.90907617800593</v>
      </c>
      <c r="BM581">
        <f>BI581</f>
        <v>149.18811250062191</v>
      </c>
      <c r="BN581">
        <f>BJ581</f>
        <v>389.24165476986934</v>
      </c>
      <c r="BO581">
        <f>BK581</f>
        <v>755.18574886159558</v>
      </c>
      <c r="BP581">
        <f>BL581</f>
        <v>485.90907617800593</v>
      </c>
      <c r="BR581" t="s">
        <v>16</v>
      </c>
      <c r="BS581" t="s">
        <v>17</v>
      </c>
      <c r="BT581">
        <f>IF(BT571="+X",BT578*BT575-BT580*BT577,-BT576*BT579+BT577*BT580)</f>
        <v>7030.2206115954268</v>
      </c>
      <c r="BU581">
        <f>IF(BT571="+X",BU578*BU575,-BU576*BU579)</f>
        <v>8506.566940030465</v>
      </c>
      <c r="BV581">
        <v>0</v>
      </c>
      <c r="BW581">
        <v>0</v>
      </c>
      <c r="BX581">
        <f>IF(BX571="+X",BX578*BX575-BX580*BX577,-BX576*BX579+BX577*BX580)</f>
        <v>14303.175076029311</v>
      </c>
      <c r="BY581">
        <f>IF(BY571="-X",BY578*BY575-BY580*BY577,-BY576*BY579+BY577*BY580)</f>
        <v>21727.755788952851</v>
      </c>
      <c r="BZ581">
        <f>IF(BZ571="+Y",-BZ580*BZ577,BZ580*BZ577)</f>
        <v>2402.9050326964698</v>
      </c>
      <c r="CA581">
        <f>IF(BZ571="+Y",-CA580*CA577,CA580*CA577)</f>
        <v>5007.9862630883117</v>
      </c>
      <c r="CB581">
        <f>IF(BZ571="+Y",-CB580*CB577,CB580*CB577)</f>
        <v>1925.9859197800392</v>
      </c>
      <c r="CC581">
        <f>IF(BZ571="+Y",-CC580*CC577,CC580*CC577)</f>
        <v>0</v>
      </c>
      <c r="CD581">
        <f>BZ581</f>
        <v>2402.9050326964698</v>
      </c>
      <c r="CE581">
        <f>CA581</f>
        <v>5007.9862630883117</v>
      </c>
      <c r="CF581">
        <f>CB581</f>
        <v>1925.9859197800392</v>
      </c>
      <c r="CG581">
        <f>CC581</f>
        <v>0</v>
      </c>
      <c r="CI581" t="s">
        <v>16</v>
      </c>
      <c r="CJ581" t="s">
        <v>17</v>
      </c>
      <c r="CK581">
        <f>IF(CK571="+X",CK578*CK575-CK580*CK577,-CK576*CK579+CK577*CK580)</f>
        <v>7030.2206115954268</v>
      </c>
      <c r="CL581">
        <f>IF(CK571="+X",CL578*CL575,-CL576*CL579)</f>
        <v>8506.566940030465</v>
      </c>
      <c r="CM581">
        <v>0</v>
      </c>
      <c r="CN581">
        <v>0</v>
      </c>
      <c r="CO581">
        <f>IF(CO571="+X",CO578*CO575-CO580*CO577,-CO576*CO579+CO577*CO580)</f>
        <v>545.17152381189385</v>
      </c>
      <c r="CP581">
        <f>IF(CP571="-X",CP578*CP575-CP580*CP577,-CP576*CP579+CP577*CP580)</f>
        <v>21727.755788952851</v>
      </c>
      <c r="CQ581">
        <f>IF(CQ571="+Y",-CQ580*CQ577,CQ580*CQ577)</f>
        <v>831.77481901031649</v>
      </c>
      <c r="CR581">
        <f>IF(CQ571="+Y",-CR580*CR577,CR580*CR577)</f>
        <v>1780.7361725663727</v>
      </c>
      <c r="CS581">
        <f>IF(CQ571="+Y",-CS580*CS577,CS580*CS577)</f>
        <v>1045.4006703940554</v>
      </c>
      <c r="CT581">
        <f>IF(CQ571="+Y",-CT580*CT577,CT580*CT577)</f>
        <v>0</v>
      </c>
      <c r="CU581">
        <f>CQ581</f>
        <v>831.77481901031649</v>
      </c>
      <c r="CV581">
        <f>CR581</f>
        <v>1780.7361725663727</v>
      </c>
      <c r="CW581">
        <f>CS581</f>
        <v>1045.4006703940554</v>
      </c>
      <c r="CX581">
        <f>CT581</f>
        <v>0</v>
      </c>
      <c r="CZ581" t="s">
        <v>16</v>
      </c>
      <c r="DA581" t="s">
        <v>17</v>
      </c>
      <c r="DB581">
        <f>IF(DB571="+X",DB578*DB575-DB580*DB577,-DB576*DB579+DB577*DB580)</f>
        <v>12091.979451944135</v>
      </c>
      <c r="DC581">
        <f>IF(DB571="+X",DC578*DC575,-DC576*DC579)</f>
        <v>3444.8080996817589</v>
      </c>
      <c r="DD581">
        <v>0</v>
      </c>
      <c r="DE581">
        <v>0</v>
      </c>
      <c r="DF581">
        <f>IF(DF571="+X",DF578*DF575-DF580*DF577,-DF576*DF579+DF577*DF580)</f>
        <v>1912.4241538163055</v>
      </c>
      <c r="DG581">
        <f>IF(DG571="-X",DG578*DG575-DG580*DG577,-DG576*DG579+DG577*DG580)</f>
        <v>10391.535377325275</v>
      </c>
      <c r="DH581">
        <f>IF(DH571="+Y",-DH580*DH577,DH580*DH577)</f>
        <v>1503.6890121447764</v>
      </c>
      <c r="DI581">
        <f>IF(DH571="+Y",-DI580*DI577,DI580*DI577)</f>
        <v>3082.8660765300715</v>
      </c>
      <c r="DJ581">
        <f>IF(DH571="+Y",-DJ580*DJ577,DJ580*DJ577)</f>
        <v>795.82303286754677</v>
      </c>
      <c r="DK581">
        <f>IF(DH571="+Y",-DK580*DK577,DK580*DK577)</f>
        <v>0</v>
      </c>
      <c r="DL581">
        <f>DH581</f>
        <v>1503.6890121447764</v>
      </c>
      <c r="DM581">
        <f>DI581</f>
        <v>3082.8660765300715</v>
      </c>
      <c r="DN581">
        <f>DJ581</f>
        <v>795.82303286754677</v>
      </c>
      <c r="DO581">
        <f>DK581</f>
        <v>0</v>
      </c>
      <c r="DQ581" t="s">
        <v>16</v>
      </c>
      <c r="DR581" t="s">
        <v>17</v>
      </c>
      <c r="DS581">
        <f>IF(DS571="+X",DS578*DS575-DS580*DS577,-DS576*DS579+DS577*DS580)</f>
        <v>12091.979451944135</v>
      </c>
      <c r="DT581">
        <f>IF(DS571="+X",DT578*DT575,-DT576*DT579)</f>
        <v>3444.8080996817589</v>
      </c>
      <c r="DU581">
        <v>0</v>
      </c>
      <c r="DV581">
        <v>0</v>
      </c>
      <c r="DW581">
        <f>IF(DW571="+X",DW578*DW575-DW580*DW577,-DW576*DW579+DW577*DW580)</f>
        <v>-11845.579398401114</v>
      </c>
      <c r="DX581">
        <f>IF(DX571="-X",DX578*DX575-DX580*DX577,-DX576*DX579+DX577*DX580)</f>
        <v>10391.535377325275</v>
      </c>
      <c r="DY581">
        <f>IF(DY571="+Y",-DY580*DY577,DY580*DY577)</f>
        <v>-67.44120154137704</v>
      </c>
      <c r="DZ581">
        <f>IF(DY571="+Y",-DZ580*DZ577,DZ580*DZ577)</f>
        <v>-144.3840139918681</v>
      </c>
      <c r="EA581">
        <f>IF(DY571="+Y",-EA580*EA577,EA580*EA577)</f>
        <v>-84.762216518436958</v>
      </c>
      <c r="EB581">
        <f>IF(DY571="+Y",-EB580*EB577,EB580*EB577)</f>
        <v>0</v>
      </c>
      <c r="EC581">
        <f>DY581</f>
        <v>-67.44120154137704</v>
      </c>
      <c r="ED581">
        <f>DZ581</f>
        <v>-144.3840139918681</v>
      </c>
      <c r="EE581">
        <f>EA581</f>
        <v>-84.762216518436958</v>
      </c>
      <c r="EF581">
        <f>EB581</f>
        <v>0</v>
      </c>
    </row>
    <row r="582" spans="2:136" ht="16" x14ac:dyDescent="0.2">
      <c r="B582" t="s">
        <v>8</v>
      </c>
      <c r="C582" t="s">
        <v>9</v>
      </c>
      <c r="D582">
        <f>SUM(D578:Q578)</f>
        <v>-1828.4507055554132</v>
      </c>
      <c r="S582" t="s">
        <v>8</v>
      </c>
      <c r="T582" t="s">
        <v>9</v>
      </c>
      <c r="U582">
        <f>SUM(U578:AH578)</f>
        <v>-2061.1453437628697</v>
      </c>
      <c r="AJ582" t="s">
        <v>8</v>
      </c>
      <c r="AK582" t="s">
        <v>9</v>
      </c>
      <c r="AL582">
        <f>SUM(AL578:AY578)</f>
        <v>-1828.4507055554134</v>
      </c>
      <c r="BA582" t="s">
        <v>8</v>
      </c>
      <c r="BB582" t="s">
        <v>9</v>
      </c>
      <c r="BC582">
        <f>SUM(BC578:BP578)</f>
        <v>-2061.1453437628702</v>
      </c>
      <c r="BR582" t="s">
        <v>8</v>
      </c>
      <c r="BS582" t="s">
        <v>9</v>
      </c>
      <c r="BT582">
        <f>SUM(BT578:CG578)</f>
        <v>-203.21751351729111</v>
      </c>
      <c r="CI582" t="s">
        <v>8</v>
      </c>
      <c r="CJ582" t="s">
        <v>9</v>
      </c>
      <c r="CK582">
        <f>SUM(CK578:CX578)</f>
        <v>-203.21751351729117</v>
      </c>
      <c r="CZ582" t="s">
        <v>8</v>
      </c>
      <c r="DA582" t="s">
        <v>9</v>
      </c>
      <c r="DB582">
        <f>SUM(DB578:DO578)</f>
        <v>203.2175135172912</v>
      </c>
      <c r="DQ582" t="s">
        <v>8</v>
      </c>
      <c r="DR582" t="s">
        <v>9</v>
      </c>
      <c r="DS582">
        <f>SUM(DS578:EF578)</f>
        <v>203.21751351729114</v>
      </c>
    </row>
    <row r="583" spans="2:136" ht="16" x14ac:dyDescent="0.2">
      <c r="B583" t="s">
        <v>11</v>
      </c>
      <c r="C583" t="s">
        <v>9</v>
      </c>
      <c r="D583">
        <f>SUM(D579:Q579)</f>
        <v>-609.65254055187347</v>
      </c>
      <c r="S583" t="s">
        <v>11</v>
      </c>
      <c r="T583" t="s">
        <v>9</v>
      </c>
      <c r="U583">
        <f>SUM(U579:AH579)</f>
        <v>-609.65254055187336</v>
      </c>
      <c r="AJ583" t="s">
        <v>11</v>
      </c>
      <c r="AK583" t="s">
        <v>9</v>
      </c>
      <c r="AL583">
        <f>SUM(AL579:AY579)</f>
        <v>609.65254055187347</v>
      </c>
      <c r="BA583" t="s">
        <v>11</v>
      </c>
      <c r="BB583" t="s">
        <v>9</v>
      </c>
      <c r="BC583">
        <f>SUM(BC579:BP579)</f>
        <v>609.65254055187347</v>
      </c>
      <c r="BR583" t="s">
        <v>11</v>
      </c>
      <c r="BS583" t="s">
        <v>9</v>
      </c>
      <c r="BT583">
        <f>SUM(BT579:CG579)</f>
        <v>-4336.388197847823</v>
      </c>
      <c r="CI583" t="s">
        <v>11</v>
      </c>
      <c r="CJ583" t="s">
        <v>9</v>
      </c>
      <c r="CK583">
        <f>SUM(CK579:CX579)</f>
        <v>-4995.0167134763669</v>
      </c>
      <c r="CZ583" t="s">
        <v>11</v>
      </c>
      <c r="DA583" t="s">
        <v>9</v>
      </c>
      <c r="DB583">
        <f>SUM(DB579:DO579)</f>
        <v>-4336.3881978478239</v>
      </c>
      <c r="DQ583" t="s">
        <v>11</v>
      </c>
      <c r="DR583" t="s">
        <v>9</v>
      </c>
      <c r="DS583">
        <f>SUM(DS579:EF579)</f>
        <v>-4995.0167134763678</v>
      </c>
    </row>
    <row r="584" spans="2:136" ht="16" x14ac:dyDescent="0.2">
      <c r="B584" t="s">
        <v>13</v>
      </c>
      <c r="C584" t="s">
        <v>9</v>
      </c>
      <c r="D584">
        <f>SUM(D580:Q580)</f>
        <v>6240.3299220151684</v>
      </c>
      <c r="S584" t="s">
        <v>13</v>
      </c>
      <c r="T584" t="s">
        <v>9</v>
      </c>
      <c r="U584">
        <f>SUM(U580:AH580)</f>
        <v>4094.2789862875466</v>
      </c>
      <c r="AJ584" t="s">
        <v>13</v>
      </c>
      <c r="AK584" t="s">
        <v>9</v>
      </c>
      <c r="AL584">
        <f>SUM(AL580:AY580)</f>
        <v>638.12364649319511</v>
      </c>
      <c r="BA584" t="s">
        <v>13</v>
      </c>
      <c r="BB584" t="s">
        <v>9</v>
      </c>
      <c r="BC584">
        <f>SUM(BC580:BP580)</f>
        <v>-1507.9272892344263</v>
      </c>
      <c r="BR584" t="s">
        <v>13</v>
      </c>
      <c r="BS584" t="s">
        <v>9</v>
      </c>
      <c r="BT584">
        <f>SUM(BT580:CG580)</f>
        <v>5794.6681248225032</v>
      </c>
      <c r="CI584" t="s">
        <v>13</v>
      </c>
      <c r="CJ584" t="s">
        <v>9</v>
      </c>
      <c r="CK584">
        <f>SUM(CK580:CX580)</f>
        <v>3464.0489911468753</v>
      </c>
      <c r="CZ584" t="s">
        <v>13</v>
      </c>
      <c r="DA584" t="s">
        <v>9</v>
      </c>
      <c r="DB584">
        <f>SUM(DB580:DO580)</f>
        <v>1818.2019144182391</v>
      </c>
      <c r="DQ584" t="s">
        <v>13</v>
      </c>
      <c r="DR584" t="s">
        <v>9</v>
      </c>
      <c r="DS584">
        <f>SUM(DS580:EF580)</f>
        <v>-512.41721925738932</v>
      </c>
    </row>
    <row r="585" spans="2:136" ht="16" x14ac:dyDescent="0.2">
      <c r="B585" t="s">
        <v>16</v>
      </c>
      <c r="C585" t="s">
        <v>17</v>
      </c>
      <c r="D585">
        <f>SUM(D581:Q581)</f>
        <v>-112294.69589406996</v>
      </c>
      <c r="E585" t="str">
        <f>IF(D571="+X","Must be NEGATIVE for overturn","Must be POSITIVE for overturn")</f>
        <v>Must be NEGATIVE for overturn</v>
      </c>
      <c r="S585" t="s">
        <v>16</v>
      </c>
      <c r="T585" t="s">
        <v>17</v>
      </c>
      <c r="U585">
        <f>SUM(U581:AH581)</f>
        <v>-54184.095632716679</v>
      </c>
      <c r="V585" t="str">
        <f>IF(U571="+X","Must be NEGATIVE for overturn","Must be POSITIVE for overturn")</f>
        <v>Must be NEGATIVE for overturn</v>
      </c>
      <c r="AJ585" t="s">
        <v>16</v>
      </c>
      <c r="AK585" t="s">
        <v>17</v>
      </c>
      <c r="AL585">
        <f>SUM(AL581:AY581)</f>
        <v>-49022.725876573779</v>
      </c>
      <c r="AM585" t="str">
        <f>IF(AL571="+X","Must be NEGATIVE for overturn","Must be POSITIVE for overturn")</f>
        <v>Must be NEGATIVE for overturn</v>
      </c>
      <c r="BA585" t="s">
        <v>16</v>
      </c>
      <c r="BB585" t="s">
        <v>17</v>
      </c>
      <c r="BC585">
        <f>SUM(BC581:BP581)</f>
        <v>9087.8743847795158</v>
      </c>
      <c r="BD585" t="str">
        <f>IF(BC571="+X","Must be NEGATIVE for overturn","Must be POSITIVE for overturn")</f>
        <v>Must be NEGATIVE for overturn</v>
      </c>
      <c r="BR585" t="s">
        <v>16</v>
      </c>
      <c r="BS585" t="s">
        <v>17</v>
      </c>
      <c r="BT585">
        <f>SUM(BT581:CG581)</f>
        <v>70241.472847737707</v>
      </c>
      <c r="BU585" t="str">
        <f>IF(BT571="+X","Must be NEGATIVE for overturn","Must be POSITIVE for overturn")</f>
        <v>Must be POSITIVE for overturn</v>
      </c>
      <c r="CI585" t="s">
        <v>16</v>
      </c>
      <c r="CJ585" t="s">
        <v>17</v>
      </c>
      <c r="CK585">
        <f>SUM(CK581:CX581)</f>
        <v>45125.538188332124</v>
      </c>
      <c r="CL585" t="str">
        <f>IF(CK571="+X","Must be NEGATIVE for overturn","Must be POSITIVE for overturn")</f>
        <v>Must be POSITIVE for overturn</v>
      </c>
      <c r="CZ585" t="s">
        <v>16</v>
      </c>
      <c r="DA585" t="s">
        <v>17</v>
      </c>
      <c r="DB585">
        <f>SUM(DB581:DO581)</f>
        <v>38605.503325852267</v>
      </c>
      <c r="DC585" t="str">
        <f>IF(DB571="+X","Must be NEGATIVE for overturn","Must be POSITIVE for overturn")</f>
        <v>Must be POSITIVE for overturn</v>
      </c>
      <c r="DQ585" t="s">
        <v>16</v>
      </c>
      <c r="DR585" t="s">
        <v>17</v>
      </c>
      <c r="DS585">
        <f>SUM(DS581:EF581)</f>
        <v>13489.568666446692</v>
      </c>
      <c r="DT585" t="str">
        <f>IF(DS571="+X","Must be NEGATIVE for overturn","Must be POSITIVE for overturn")</f>
        <v>Must be POSITIVE for overturn</v>
      </c>
    </row>
  </sheetData>
  <mergeCells count="490">
    <mergeCell ref="C319:J319"/>
    <mergeCell ref="B133:G133"/>
    <mergeCell ref="B134:G134"/>
    <mergeCell ref="B135:G135"/>
    <mergeCell ref="D180:F180"/>
    <mergeCell ref="D248:G248"/>
    <mergeCell ref="H248:K248"/>
    <mergeCell ref="D249:E249"/>
    <mergeCell ref="F249:G249"/>
    <mergeCell ref="H249:I249"/>
    <mergeCell ref="J249:K249"/>
    <mergeCell ref="C260:J260"/>
    <mergeCell ref="J376:M376"/>
    <mergeCell ref="N376:Q376"/>
    <mergeCell ref="J378:M378"/>
    <mergeCell ref="N378:Q378"/>
    <mergeCell ref="J379:M379"/>
    <mergeCell ref="N379:Q379"/>
    <mergeCell ref="J353:M353"/>
    <mergeCell ref="N353:Q353"/>
    <mergeCell ref="J355:M355"/>
    <mergeCell ref="N355:Q355"/>
    <mergeCell ref="J356:M356"/>
    <mergeCell ref="N356:Q356"/>
    <mergeCell ref="J463:M463"/>
    <mergeCell ref="N463:Q463"/>
    <mergeCell ref="J428:M428"/>
    <mergeCell ref="N428:Q428"/>
    <mergeCell ref="J430:M430"/>
    <mergeCell ref="N430:Q430"/>
    <mergeCell ref="J431:M431"/>
    <mergeCell ref="N431:Q431"/>
    <mergeCell ref="J399:M399"/>
    <mergeCell ref="N399:Q399"/>
    <mergeCell ref="J401:M401"/>
    <mergeCell ref="N401:Q401"/>
    <mergeCell ref="J402:M402"/>
    <mergeCell ref="N402:Q402"/>
    <mergeCell ref="T260:AA260"/>
    <mergeCell ref="T319:AA319"/>
    <mergeCell ref="J568:M568"/>
    <mergeCell ref="N568:Q568"/>
    <mergeCell ref="J570:M570"/>
    <mergeCell ref="N570:Q570"/>
    <mergeCell ref="J571:M571"/>
    <mergeCell ref="N571:Q571"/>
    <mergeCell ref="J528:M528"/>
    <mergeCell ref="N528:Q528"/>
    <mergeCell ref="J530:M530"/>
    <mergeCell ref="N530:Q530"/>
    <mergeCell ref="J531:M531"/>
    <mergeCell ref="N531:Q531"/>
    <mergeCell ref="J488:M488"/>
    <mergeCell ref="N488:Q488"/>
    <mergeCell ref="J490:M490"/>
    <mergeCell ref="N490:Q490"/>
    <mergeCell ref="J491:M491"/>
    <mergeCell ref="N491:Q491"/>
    <mergeCell ref="J460:M460"/>
    <mergeCell ref="N460:Q460"/>
    <mergeCell ref="J462:M462"/>
    <mergeCell ref="N462:Q462"/>
    <mergeCell ref="S133:X133"/>
    <mergeCell ref="S134:X134"/>
    <mergeCell ref="S135:X135"/>
    <mergeCell ref="U180:W180"/>
    <mergeCell ref="U248:X248"/>
    <mergeCell ref="Y248:AB248"/>
    <mergeCell ref="U249:V249"/>
    <mergeCell ref="W249:X249"/>
    <mergeCell ref="Y249:Z249"/>
    <mergeCell ref="AA249:AB249"/>
    <mergeCell ref="AA376:AD376"/>
    <mergeCell ref="AE376:AH376"/>
    <mergeCell ref="AA378:AD378"/>
    <mergeCell ref="AE378:AH378"/>
    <mergeCell ref="AA379:AD379"/>
    <mergeCell ref="AE379:AH379"/>
    <mergeCell ref="AA353:AD353"/>
    <mergeCell ref="AE353:AH353"/>
    <mergeCell ref="AA355:AD355"/>
    <mergeCell ref="AE355:AH355"/>
    <mergeCell ref="AA356:AD356"/>
    <mergeCell ref="AE356:AH356"/>
    <mergeCell ref="AA428:AD428"/>
    <mergeCell ref="AE428:AH428"/>
    <mergeCell ref="AA430:AD430"/>
    <mergeCell ref="AE430:AH430"/>
    <mergeCell ref="AA431:AD431"/>
    <mergeCell ref="AE431:AH431"/>
    <mergeCell ref="AA399:AD399"/>
    <mergeCell ref="AE399:AH399"/>
    <mergeCell ref="AA401:AD401"/>
    <mergeCell ref="AE401:AH401"/>
    <mergeCell ref="AA402:AD402"/>
    <mergeCell ref="AE402:AH402"/>
    <mergeCell ref="AA488:AD488"/>
    <mergeCell ref="AE488:AH488"/>
    <mergeCell ref="AA490:AD490"/>
    <mergeCell ref="AE490:AH490"/>
    <mergeCell ref="AA491:AD491"/>
    <mergeCell ref="AE491:AH491"/>
    <mergeCell ref="AA460:AD460"/>
    <mergeCell ref="AE460:AH460"/>
    <mergeCell ref="AA462:AD462"/>
    <mergeCell ref="AE462:AH462"/>
    <mergeCell ref="AA463:AD463"/>
    <mergeCell ref="AE463:AH463"/>
    <mergeCell ref="AA568:AD568"/>
    <mergeCell ref="AE568:AH568"/>
    <mergeCell ref="AA570:AD570"/>
    <mergeCell ref="AE570:AH570"/>
    <mergeCell ref="AA571:AD571"/>
    <mergeCell ref="AE571:AH571"/>
    <mergeCell ref="AA528:AD528"/>
    <mergeCell ref="AE528:AH528"/>
    <mergeCell ref="AA530:AD530"/>
    <mergeCell ref="AE530:AH530"/>
    <mergeCell ref="AA531:AD531"/>
    <mergeCell ref="AE531:AH531"/>
    <mergeCell ref="AL248:AO248"/>
    <mergeCell ref="AP248:AS248"/>
    <mergeCell ref="AL249:AM249"/>
    <mergeCell ref="AN249:AO249"/>
    <mergeCell ref="AP249:AQ249"/>
    <mergeCell ref="AR249:AS249"/>
    <mergeCell ref="AJ133:AO133"/>
    <mergeCell ref="AJ134:AO134"/>
    <mergeCell ref="AJ135:AO135"/>
    <mergeCell ref="AL180:AN180"/>
    <mergeCell ref="AR356:AU356"/>
    <mergeCell ref="AV356:AY356"/>
    <mergeCell ref="AR376:AU376"/>
    <mergeCell ref="AV376:AY376"/>
    <mergeCell ref="AR378:AU378"/>
    <mergeCell ref="AV378:AY378"/>
    <mergeCell ref="AK260:AR260"/>
    <mergeCell ref="AK319:AR319"/>
    <mergeCell ref="AR353:AU353"/>
    <mergeCell ref="AV353:AY353"/>
    <mergeCell ref="AR355:AU355"/>
    <mergeCell ref="AV355:AY355"/>
    <mergeCell ref="AR428:AU428"/>
    <mergeCell ref="AV428:AY428"/>
    <mergeCell ref="AR430:AU430"/>
    <mergeCell ref="AV430:AY430"/>
    <mergeCell ref="AR379:AU379"/>
    <mergeCell ref="AV379:AY379"/>
    <mergeCell ref="AR399:AU399"/>
    <mergeCell ref="AV399:AY399"/>
    <mergeCell ref="AR401:AU401"/>
    <mergeCell ref="AV401:AY401"/>
    <mergeCell ref="AR568:AU568"/>
    <mergeCell ref="AV568:AY568"/>
    <mergeCell ref="AR570:AU570"/>
    <mergeCell ref="AV570:AY570"/>
    <mergeCell ref="AR491:AU491"/>
    <mergeCell ref="AV491:AY491"/>
    <mergeCell ref="AR528:AU528"/>
    <mergeCell ref="AV528:AY528"/>
    <mergeCell ref="AR530:AU530"/>
    <mergeCell ref="AV530:AY530"/>
    <mergeCell ref="BM379:BP379"/>
    <mergeCell ref="BM356:BP356"/>
    <mergeCell ref="BC249:BD249"/>
    <mergeCell ref="BE249:BF249"/>
    <mergeCell ref="BG249:BH249"/>
    <mergeCell ref="AY133:BD133"/>
    <mergeCell ref="AY134:BD134"/>
    <mergeCell ref="AY135:BD135"/>
    <mergeCell ref="AR531:AU531"/>
    <mergeCell ref="AV531:AY531"/>
    <mergeCell ref="AR463:AU463"/>
    <mergeCell ref="AV463:AY463"/>
    <mergeCell ref="AR488:AU488"/>
    <mergeCell ref="AV488:AY488"/>
    <mergeCell ref="AR490:AU490"/>
    <mergeCell ref="AV490:AY490"/>
    <mergeCell ref="AR431:AU431"/>
    <mergeCell ref="AV431:AY431"/>
    <mergeCell ref="AR460:AU460"/>
    <mergeCell ref="AV460:AY460"/>
    <mergeCell ref="AR462:AU462"/>
    <mergeCell ref="AV462:AY462"/>
    <mergeCell ref="AR402:AU402"/>
    <mergeCell ref="AV402:AY402"/>
    <mergeCell ref="BI428:BL428"/>
    <mergeCell ref="BM428:BP428"/>
    <mergeCell ref="BI430:BL430"/>
    <mergeCell ref="BM430:BP430"/>
    <mergeCell ref="BI431:BL431"/>
    <mergeCell ref="BM431:BP431"/>
    <mergeCell ref="BM399:BP399"/>
    <mergeCell ref="BM401:BP401"/>
    <mergeCell ref="BI402:BL402"/>
    <mergeCell ref="BM402:BP402"/>
    <mergeCell ref="BI488:BL488"/>
    <mergeCell ref="BM488:BP488"/>
    <mergeCell ref="BI490:BL490"/>
    <mergeCell ref="BM490:BP490"/>
    <mergeCell ref="BI491:BL491"/>
    <mergeCell ref="BM491:BP491"/>
    <mergeCell ref="BI460:BL460"/>
    <mergeCell ref="BM460:BP460"/>
    <mergeCell ref="BI462:BL462"/>
    <mergeCell ref="BM462:BP462"/>
    <mergeCell ref="BI463:BL463"/>
    <mergeCell ref="BM463:BP463"/>
    <mergeCell ref="BI568:BL568"/>
    <mergeCell ref="BM568:BP568"/>
    <mergeCell ref="BI570:BL570"/>
    <mergeCell ref="BM570:BP570"/>
    <mergeCell ref="BI571:BL571"/>
    <mergeCell ref="BM571:BP571"/>
    <mergeCell ref="BI528:BL528"/>
    <mergeCell ref="BM528:BP528"/>
    <mergeCell ref="BI530:BL530"/>
    <mergeCell ref="BM530:BP530"/>
    <mergeCell ref="BI531:BL531"/>
    <mergeCell ref="BM531:BP531"/>
    <mergeCell ref="BT248:BW248"/>
    <mergeCell ref="BX248:CA248"/>
    <mergeCell ref="BT249:BU249"/>
    <mergeCell ref="BV249:BW249"/>
    <mergeCell ref="BX249:BY249"/>
    <mergeCell ref="BZ249:CA249"/>
    <mergeCell ref="BO133:BT133"/>
    <mergeCell ref="BO134:BT134"/>
    <mergeCell ref="BO135:BT135"/>
    <mergeCell ref="BT180:BV180"/>
    <mergeCell ref="BZ356:CC356"/>
    <mergeCell ref="CD356:CG356"/>
    <mergeCell ref="BZ376:CC376"/>
    <mergeCell ref="CD376:CG376"/>
    <mergeCell ref="BZ378:CC378"/>
    <mergeCell ref="CD378:CG378"/>
    <mergeCell ref="BP260:BW260"/>
    <mergeCell ref="BP319:BW319"/>
    <mergeCell ref="BM353:BP353"/>
    <mergeCell ref="BM355:BP355"/>
    <mergeCell ref="BZ353:CC353"/>
    <mergeCell ref="CD353:CG353"/>
    <mergeCell ref="BZ355:CC355"/>
    <mergeCell ref="CD355:CG355"/>
    <mergeCell ref="BM376:BP376"/>
    <mergeCell ref="BM378:BP378"/>
    <mergeCell ref="BZ402:CC402"/>
    <mergeCell ref="CD402:CG402"/>
    <mergeCell ref="BZ428:CC428"/>
    <mergeCell ref="CD428:CG428"/>
    <mergeCell ref="BZ430:CC430"/>
    <mergeCell ref="CD430:CG430"/>
    <mergeCell ref="BZ379:CC379"/>
    <mergeCell ref="CD379:CG379"/>
    <mergeCell ref="BZ399:CC399"/>
    <mergeCell ref="CD399:CG399"/>
    <mergeCell ref="BZ401:CC401"/>
    <mergeCell ref="CD401:CG401"/>
    <mergeCell ref="BZ463:CC463"/>
    <mergeCell ref="CD463:CG463"/>
    <mergeCell ref="BZ488:CC488"/>
    <mergeCell ref="CD488:CG488"/>
    <mergeCell ref="BZ490:CC490"/>
    <mergeCell ref="CD490:CG490"/>
    <mergeCell ref="BZ431:CC431"/>
    <mergeCell ref="CD431:CG431"/>
    <mergeCell ref="BZ460:CC460"/>
    <mergeCell ref="CD460:CG460"/>
    <mergeCell ref="BZ462:CC462"/>
    <mergeCell ref="CD462:CG462"/>
    <mergeCell ref="BZ531:CC531"/>
    <mergeCell ref="CD531:CG531"/>
    <mergeCell ref="BZ568:CC568"/>
    <mergeCell ref="CD568:CG568"/>
    <mergeCell ref="BZ570:CC570"/>
    <mergeCell ref="CD570:CG570"/>
    <mergeCell ref="BZ491:CC491"/>
    <mergeCell ref="CD491:CG491"/>
    <mergeCell ref="BZ528:CC528"/>
    <mergeCell ref="CD528:CG528"/>
    <mergeCell ref="BZ530:CC530"/>
    <mergeCell ref="CD530:CG530"/>
    <mergeCell ref="CQ353:CT353"/>
    <mergeCell ref="CQ355:CT355"/>
    <mergeCell ref="CQ356:CT356"/>
    <mergeCell ref="CK248:CN248"/>
    <mergeCell ref="CG249:CH249"/>
    <mergeCell ref="CK249:CL249"/>
    <mergeCell ref="CM249:CN249"/>
    <mergeCell ref="CE133:CJ133"/>
    <mergeCell ref="CE134:CJ134"/>
    <mergeCell ref="CE135:CJ135"/>
    <mergeCell ref="CG180:CI180"/>
    <mergeCell ref="CG248:CJ248"/>
    <mergeCell ref="CF260:CM260"/>
    <mergeCell ref="CF319:CM319"/>
    <mergeCell ref="CQ428:CT428"/>
    <mergeCell ref="CQ430:CT430"/>
    <mergeCell ref="CQ431:CT431"/>
    <mergeCell ref="CQ399:CT399"/>
    <mergeCell ref="CQ401:CT401"/>
    <mergeCell ref="CQ402:CT402"/>
    <mergeCell ref="CQ376:CT376"/>
    <mergeCell ref="CQ378:CT378"/>
    <mergeCell ref="CQ379:CT379"/>
    <mergeCell ref="CQ571:CT571"/>
    <mergeCell ref="CQ528:CT528"/>
    <mergeCell ref="CQ530:CT530"/>
    <mergeCell ref="CQ531:CT531"/>
    <mergeCell ref="CQ488:CT488"/>
    <mergeCell ref="CQ490:CT490"/>
    <mergeCell ref="CQ491:CT491"/>
    <mergeCell ref="CQ460:CT460"/>
    <mergeCell ref="CQ462:CT462"/>
    <mergeCell ref="CQ463:CT463"/>
    <mergeCell ref="CV260:DC260"/>
    <mergeCell ref="CV319:DC319"/>
    <mergeCell ref="CU353:CX353"/>
    <mergeCell ref="CU355:CX355"/>
    <mergeCell ref="CU133:CZ133"/>
    <mergeCell ref="CU134:CZ134"/>
    <mergeCell ref="CU135:CZ135"/>
    <mergeCell ref="CW180:CY180"/>
    <mergeCell ref="CW248:CZ248"/>
    <mergeCell ref="DO249:DP249"/>
    <mergeCell ref="DS249:DT249"/>
    <mergeCell ref="DK133:DP133"/>
    <mergeCell ref="DK134:DP134"/>
    <mergeCell ref="DK135:DP135"/>
    <mergeCell ref="DM248:DP248"/>
    <mergeCell ref="DL260:DS260"/>
    <mergeCell ref="DL319:DS319"/>
    <mergeCell ref="DH568:DK568"/>
    <mergeCell ref="DL376:DO376"/>
    <mergeCell ref="DH378:DK378"/>
    <mergeCell ref="DL378:DO378"/>
    <mergeCell ref="DH379:DK379"/>
    <mergeCell ref="DL379:DO379"/>
    <mergeCell ref="DL353:DO353"/>
    <mergeCell ref="DH355:DK355"/>
    <mergeCell ref="DL355:DO355"/>
    <mergeCell ref="DH356:DK356"/>
    <mergeCell ref="DL356:DO356"/>
    <mergeCell ref="DL428:DO428"/>
    <mergeCell ref="DH430:DK430"/>
    <mergeCell ref="DL430:DO430"/>
    <mergeCell ref="DH431:DK431"/>
    <mergeCell ref="DL431:DO431"/>
    <mergeCell ref="BZ571:CC571"/>
    <mergeCell ref="CD571:CG571"/>
    <mergeCell ref="CK180:CM180"/>
    <mergeCell ref="CO248:CR248"/>
    <mergeCell ref="CO249:CP249"/>
    <mergeCell ref="CQ249:CR249"/>
    <mergeCell ref="AR571:AU571"/>
    <mergeCell ref="AV571:AY571"/>
    <mergeCell ref="BC180:BE180"/>
    <mergeCell ref="BC248:BF248"/>
    <mergeCell ref="BG248:BJ248"/>
    <mergeCell ref="BI249:BJ249"/>
    <mergeCell ref="BB260:BI260"/>
    <mergeCell ref="BB319:BI319"/>
    <mergeCell ref="BI353:BL353"/>
    <mergeCell ref="BI355:BL355"/>
    <mergeCell ref="BI356:BL356"/>
    <mergeCell ref="BI376:BL376"/>
    <mergeCell ref="BI378:BL378"/>
    <mergeCell ref="BI379:BL379"/>
    <mergeCell ref="BI399:BL399"/>
    <mergeCell ref="BI401:BL401"/>
    <mergeCell ref="CQ568:CT568"/>
    <mergeCell ref="CQ570:CT570"/>
    <mergeCell ref="CU488:CX488"/>
    <mergeCell ref="CU490:CX490"/>
    <mergeCell ref="CU401:CX401"/>
    <mergeCell ref="CU402:CX402"/>
    <mergeCell ref="CU428:CX428"/>
    <mergeCell ref="CU430:CX430"/>
    <mergeCell ref="CU431:CX431"/>
    <mergeCell ref="CU356:CX356"/>
    <mergeCell ref="CU376:CX376"/>
    <mergeCell ref="CU378:CX378"/>
    <mergeCell ref="CU379:CX379"/>
    <mergeCell ref="CU399:CX399"/>
    <mergeCell ref="CU570:CX570"/>
    <mergeCell ref="CU571:CX571"/>
    <mergeCell ref="DB180:DD180"/>
    <mergeCell ref="DB248:DE248"/>
    <mergeCell ref="DF248:DI248"/>
    <mergeCell ref="DB249:DC249"/>
    <mergeCell ref="DD249:DE249"/>
    <mergeCell ref="DF249:DG249"/>
    <mergeCell ref="DH249:DI249"/>
    <mergeCell ref="DH353:DK353"/>
    <mergeCell ref="DH376:DK376"/>
    <mergeCell ref="DH399:DK399"/>
    <mergeCell ref="DH428:DK428"/>
    <mergeCell ref="DH460:DK460"/>
    <mergeCell ref="DH488:DK488"/>
    <mergeCell ref="DH528:DK528"/>
    <mergeCell ref="CU491:CX491"/>
    <mergeCell ref="CU528:CX528"/>
    <mergeCell ref="CU530:CX530"/>
    <mergeCell ref="CU531:CX531"/>
    <mergeCell ref="CU568:CX568"/>
    <mergeCell ref="CU460:CX460"/>
    <mergeCell ref="CU462:CX462"/>
    <mergeCell ref="CU463:CX463"/>
    <mergeCell ref="DL399:DO399"/>
    <mergeCell ref="DH401:DK401"/>
    <mergeCell ref="DL401:DO401"/>
    <mergeCell ref="DH402:DK402"/>
    <mergeCell ref="DL402:DO402"/>
    <mergeCell ref="DL488:DO488"/>
    <mergeCell ref="DH490:DK490"/>
    <mergeCell ref="DL490:DO490"/>
    <mergeCell ref="DH491:DK491"/>
    <mergeCell ref="DL491:DO491"/>
    <mergeCell ref="DL460:DO460"/>
    <mergeCell ref="DH462:DK462"/>
    <mergeCell ref="DL462:DO462"/>
    <mergeCell ref="DH463:DK463"/>
    <mergeCell ref="DL463:DO463"/>
    <mergeCell ref="DL568:DO568"/>
    <mergeCell ref="DH570:DK570"/>
    <mergeCell ref="DL570:DO570"/>
    <mergeCell ref="DH571:DK571"/>
    <mergeCell ref="DL571:DO571"/>
    <mergeCell ref="DL528:DO528"/>
    <mergeCell ref="DH530:DK530"/>
    <mergeCell ref="DL530:DO530"/>
    <mergeCell ref="DH531:DK531"/>
    <mergeCell ref="DL531:DO531"/>
    <mergeCell ref="DW248:DZ248"/>
    <mergeCell ref="DU249:DV249"/>
    <mergeCell ref="DW249:DX249"/>
    <mergeCell ref="DY249:DZ249"/>
    <mergeCell ref="DY353:EB353"/>
    <mergeCell ref="DQ133:DV133"/>
    <mergeCell ref="DQ134:DV134"/>
    <mergeCell ref="DQ135:DV135"/>
    <mergeCell ref="DS180:DU180"/>
    <mergeCell ref="DS248:DV248"/>
    <mergeCell ref="EC376:EF376"/>
    <mergeCell ref="DY378:EB378"/>
    <mergeCell ref="EC378:EF378"/>
    <mergeCell ref="DY379:EB379"/>
    <mergeCell ref="EC379:EF379"/>
    <mergeCell ref="EC353:EF353"/>
    <mergeCell ref="DY355:EB355"/>
    <mergeCell ref="EC355:EF355"/>
    <mergeCell ref="DY356:EB356"/>
    <mergeCell ref="EC356:EF356"/>
    <mergeCell ref="DY376:EB376"/>
    <mergeCell ref="EC428:EF428"/>
    <mergeCell ref="DY430:EB430"/>
    <mergeCell ref="EC430:EF430"/>
    <mergeCell ref="DY431:EB431"/>
    <mergeCell ref="EC431:EF431"/>
    <mergeCell ref="EC399:EF399"/>
    <mergeCell ref="DY401:EB401"/>
    <mergeCell ref="EC401:EF401"/>
    <mergeCell ref="DY402:EB402"/>
    <mergeCell ref="EC402:EF402"/>
    <mergeCell ref="DY428:EB428"/>
    <mergeCell ref="DY399:EB399"/>
    <mergeCell ref="EC488:EF488"/>
    <mergeCell ref="DY490:EB490"/>
    <mergeCell ref="EC490:EF490"/>
    <mergeCell ref="DY491:EB491"/>
    <mergeCell ref="EC491:EF491"/>
    <mergeCell ref="EC460:EF460"/>
    <mergeCell ref="DY462:EB462"/>
    <mergeCell ref="EC462:EF462"/>
    <mergeCell ref="DY463:EB463"/>
    <mergeCell ref="EC463:EF463"/>
    <mergeCell ref="DY488:EB488"/>
    <mergeCell ref="DY460:EB460"/>
    <mergeCell ref="EC568:EF568"/>
    <mergeCell ref="DY570:EB570"/>
    <mergeCell ref="EC570:EF570"/>
    <mergeCell ref="DY571:EB571"/>
    <mergeCell ref="EC571:EF571"/>
    <mergeCell ref="EC528:EF528"/>
    <mergeCell ref="DY530:EB530"/>
    <mergeCell ref="EC530:EF530"/>
    <mergeCell ref="DY531:EB531"/>
    <mergeCell ref="EC531:EF531"/>
    <mergeCell ref="DY568:EB568"/>
    <mergeCell ref="DY528:EB528"/>
  </mergeCells>
  <pageMargins left="0.7" right="0.7" top="0.75" bottom="0.75" header="0.3" footer="0.3"/>
  <ignoredErrors>
    <ignoredError sqref="A1:EF58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vblouin</dc:creator>
  <cp:lastModifiedBy>Microsoft Office User</cp:lastModifiedBy>
  <dcterms:created xsi:type="dcterms:W3CDTF">2020-01-20T23:14:00Z</dcterms:created>
  <dcterms:modified xsi:type="dcterms:W3CDTF">2021-01-07T16:19:05Z</dcterms:modified>
</cp:coreProperties>
</file>