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UPOS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<sst xmlns="http://schemas.openxmlformats.org/spreadsheetml/2006/main" count="863" uniqueCount="554">
  <si>
    <t xml:space="preserve">GRUPO</t>
  </si>
  <si>
    <t xml:space="preserve">NOMBRE</t>
  </si>
  <si>
    <t xml:space="preserve">contraseña</t>
  </si>
  <si>
    <t xml:space="preserve">Carol</t>
  </si>
  <si>
    <t xml:space="preserve">Art Album.</t>
  </si>
  <si>
    <t xml:space="preserve">Prom. sin participaciones</t>
  </si>
  <si>
    <t xml:space="preserve">Ant</t>
  </si>
  <si>
    <t xml:space="preserve">1eras</t>
  </si>
  <si>
    <t xml:space="preserve">2das</t>
  </si>
  <si>
    <t xml:space="preserve">Tot</t>
  </si>
  <si>
    <t xml:space="preserve">Promedio est. </t>
  </si>
  <si>
    <t xml:space="preserve">A</t>
  </si>
  <si>
    <t xml:space="preserve">ACERO CANO MAYA DAPHNE</t>
  </si>
  <si>
    <t xml:space="preserve">Abundant1!</t>
  </si>
  <si>
    <t xml:space="preserve">AGUILAR ORTIZ MARIA JOSE</t>
  </si>
  <si>
    <t xml:space="preserve">Absolute2!</t>
  </si>
  <si>
    <t xml:space="preserve">ALVARADO CONTRERAS FERNANDA YAEL</t>
  </si>
  <si>
    <t xml:space="preserve">Abortion3!</t>
  </si>
  <si>
    <t xml:space="preserve">ARELLANO LOZANO MARIA FERNANDA</t>
  </si>
  <si>
    <t xml:space="preserve">Abstract4!</t>
  </si>
  <si>
    <t xml:space="preserve">AYALA HELGUERA LUIS ARTURO</t>
  </si>
  <si>
    <t xml:space="preserve">Accented5!</t>
  </si>
  <si>
    <t xml:space="preserve">BRAVO RAMIREZ ALISON NAFTALY</t>
  </si>
  <si>
    <t xml:space="preserve">Accuracy6!</t>
  </si>
  <si>
    <t xml:space="preserve">CABRERA SANCHEZ MATEO</t>
  </si>
  <si>
    <t xml:space="preserve">Activity7!</t>
  </si>
  <si>
    <t xml:space="preserve">CALVO CHAVARRIA MAYTE CAELI</t>
  </si>
  <si>
    <t xml:space="preserve">Addition8!</t>
  </si>
  <si>
    <t xml:space="preserve">CASAÑAS MORALES OMAR SEBASTIAN</t>
  </si>
  <si>
    <t xml:space="preserve">Advanced9!</t>
  </si>
  <si>
    <t xml:space="preserve">COLIN GARCIA LEAH REBECCA</t>
  </si>
  <si>
    <t xml:space="preserve">Admitted10!</t>
  </si>
  <si>
    <t xml:space="preserve">CORTES GONZALEZ OWEN MANUEL</t>
  </si>
  <si>
    <t xml:space="preserve">Adoption11!</t>
  </si>
  <si>
    <t xml:space="preserve">DELGADO MARTINEZ ANGEL LEONEL</t>
  </si>
  <si>
    <t xml:space="preserve">Advisedly12!</t>
  </si>
  <si>
    <t xml:space="preserve">DIAZ LUCAS SILVIA ANDREA</t>
  </si>
  <si>
    <t xml:space="preserve">Advocate13!</t>
  </si>
  <si>
    <t xml:space="preserve">FABRE BAEZ ARTURO DAMIAN</t>
  </si>
  <si>
    <t xml:space="preserve">Aesthetic14!</t>
  </si>
  <si>
    <t xml:space="preserve">FERRUSQUILLA HERNANDEZ EIDHAN SINUHE</t>
  </si>
  <si>
    <t xml:space="preserve">Affinity15!</t>
  </si>
  <si>
    <t xml:space="preserve">FLORES LEYVA MONSERRAT GUADALUPE</t>
  </si>
  <si>
    <t xml:space="preserve">Agitated16!</t>
  </si>
  <si>
    <t xml:space="preserve">GARCIA DIAZ MANUEL</t>
  </si>
  <si>
    <t xml:space="preserve">Aircraft17!</t>
  </si>
  <si>
    <t xml:space="preserve">GARCIA HERNANDEZ ALISON ANGELINA</t>
  </si>
  <si>
    <t xml:space="preserve">Alarming18!</t>
  </si>
  <si>
    <t xml:space="preserve">GARCIA VILLEGAS ABNER SANTIAGO</t>
  </si>
  <si>
    <t xml:space="preserve">Airdrop19!</t>
  </si>
  <si>
    <t xml:space="preserve">GUERRA SANDOVAL EVELYN RENATA</t>
  </si>
  <si>
    <t xml:space="preserve">Allegory20!</t>
  </si>
  <si>
    <t xml:space="preserve">GUTIERREZ SANCHEZ ASTRID DANAE</t>
  </si>
  <si>
    <t xml:space="preserve">Allusion21!</t>
  </si>
  <si>
    <t xml:space="preserve">HERNANDEZ DIEGO LUCIA FERNANDA</t>
  </si>
  <si>
    <t xml:space="preserve">Amazing22!</t>
  </si>
  <si>
    <t xml:space="preserve">HERNANDEZ URRUTIA ALEXIS IBRAHIN</t>
  </si>
  <si>
    <t xml:space="preserve">Ambition23!</t>
  </si>
  <si>
    <t xml:space="preserve">HERNANDEZ VALLE MEREDITH FERNANDA</t>
  </si>
  <si>
    <t xml:space="preserve">Ambrosia24!</t>
  </si>
  <si>
    <t xml:space="preserve">JUAREZ CARDENAS EVELYN GUADALUPE</t>
  </si>
  <si>
    <t xml:space="preserve">Analysis25!</t>
  </si>
  <si>
    <t xml:space="preserve">JUAREZ CASTRO ANGEL MARTIN</t>
  </si>
  <si>
    <t xml:space="preserve">Ancestry26!</t>
  </si>
  <si>
    <t xml:space="preserve">LOPEZ MARTINEZ SARA FERNANDA</t>
  </si>
  <si>
    <t xml:space="preserve">Angerful27!</t>
  </si>
  <si>
    <t xml:space="preserve">LOPEZ PAZ JONATHAN SAID</t>
  </si>
  <si>
    <t xml:space="preserve">Announce28!</t>
  </si>
  <si>
    <t xml:space="preserve">MONTES DE OCA ELIAS JOEL</t>
  </si>
  <si>
    <t xml:space="preserve">Annoying29!</t>
  </si>
  <si>
    <t xml:space="preserve">MORALES BUENDIA DYLAN JESUS</t>
  </si>
  <si>
    <t xml:space="preserve">Anointed30!</t>
  </si>
  <si>
    <t xml:space="preserve">NAVARRETE FLORES REGINA PAOLA</t>
  </si>
  <si>
    <t xml:space="preserve">Answered31!</t>
  </si>
  <si>
    <t xml:space="preserve">ORTEGA SANCHEZ SOFIA JIREH</t>
  </si>
  <si>
    <t xml:space="preserve">Apartment32!</t>
  </si>
  <si>
    <t xml:space="preserve">PEREZ JIMENEZ SANTIAGO</t>
  </si>
  <si>
    <t xml:space="preserve">Apology33!</t>
  </si>
  <si>
    <t xml:space="preserve">PEREZ OCHOA VIVIANA JOSSET</t>
  </si>
  <si>
    <t xml:space="preserve">Apparent34!</t>
  </si>
  <si>
    <t xml:space="preserve">RAMIREZ CASTILLO XARENI</t>
  </si>
  <si>
    <t xml:space="preserve">Approval35!</t>
  </si>
  <si>
    <t xml:space="preserve">RAMIREZ MORALES JOSE JULIO</t>
  </si>
  <si>
    <t xml:space="preserve">Argument36!</t>
  </si>
  <si>
    <t xml:space="preserve">RIVERA MORALES ASTRID</t>
  </si>
  <si>
    <t xml:space="preserve">Artistic37!</t>
  </si>
  <si>
    <t xml:space="preserve">ROCHA HERNANDEZ EWAN SAID</t>
  </si>
  <si>
    <t xml:space="preserve">Assembly38!</t>
  </si>
  <si>
    <t xml:space="preserve">ROMERO DOMINGUEZ MIGUEL EMILIO</t>
  </si>
  <si>
    <t xml:space="preserve">Assigned39!</t>
  </si>
  <si>
    <t xml:space="preserve">ROSAS ELGUERA KARLA YAREDLY</t>
  </si>
  <si>
    <t xml:space="preserve">Assorted40!</t>
  </si>
  <si>
    <t xml:space="preserve">SALAZAR MORALES MIGUEL ARMANDO</t>
  </si>
  <si>
    <t xml:space="preserve">Attached41!</t>
  </si>
  <si>
    <t xml:space="preserve">SERRANO MARTINEZ ANGELICA DANIELA</t>
  </si>
  <si>
    <t xml:space="preserve">Attacked42!</t>
  </si>
  <si>
    <t xml:space="preserve">TECUANHUEHUE ORTEGA QUETZALI</t>
  </si>
  <si>
    <t xml:space="preserve">Audience43!</t>
  </si>
  <si>
    <t xml:space="preserve">VILLEGAS PEDRERO MARIA FERNANDA</t>
  </si>
  <si>
    <t xml:space="preserve">Available44!</t>
  </si>
  <si>
    <t xml:space="preserve">DE HARO MENESES LESLIE</t>
  </si>
  <si>
    <t xml:space="preserve">Balance45!</t>
  </si>
  <si>
    <t xml:space="preserve">Art Album</t>
  </si>
  <si>
    <t xml:space="preserve">Prom. estimado enero</t>
  </si>
  <si>
    <t xml:space="preserve">B</t>
  </si>
  <si>
    <t xml:space="preserve">ACEVEDO CHAVEZ ZOE</t>
  </si>
  <si>
    <t xml:space="preserve">Ballooned1#</t>
  </si>
  <si>
    <t xml:space="preserve">ALVAREZ BAUTISTA DIEGO OSVALDO</t>
  </si>
  <si>
    <t xml:space="preserve">Banished2#</t>
  </si>
  <si>
    <t xml:space="preserve">ALVAREZ ORTEGA KARLA RENATA</t>
  </si>
  <si>
    <t xml:space="preserve">Baseline3#</t>
  </si>
  <si>
    <t xml:space="preserve">ARMENTA MORALES SURE</t>
  </si>
  <si>
    <t xml:space="preserve">Behavior4#</t>
  </si>
  <si>
    <t xml:space="preserve">BAUTISTA GONZALEZ LUZ AMAYA</t>
  </si>
  <si>
    <t xml:space="preserve">Believer5#</t>
  </si>
  <si>
    <t xml:space="preserve">BERNAL BAEZ LEONARDO KALET</t>
  </si>
  <si>
    <t xml:space="preserve">Bizarre6#</t>
  </si>
  <si>
    <t xml:space="preserve">CAMACHO CORONA DALIA</t>
  </si>
  <si>
    <t xml:space="preserve">Blinding7#</t>
  </si>
  <si>
    <t xml:space="preserve">CARBAJAL MENDOZA DIEGO ALAIN</t>
  </si>
  <si>
    <t xml:space="preserve">Blueprint8#</t>
  </si>
  <si>
    <t xml:space="preserve">CORDERO VALLE KENIA</t>
  </si>
  <si>
    <t xml:space="preserve">Blushing9#</t>
  </si>
  <si>
    <t xml:space="preserve">CORREA SILVA SANTIAGO</t>
  </si>
  <si>
    <t xml:space="preserve">Boldness10#</t>
  </si>
  <si>
    <t xml:space="preserve">DEL VALLE ROMERO ARIEL</t>
  </si>
  <si>
    <t xml:space="preserve">Breaking11#</t>
  </si>
  <si>
    <t xml:space="preserve">DIAZ PASTEN PAULA IXCHEL</t>
  </si>
  <si>
    <t xml:space="preserve">Briefing12#</t>
  </si>
  <si>
    <t xml:space="preserve">FERRER HERNANDEZ CHRYSTIAN</t>
  </si>
  <si>
    <t xml:space="preserve">Building13#</t>
  </si>
  <si>
    <t xml:space="preserve">FRIAS BAUTISTA CORALINE EVOLET</t>
  </si>
  <si>
    <t xml:space="preserve">Bullfrog14#</t>
  </si>
  <si>
    <t xml:space="preserve">GARCIA FLORES SANTIAGO ALFONSO</t>
  </si>
  <si>
    <t xml:space="preserve">Burglar15#</t>
  </si>
  <si>
    <t xml:space="preserve">GOMEZ LOPEZ AIRAM ADLIH</t>
  </si>
  <si>
    <t xml:space="preserve">Caboodle16#</t>
  </si>
  <si>
    <t xml:space="preserve">GUTIERREZ MARTINEZ DULCE MARIA</t>
  </si>
  <si>
    <t xml:space="preserve">Campaign17#</t>
  </si>
  <si>
    <t xml:space="preserve">HERNANDEZ ELGUERA LESLIE</t>
  </si>
  <si>
    <t xml:space="preserve">Capacity18#</t>
  </si>
  <si>
    <t xml:space="preserve">HERNANDEZ HERNANDEZ VICTOR MICHEL</t>
  </si>
  <si>
    <t xml:space="preserve">Capsule19#</t>
  </si>
  <si>
    <t xml:space="preserve">HERNANDEZ LUNA VALENTINA</t>
  </si>
  <si>
    <t xml:space="preserve">Carefree20#</t>
  </si>
  <si>
    <t xml:space="preserve">HILARIO VAZQUEZ AILEEN JOANA</t>
  </si>
  <si>
    <t xml:space="preserve">Carriage21#</t>
  </si>
  <si>
    <t xml:space="preserve">HUERTA CAMPOS SOFIA</t>
  </si>
  <si>
    <t xml:space="preserve">Casually22#</t>
  </si>
  <si>
    <t xml:space="preserve">JIMENEZ TURCIO DIEGO ANTONIO</t>
  </si>
  <si>
    <t xml:space="preserve">Catalyst23#</t>
  </si>
  <si>
    <t xml:space="preserve">LEON VAZQUEZ PAULINA</t>
  </si>
  <si>
    <t xml:space="preserve">Ceremony24#</t>
  </si>
  <si>
    <t xml:space="preserve">LOPEZ CRUZ ALISON GERALDINE</t>
  </si>
  <si>
    <t xml:space="preserve">Champion25#</t>
  </si>
  <si>
    <t xml:space="preserve">MEZA MARTINEZ KELLY SHESID</t>
  </si>
  <si>
    <t xml:space="preserve">Changing26#</t>
  </si>
  <si>
    <t xml:space="preserve">MORA RODRIGUEZ SAMUEL ALONSO</t>
  </si>
  <si>
    <t xml:space="preserve">Charming27#</t>
  </si>
  <si>
    <t xml:space="preserve">MORALES PEREZ HAYDEE DESIREE</t>
  </si>
  <si>
    <t xml:space="preserve">Checklist28#</t>
  </si>
  <si>
    <t xml:space="preserve">MUÑOZ ORTEGA FERDINAND GAEL</t>
  </si>
  <si>
    <t xml:space="preserve">Chemical29#</t>
  </si>
  <si>
    <t xml:space="preserve">OLARTE MILLAN JONATHAN EMIL</t>
  </si>
  <si>
    <t xml:space="preserve">Chewable30#</t>
  </si>
  <si>
    <t xml:space="preserve">OLVERA ARELLANO ROMINA ALITZEL</t>
  </si>
  <si>
    <t xml:space="preserve">Childhood31#</t>
  </si>
  <si>
    <t xml:space="preserve">PACHECO HERRERA JAZIEL</t>
  </si>
  <si>
    <t xml:space="preserve">Climbing32#</t>
  </si>
  <si>
    <t xml:space="preserve">PAEZ TEJEDA ILIAN PAOLA</t>
  </si>
  <si>
    <t xml:space="preserve">Clueless33#</t>
  </si>
  <si>
    <t xml:space="preserve">PEREZ VAZQUEZ VANESSA</t>
  </si>
  <si>
    <t xml:space="preserve">Clusters34#</t>
  </si>
  <si>
    <t xml:space="preserve">RAMIREZ FIGUEROA PABLO ARTURO</t>
  </si>
  <si>
    <t xml:space="preserve">Coasting35#</t>
  </si>
  <si>
    <t xml:space="preserve">RAMIREZ PEREZ MIREYA ADRIANA</t>
  </si>
  <si>
    <t xml:space="preserve">Collapse36#</t>
  </si>
  <si>
    <t xml:space="preserve">RODRIGUEZ NACHEZ DANIELA</t>
  </si>
  <si>
    <t xml:space="preserve">Colored37#</t>
  </si>
  <si>
    <t xml:space="preserve">RUIZ MENDOZA KARINA</t>
  </si>
  <si>
    <t xml:space="preserve">Coloring38#</t>
  </si>
  <si>
    <t xml:space="preserve">SALAZAR MARTINEZ ADRIAN KAREB</t>
  </si>
  <si>
    <t xml:space="preserve">Commands39#</t>
  </si>
  <si>
    <t xml:space="preserve">SANCHEZ REYES HECTOR JACINTO</t>
  </si>
  <si>
    <t xml:space="preserve">Commuter40#</t>
  </si>
  <si>
    <t xml:space="preserve">SOLANO ALCANTAR SOPHIA ANGELIQUE</t>
  </si>
  <si>
    <t xml:space="preserve">Complaint41#</t>
  </si>
  <si>
    <t xml:space="preserve">SUAREZ CARDENAS EDHER YAHEL</t>
  </si>
  <si>
    <t xml:space="preserve">Computer42#</t>
  </si>
  <si>
    <t xml:space="preserve">UBALDO NERI MAITE</t>
  </si>
  <si>
    <t xml:space="preserve">Concepts43#</t>
  </si>
  <si>
    <t xml:space="preserve">ZUÑIGA CASTELLANO JULIETA</t>
  </si>
  <si>
    <t xml:space="preserve">Concerns44#</t>
  </si>
  <si>
    <t xml:space="preserve">C</t>
  </si>
  <si>
    <t xml:space="preserve">ACOSTA LOPEZ LUNA SOPHIA</t>
  </si>
  <si>
    <t xml:space="preserve">Confetti1%</t>
  </si>
  <si>
    <t xml:space="preserve">ALDAMA LUNA JONATHAN ESAU</t>
  </si>
  <si>
    <t xml:space="preserve">Confined2%</t>
  </si>
  <si>
    <t xml:space="preserve">AMAYA PEREZ BRISA YARETZI</t>
  </si>
  <si>
    <t xml:space="preserve">Confused3%</t>
  </si>
  <si>
    <t xml:space="preserve">ARROYO RAMIREZ ALONDRA CHARLIZE</t>
  </si>
  <si>
    <t xml:space="preserve">Congress4%</t>
  </si>
  <si>
    <t xml:space="preserve">BECERRA ACOSTA KYARA MIXARI</t>
  </si>
  <si>
    <t xml:space="preserve">Consider5%</t>
  </si>
  <si>
    <t xml:space="preserve">BECERRIL LEVARIO HECTOR ADRIAN</t>
  </si>
  <si>
    <t xml:space="preserve">Constant6%</t>
  </si>
  <si>
    <t xml:space="preserve">BOLAÑOS HERNANDEZ CRISTIAN OMAR</t>
  </si>
  <si>
    <t xml:space="preserve">Contempt7%</t>
  </si>
  <si>
    <t xml:space="preserve">CONSTANTINO CRUZ MANUEL ADRIAN</t>
  </si>
  <si>
    <t xml:space="preserve">Contract8%</t>
  </si>
  <si>
    <t xml:space="preserve">CORONADO CRISANTO JACQUELINE NATALI</t>
  </si>
  <si>
    <t xml:space="preserve">Contrast9%</t>
  </si>
  <si>
    <t xml:space="preserve">DE LA CRUZ BENITEZ ANGEL ALEJANDRO</t>
  </si>
  <si>
    <t xml:space="preserve">Continue10%</t>
  </si>
  <si>
    <t xml:space="preserve">ESCOBAR PEDRERO AYARI IXCHEL</t>
  </si>
  <si>
    <t xml:space="preserve">Critical11%</t>
  </si>
  <si>
    <t xml:space="preserve">ESPINOSA ESCOBAR YANN EMILIO</t>
  </si>
  <si>
    <t xml:space="preserve">Cultural12%</t>
  </si>
  <si>
    <t xml:space="preserve">EVANGELISTA GUILLEN JULIO CESAR</t>
  </si>
  <si>
    <t xml:space="preserve">Daughter13%</t>
  </si>
  <si>
    <t xml:space="preserve">FLORES GONZALEZ HECTOR MIGUEL</t>
  </si>
  <si>
    <t xml:space="preserve">Daylight14%</t>
  </si>
  <si>
    <t xml:space="preserve">GALICIA CAMACHO YOALI GUADALUPE</t>
  </si>
  <si>
    <t xml:space="preserve">Deadline15%</t>
  </si>
  <si>
    <t xml:space="preserve">GALLEGOS LARA ALEXIS GAEL</t>
  </si>
  <si>
    <t xml:space="preserve">Decipher16%</t>
  </si>
  <si>
    <t xml:space="preserve">GUZMAN CORNELIO LEILANI YETZALI</t>
  </si>
  <si>
    <t xml:space="preserve">Decision17%</t>
  </si>
  <si>
    <t xml:space="preserve">HERNANDEZ BARRON IAN EMILIANO</t>
  </si>
  <si>
    <t xml:space="preserve">Decorate18%</t>
  </si>
  <si>
    <t xml:space="preserve">JIMENEZ CHACON MEREDITH YARETH</t>
  </si>
  <si>
    <t xml:space="preserve">Defender19%</t>
  </si>
  <si>
    <t xml:space="preserve">JIMENEZ JUAREZ SAUL EDUARDO</t>
  </si>
  <si>
    <t xml:space="preserve">Deliverer20%</t>
  </si>
  <si>
    <t xml:space="preserve">LEON GALICIA JOSE EDUARDO</t>
  </si>
  <si>
    <t xml:space="preserve">Delusion21%</t>
  </si>
  <si>
    <t xml:space="preserve">LESCAS GOMEZ YARETZI</t>
  </si>
  <si>
    <t xml:space="preserve">Demerits22%</t>
  </si>
  <si>
    <t xml:space="preserve">LOZADA OCELOTL SEBASTIAN FRANCISCO</t>
  </si>
  <si>
    <t xml:space="preserve">Describe23%</t>
  </si>
  <si>
    <t xml:space="preserve">MARCELINO SIERRA ASHLEY</t>
  </si>
  <si>
    <t xml:space="preserve">Designer24%</t>
  </si>
  <si>
    <t xml:space="preserve">MEZA MORALES REGINA VICTORIA</t>
  </si>
  <si>
    <t xml:space="preserve">Detailed25%</t>
  </si>
  <si>
    <t xml:space="preserve">MOLINA AYALA JOSIAS ESTEBAN</t>
  </si>
  <si>
    <t xml:space="preserve">Detective26%</t>
  </si>
  <si>
    <t xml:space="preserve">MORALES ROSAS NAHOMI MAYLETH</t>
  </si>
  <si>
    <t xml:space="preserve">Developer27%</t>
  </si>
  <si>
    <t xml:space="preserve">MORENO RAMIREZ JOSE LUIS</t>
  </si>
  <si>
    <t xml:space="preserve">Dictator28%</t>
  </si>
  <si>
    <t xml:space="preserve">NERI LUNA BRUNO</t>
  </si>
  <si>
    <t xml:space="preserve">Dinosaur29%</t>
  </si>
  <si>
    <t xml:space="preserve">OLVERA ARELLANO ZOE YURITZI</t>
  </si>
  <si>
    <t xml:space="preserve">Direction30%</t>
  </si>
  <si>
    <t xml:space="preserve">OROPEZA SIERRA IKER SANTIAGO</t>
  </si>
  <si>
    <t xml:space="preserve">Disaster31%</t>
  </si>
  <si>
    <t xml:space="preserve">PALACIOS CLAVELLINA MELVA ODETTE</t>
  </si>
  <si>
    <t xml:space="preserve">Disclose32%</t>
  </si>
  <si>
    <t xml:space="preserve">PEREZ GOMEZ JANDI LILIANA</t>
  </si>
  <si>
    <t xml:space="preserve">Discount33%</t>
  </si>
  <si>
    <t xml:space="preserve">PINEDA OSORIO ALINA</t>
  </si>
  <si>
    <t xml:space="preserve">Disease34%</t>
  </si>
  <si>
    <t xml:space="preserve">RANGEL SANTANA EMELI SAMANTHA</t>
  </si>
  <si>
    <t xml:space="preserve">Disguise35%</t>
  </si>
  <si>
    <t xml:space="preserve">ROBLES REYES RODERIC TADEO</t>
  </si>
  <si>
    <t xml:space="preserve">Distance36%</t>
  </si>
  <si>
    <t xml:space="preserve">RODRIGUEZ PEREZ LUZ SOFIA</t>
  </si>
  <si>
    <t xml:space="preserve">Distinct37%</t>
  </si>
  <si>
    <t xml:space="preserve">RUFINO ARELLANO EMILIANO</t>
  </si>
  <si>
    <t xml:space="preserve">Diversity38%</t>
  </si>
  <si>
    <t xml:space="preserve">SANCHEZ HERNANDEZ JESUS ALEJANDRO</t>
  </si>
  <si>
    <t xml:space="preserve">Document39%</t>
  </si>
  <si>
    <t xml:space="preserve">SOSA ACEVEDO CRISTAL DAYANA</t>
  </si>
  <si>
    <t xml:space="preserve">Dominant40%</t>
  </si>
  <si>
    <t xml:space="preserve">SOTO GONZALEZ ERICK MATEO</t>
  </si>
  <si>
    <t xml:space="preserve">Doubtful41%</t>
  </si>
  <si>
    <t xml:space="preserve">VALDEZ BENITEZ NANCY DANAE</t>
  </si>
  <si>
    <t xml:space="preserve">Dramatic42%</t>
  </si>
  <si>
    <t xml:space="preserve">YAÑEZ CISNEROS RENATA</t>
  </si>
  <si>
    <t xml:space="preserve">Duration43%</t>
  </si>
  <si>
    <t xml:space="preserve">ZAVALETA FLORES HUMBERTO</t>
  </si>
  <si>
    <t xml:space="preserve">Dynamism44%</t>
  </si>
  <si>
    <t xml:space="preserve">CÁRDENAS SEVILLANO CAMILA</t>
  </si>
  <si>
    <t xml:space="preserve">Dystopia45%</t>
  </si>
  <si>
    <t xml:space="preserve">Art album</t>
  </si>
  <si>
    <t xml:space="preserve">D</t>
  </si>
  <si>
    <t xml:space="preserve">AGUIRRE TAPIA SANTIAGO</t>
  </si>
  <si>
    <t xml:space="preserve">Earnings1(</t>
  </si>
  <si>
    <t xml:space="preserve">ALMENDAREZ SANCHEZ MELISSA GUADALUPE</t>
  </si>
  <si>
    <t xml:space="preserve">Earthman2(</t>
  </si>
  <si>
    <t xml:space="preserve">AMACOSTA OLVERA IKER DAVID</t>
  </si>
  <si>
    <t xml:space="preserve">Educator3(</t>
  </si>
  <si>
    <t xml:space="preserve">ANGULO ALVAREZ ALISON</t>
  </si>
  <si>
    <t xml:space="preserve">Elevator4(</t>
  </si>
  <si>
    <t xml:space="preserve">ARROYO VERA STEPHANIE JAZMIN</t>
  </si>
  <si>
    <t xml:space="preserve">Embraced5(</t>
  </si>
  <si>
    <t xml:space="preserve">BAUTISTA IBARRA RODRIGO</t>
  </si>
  <si>
    <t xml:space="preserve">Emerging6(</t>
  </si>
  <si>
    <t xml:space="preserve">BERMUDEZ ZUÑIGA AMERICA YAMILE</t>
  </si>
  <si>
    <t xml:space="preserve">Emotional7(</t>
  </si>
  <si>
    <t xml:space="preserve">CANO OLVERA SEBASTIAN GAEL</t>
  </si>
  <si>
    <t xml:space="preserve">Empirics8(</t>
  </si>
  <si>
    <t xml:space="preserve">CARDENAS ALANIS AZAEL MAURICIO</t>
  </si>
  <si>
    <t xml:space="preserve">Employee9(</t>
  </si>
  <si>
    <t xml:space="preserve">CARRILLO MOSCO MELANI DANAE</t>
  </si>
  <si>
    <t xml:space="preserve">Employer10(</t>
  </si>
  <si>
    <t xml:space="preserve">CIPRES PEREZ SANTIAGO ADAEL</t>
  </si>
  <si>
    <t xml:space="preserve">Emporium11(</t>
  </si>
  <si>
    <t xml:space="preserve">CORREA PATIÑO MEZTLI</t>
  </si>
  <si>
    <t xml:space="preserve">Enduring12(</t>
  </si>
  <si>
    <t xml:space="preserve">DE JESUS CAMARGO SEBASTIAN</t>
  </si>
  <si>
    <t xml:space="preserve">Engineer13(</t>
  </si>
  <si>
    <t xml:space="preserve">ESCORCIA SERRANO ITZAL VALENTINA</t>
  </si>
  <si>
    <t xml:space="preserve">Enhancer14(</t>
  </si>
  <si>
    <t xml:space="preserve">ESTRADA HERAS EDER GAEL</t>
  </si>
  <si>
    <t xml:space="preserve">Entrance15(</t>
  </si>
  <si>
    <t xml:space="preserve">FLORES MARTINEZ ITZAE ALEJANDRO</t>
  </si>
  <si>
    <t xml:space="preserve">Equality16(</t>
  </si>
  <si>
    <t xml:space="preserve">GONZALEZ CRUZ KENIA NAOMI</t>
  </si>
  <si>
    <t xml:space="preserve">Equation17(</t>
  </si>
  <si>
    <t xml:space="preserve">GRANADOS RIVAS IAN EMILIANO</t>
  </si>
  <si>
    <t xml:space="preserve">Equipped18(</t>
  </si>
  <si>
    <t xml:space="preserve">GUZMAN CORNELIO ITZI YAMILET</t>
  </si>
  <si>
    <t xml:space="preserve">Escaping19(</t>
  </si>
  <si>
    <t xml:space="preserve">HERNANDEZ MARTINEZ MONTSERRAT</t>
  </si>
  <si>
    <t xml:space="preserve">Estimate20(</t>
  </si>
  <si>
    <t xml:space="preserve">ITURBE GONZALEZ MATEO</t>
  </si>
  <si>
    <t xml:space="preserve">Evenings21(</t>
  </si>
  <si>
    <t xml:space="preserve">JIMENEZ JAIMES DANIELA</t>
  </si>
  <si>
    <t xml:space="preserve">Everyone22(</t>
  </si>
  <si>
    <t xml:space="preserve">LEDO MARTINEZ IKER ALFONSO</t>
  </si>
  <si>
    <t xml:space="preserve">Everyday23(</t>
  </si>
  <si>
    <t xml:space="preserve">LIMA PORTELA KARLA MARIANA</t>
  </si>
  <si>
    <t xml:space="preserve">Evidence24(</t>
  </si>
  <si>
    <t xml:space="preserve">LOMELI TREJO IAN JOSHUA</t>
  </si>
  <si>
    <t xml:space="preserve">Exciting25(</t>
  </si>
  <si>
    <t xml:space="preserve">MARTINEZ FLORES LUIS OSCAR</t>
  </si>
  <si>
    <t xml:space="preserve">Existing26(</t>
  </si>
  <si>
    <t xml:space="preserve">MONTAÑO MAYA PAULINA</t>
  </si>
  <si>
    <t xml:space="preserve">Explorer27(</t>
  </si>
  <si>
    <t xml:space="preserve">MORELOS DE LOS ANGELES ANGEL ANDRES</t>
  </si>
  <si>
    <t xml:space="preserve">Exposure28(</t>
  </si>
  <si>
    <t xml:space="preserve">MOSCO ALVARADO YARA DANAE</t>
  </si>
  <si>
    <t xml:space="preserve">Extended29(</t>
  </si>
  <si>
    <t xml:space="preserve">OROPEZA FABIAN JENNIFER DAYANA</t>
  </si>
  <si>
    <t xml:space="preserve">Exterior30(</t>
  </si>
  <si>
    <t xml:space="preserve">PEREZ ALEJO JOSELINE</t>
  </si>
  <si>
    <t xml:space="preserve">Faithful31(</t>
  </si>
  <si>
    <t xml:space="preserve">PIZAÑA RIVERA DERECK RAFAEL</t>
  </si>
  <si>
    <t xml:space="preserve">Families32(</t>
  </si>
  <si>
    <t xml:space="preserve">QUIROZ RAMIREZ KARINA ABRIL</t>
  </si>
  <si>
    <t xml:space="preserve">Favorite33(</t>
  </si>
  <si>
    <t xml:space="preserve">REYES OCELOTL TANIA YATZIRI</t>
  </si>
  <si>
    <t xml:space="preserve">Feedback34(</t>
  </si>
  <si>
    <t xml:space="preserve">ROBLEDO OLVERA SANTIAGO EMILIANO</t>
  </si>
  <si>
    <t xml:space="preserve">Festival35(</t>
  </si>
  <si>
    <t xml:space="preserve">RODRIGUEZ SOLIS BRITTANY DANNAE</t>
  </si>
  <si>
    <t xml:space="preserve">Firewood36(</t>
  </si>
  <si>
    <t xml:space="preserve">ROSAS MANJARREZ MARCO DAMIAN</t>
  </si>
  <si>
    <t xml:space="preserve">Flexible37(</t>
  </si>
  <si>
    <t xml:space="preserve">SANCHEZ AVALOS NATALIA</t>
  </si>
  <si>
    <t xml:space="preserve">Floating38(</t>
  </si>
  <si>
    <t xml:space="preserve">SANCHEZ GRANADOS NAHIM ALEXANDER</t>
  </si>
  <si>
    <t xml:space="preserve">Follower39(</t>
  </si>
  <si>
    <t xml:space="preserve">SERVIN HIDALGO MATEO IÑAKI</t>
  </si>
  <si>
    <t xml:space="preserve">Footstep40(</t>
  </si>
  <si>
    <t xml:space="preserve">TABA MORALES ARIADNA MARIEL</t>
  </si>
  <si>
    <t xml:space="preserve">Forecast41(</t>
  </si>
  <si>
    <t xml:space="preserve">VANEGAS BRICEÑO DORIAN MARIEL</t>
  </si>
  <si>
    <t xml:space="preserve">Forehead42(</t>
  </si>
  <si>
    <t xml:space="preserve">VEGA MANCILLA MATEO ALEJANDRO</t>
  </si>
  <si>
    <t xml:space="preserve">Forgiven43(</t>
  </si>
  <si>
    <t xml:space="preserve">VILLALBA QUEZADA FERNANDO</t>
  </si>
  <si>
    <t xml:space="preserve">Forsaken44(</t>
  </si>
  <si>
    <t xml:space="preserve">Fortress45(</t>
  </si>
  <si>
    <t xml:space="preserve">E</t>
  </si>
  <si>
    <t xml:space="preserve">ACEVEDO RAMIREZ ANGEL GIBRAN</t>
  </si>
  <si>
    <t xml:space="preserve">Fountain1)</t>
  </si>
  <si>
    <t xml:space="preserve">AGUILAR OCAMPO ALAN JOSUE</t>
  </si>
  <si>
    <t xml:space="preserve">Freedom2)</t>
  </si>
  <si>
    <t xml:space="preserve">ALCALÁ CORONEL IKER TRISTAN</t>
  </si>
  <si>
    <t xml:space="preserve">Frontier3)</t>
  </si>
  <si>
    <t xml:space="preserve">ALONSO CALDERON SOMER MADAI</t>
  </si>
  <si>
    <t xml:space="preserve">Function4)</t>
  </si>
  <si>
    <t xml:space="preserve">ANTONIO HERRERA IVONNE AIDE</t>
  </si>
  <si>
    <t xml:space="preserve">Gardener5)</t>
  </si>
  <si>
    <t xml:space="preserve">AVILA GARCIA BARBARA YOLOTZIN</t>
  </si>
  <si>
    <t xml:space="preserve">Gathered6)</t>
  </si>
  <si>
    <t xml:space="preserve">BARRON CEDILLO ITZAE</t>
  </si>
  <si>
    <t xml:space="preserve">General7)</t>
  </si>
  <si>
    <t xml:space="preserve">BONILLA FABILA MIA CITLALLI</t>
  </si>
  <si>
    <t xml:space="preserve">Generous8)</t>
  </si>
  <si>
    <t xml:space="preserve">CALOCH JARAMILLO JOEL DAVID</t>
  </si>
  <si>
    <t xml:space="preserve">Gesture9)</t>
  </si>
  <si>
    <t xml:space="preserve">CARMONA CHING ANGELO TADEO</t>
  </si>
  <si>
    <t xml:space="preserve">Gigantic10)</t>
  </si>
  <si>
    <t xml:space="preserve">CORTES PUEBLA SIRA LORETTO</t>
  </si>
  <si>
    <t xml:space="preserve">Giraffes11)</t>
  </si>
  <si>
    <t xml:space="preserve">DAVALOS MARTINEZ OSVALDO</t>
  </si>
  <si>
    <t xml:space="preserve">Glorious12)</t>
  </si>
  <si>
    <t xml:space="preserve">ESPARZA VALERA ANGEL SANTIAGO</t>
  </si>
  <si>
    <t xml:space="preserve">Glowing13)</t>
  </si>
  <si>
    <t xml:space="preserve">ESTEVES AVILES KAMILA ITZEL</t>
  </si>
  <si>
    <t xml:space="preserve">Governing14)</t>
  </si>
  <si>
    <t xml:space="preserve">FLORES CASTRO ENRIQUE</t>
  </si>
  <si>
    <t xml:space="preserve">Graduate15)</t>
  </si>
  <si>
    <t xml:space="preserve">GALICIA MIRANDA EMILI JAQUELINE</t>
  </si>
  <si>
    <t xml:space="preserve">Grateful16)</t>
  </si>
  <si>
    <t xml:space="preserve">GONZALEZ FLORES ROMINA MARIANA</t>
  </si>
  <si>
    <t xml:space="preserve">Guardian17)</t>
  </si>
  <si>
    <t xml:space="preserve">GONZALEZ MELCHOR BRYAN</t>
  </si>
  <si>
    <t xml:space="preserve">Habitate18)</t>
  </si>
  <si>
    <t xml:space="preserve">GUZMAN SANCHEZ ELIZABETH HADASA</t>
  </si>
  <si>
    <t xml:space="preserve">Harmony19)</t>
  </si>
  <si>
    <t xml:space="preserve">HERNANDEZ RODRIGUEZ ANGELICA DARIANA</t>
  </si>
  <si>
    <t xml:space="preserve">Hastened20)</t>
  </si>
  <si>
    <t xml:space="preserve">JIMENEZ RODRIGUEZ SAID</t>
  </si>
  <si>
    <t xml:space="preserve">Headache21)</t>
  </si>
  <si>
    <t xml:space="preserve">JIMENEZ SALAZAR GRECIA CAMILA</t>
  </si>
  <si>
    <t xml:space="preserve">Healing22)</t>
  </si>
  <si>
    <t xml:space="preserve">LARA SANCHEZ JOSE FRANCISCO</t>
  </si>
  <si>
    <t xml:space="preserve">Hesitant23)</t>
  </si>
  <si>
    <t xml:space="preserve">LOPEZ BARRETO YOALY SHADANY</t>
  </si>
  <si>
    <t xml:space="preserve">Highlight24)</t>
  </si>
  <si>
    <t xml:space="preserve">MARTINEZ ALVAREZ JUAN ANTONIO</t>
  </si>
  <si>
    <t xml:space="preserve">Homeland25)</t>
  </si>
  <si>
    <t xml:space="preserve">MARTINEZ MENA CARLA CAMILA</t>
  </si>
  <si>
    <t xml:space="preserve">Honoring26)</t>
  </si>
  <si>
    <t xml:space="preserve">MORALES CRUZ LIZETH</t>
  </si>
  <si>
    <t xml:space="preserve">Hospital27)</t>
  </si>
  <si>
    <t xml:space="preserve">MORALES SANTES LUIS GUADALUPE</t>
  </si>
  <si>
    <t xml:space="preserve">Humanity28)</t>
  </si>
  <si>
    <t xml:space="preserve">MUNGUIA RODRIGUEZ XIMENA</t>
  </si>
  <si>
    <t xml:space="preserve">Hurricane29)</t>
  </si>
  <si>
    <t xml:space="preserve">NERIA NERIA PAULO CESAR</t>
  </si>
  <si>
    <t xml:space="preserve">Identity30)</t>
  </si>
  <si>
    <t xml:space="preserve">OROZCO CAMPOS RENATA</t>
  </si>
  <si>
    <t xml:space="preserve">Illusion31)</t>
  </si>
  <si>
    <t xml:space="preserve">PEREZ ALFONZO DANIELA</t>
  </si>
  <si>
    <t xml:space="preserve">Immediate32)</t>
  </si>
  <si>
    <t xml:space="preserve">PINEDA TORRES DANTE DARIO</t>
  </si>
  <si>
    <t xml:space="preserve">Informed33)</t>
  </si>
  <si>
    <t xml:space="preserve">REYES PADILLA ANGEL DAMIAN</t>
  </si>
  <si>
    <t xml:space="preserve">Inherent34)</t>
  </si>
  <si>
    <t xml:space="preserve">REYES VALDEZ MARIA FERNANDA</t>
  </si>
  <si>
    <t xml:space="preserve">Innocent35)</t>
  </si>
  <si>
    <t xml:space="preserve">ROJAS VIELMA KAMILA NATALI</t>
  </si>
  <si>
    <t xml:space="preserve">Inspired36)</t>
  </si>
  <si>
    <t xml:space="preserve">SALINAS BARTOLO ADAN</t>
  </si>
  <si>
    <t xml:space="preserve">Integrity37)</t>
  </si>
  <si>
    <t xml:space="preserve">SANDOVAL FUENTES KATE STEPHANY</t>
  </si>
  <si>
    <t xml:space="preserve">Internet38)</t>
  </si>
  <si>
    <t xml:space="preserve">SEGURA CASTAÑEDA ROMEO</t>
  </si>
  <si>
    <t xml:space="preserve">Involved39)</t>
  </si>
  <si>
    <t xml:space="preserve">TORRES LOPEZ MILAGROS YULIANA</t>
  </si>
  <si>
    <t xml:space="preserve">Journey40)</t>
  </si>
  <si>
    <t xml:space="preserve">VAZQUEZ ISAURO ANGEL ARTURO</t>
  </si>
  <si>
    <t xml:space="preserve">Jubilant41)</t>
  </si>
  <si>
    <t xml:space="preserve">VELAZQUEZ MONTIEL DULCE MARIANA</t>
  </si>
  <si>
    <t xml:space="preserve">Junction42)</t>
  </si>
  <si>
    <t xml:space="preserve">ORTEGA HERNANDEZ YOMAR TADEO</t>
  </si>
  <si>
    <t xml:space="preserve">Judgment43)</t>
  </si>
  <si>
    <t xml:space="preserve">JIMENEZ RODRIGUEZ JACOB ISAAC</t>
  </si>
  <si>
    <t xml:space="preserve">Jubilant44)</t>
  </si>
  <si>
    <t xml:space="preserve">F</t>
  </si>
  <si>
    <t xml:space="preserve">AGUILAR MARQUEZ JOSE GABRIEL</t>
  </si>
  <si>
    <t xml:space="preserve">Language1?</t>
  </si>
  <si>
    <t xml:space="preserve">ALONSO CALDERON ZOE MAGDIEL</t>
  </si>
  <si>
    <t xml:space="preserve">Landlord2?</t>
  </si>
  <si>
    <t xml:space="preserve">APARICIO AGUILAR AILYN</t>
  </si>
  <si>
    <t xml:space="preserve">Laughing3?</t>
  </si>
  <si>
    <t xml:space="preserve">AVILA RAMIREZ SOPHIA MERIAN</t>
  </si>
  <si>
    <t xml:space="preserve">Learning4?</t>
  </si>
  <si>
    <t xml:space="preserve">BARON MENDEZ ALISON MICHELLE</t>
  </si>
  <si>
    <t xml:space="preserve">Liberate5?</t>
  </si>
  <si>
    <t xml:space="preserve">BUENDIA PAREDES CAMILA YARETZI</t>
  </si>
  <si>
    <t xml:space="preserve">Lifetime6?</t>
  </si>
  <si>
    <t xml:space="preserve">CALDERON NAVARRETE BRYAN SAID</t>
  </si>
  <si>
    <t xml:space="preserve">Lighting7?</t>
  </si>
  <si>
    <t xml:space="preserve">CASTELAN FLORES ASTRID ILIAN</t>
  </si>
  <si>
    <t xml:space="preserve">Location8?</t>
  </si>
  <si>
    <t xml:space="preserve">CASTRO FIGUEROA OMAN DAVID</t>
  </si>
  <si>
    <t xml:space="preserve">Magazine9?</t>
  </si>
  <si>
    <t xml:space="preserve">CHAVEZ PICENO MIRANDA NARUMI</t>
  </si>
  <si>
    <t xml:space="preserve">Majestic10?</t>
  </si>
  <si>
    <t xml:space="preserve">CRISPIN NERIA ALEXA ZOE</t>
  </si>
  <si>
    <t xml:space="preserve">Manual11?</t>
  </si>
  <si>
    <t xml:space="preserve">CRUZ CRUZ VICTOR GAEL</t>
  </si>
  <si>
    <t xml:space="preserve">Margarine12?</t>
  </si>
  <si>
    <t xml:space="preserve">DELGADO PEREZ FRANCISCO MANUEL</t>
  </si>
  <si>
    <t xml:space="preserve">Material13?</t>
  </si>
  <si>
    <t xml:space="preserve">DIAZ JUAREZ MARIANA</t>
  </si>
  <si>
    <t xml:space="preserve">Maximum14?</t>
  </si>
  <si>
    <t xml:space="preserve">FELICIANO MARTINEZ JUSTINE SHANTEL</t>
  </si>
  <si>
    <t xml:space="preserve">Medicate15?</t>
  </si>
  <si>
    <t xml:space="preserve">FIERRO GARIBAY ANUAR AKEMI</t>
  </si>
  <si>
    <t xml:space="preserve">Meditate16?</t>
  </si>
  <si>
    <t xml:space="preserve">GOMEZ MARTINEZ MARIANO</t>
  </si>
  <si>
    <t xml:space="preserve">Memories17?</t>
  </si>
  <si>
    <t xml:space="preserve">GONZALEZ ESTRADA KEVIN URIEL</t>
  </si>
  <si>
    <t xml:space="preserve">Merchant18?</t>
  </si>
  <si>
    <t xml:space="preserve">GONZALEZ JORDAN JADE</t>
  </si>
  <si>
    <t xml:space="preserve">Militant19?</t>
  </si>
  <si>
    <t xml:space="preserve">HERNANDEZ DE JESUS ZOE CAMILA</t>
  </si>
  <si>
    <t xml:space="preserve">Minimize20?</t>
  </si>
  <si>
    <t xml:space="preserve">HERNANDEZ RUIZ SHERLYN</t>
  </si>
  <si>
    <t xml:space="preserve">Misplace21?</t>
  </si>
  <si>
    <t xml:space="preserve">HIDALGO GUARNEROS DAVID SANTIAGO</t>
  </si>
  <si>
    <t xml:space="preserve">Moderate22?</t>
  </si>
  <si>
    <t xml:space="preserve">LEON MEDINA REGINA</t>
  </si>
  <si>
    <t xml:space="preserve">Movement23?</t>
  </si>
  <si>
    <t xml:space="preserve">LOPEZ BAUTISTA KEVIN NOE</t>
  </si>
  <si>
    <t xml:space="preserve">Narrator24?</t>
  </si>
  <si>
    <t xml:space="preserve">LOPEZ FLORES KYRIA</t>
  </si>
  <si>
    <t xml:space="preserve">National25?</t>
  </si>
  <si>
    <t xml:space="preserve">MARIN HERNANDEZ DEMIAN ALEXANDER</t>
  </si>
  <si>
    <t xml:space="preserve">Navigate26?</t>
  </si>
  <si>
    <t xml:space="preserve">MORALES ESCOBEDO VALENTINO</t>
  </si>
  <si>
    <t xml:space="preserve">Nearing27?</t>
  </si>
  <si>
    <t xml:space="preserve">MORALES FLORES PARIS ITALIVY</t>
  </si>
  <si>
    <t xml:space="preserve">Neighbor28?</t>
  </si>
  <si>
    <t xml:space="preserve">MURRIETA ALBERTO KAREN SHERLYN</t>
  </si>
  <si>
    <t xml:space="preserve">Neutral29?</t>
  </si>
  <si>
    <t xml:space="preserve">NERI ORTEGA ANGEL DE JESUS ALTAIR</t>
  </si>
  <si>
    <t xml:space="preserve">Northern30?</t>
  </si>
  <si>
    <t xml:space="preserve">OROZCO GARDUÑO ALEJANDRA AZUL</t>
  </si>
  <si>
    <t xml:space="preserve">Numerous31?</t>
  </si>
  <si>
    <t xml:space="preserve">PEREZ COLOME EILEEN YONATZIN</t>
  </si>
  <si>
    <t xml:space="preserve">Obscured32?</t>
  </si>
  <si>
    <t xml:space="preserve">RAMIREZ CASTILLO DANNA CAMILA</t>
  </si>
  <si>
    <t xml:space="preserve">Observer33?</t>
  </si>
  <si>
    <t xml:space="preserve">RAZCON NUÑEZ DIEGO SEBASTIAN</t>
  </si>
  <si>
    <t xml:space="preserve">Ownership34?</t>
  </si>
  <si>
    <t xml:space="preserve">RINCON ORTEGA PALOMA</t>
  </si>
  <si>
    <t xml:space="preserve">Overuse35?</t>
  </si>
  <si>
    <t xml:space="preserve">ROMERO ALONSO REINA VICTORIA</t>
  </si>
  <si>
    <t xml:space="preserve">Officers36?</t>
  </si>
  <si>
    <t xml:space="preserve">ROMERO PEREZ SEBASTIAN</t>
  </si>
  <si>
    <t xml:space="preserve">Official37?</t>
  </si>
  <si>
    <t xml:space="preserve">SALAZAR TAVERA LUCCA</t>
  </si>
  <si>
    <t xml:space="preserve">Ominous38?</t>
  </si>
  <si>
    <t xml:space="preserve">SANTOYO SANTIAGO BILLY ANDRE</t>
  </si>
  <si>
    <t xml:space="preserve">Opening39?</t>
  </si>
  <si>
    <t xml:space="preserve">SAUCEDO HERNANDEZ TONANTZIN ELIZABETH</t>
  </si>
  <si>
    <t xml:space="preserve">Operator40?</t>
  </si>
  <si>
    <t xml:space="preserve">TRUJILLO MEDINA BRENDA GERALDI</t>
  </si>
  <si>
    <t xml:space="preserve">Opposing41?</t>
  </si>
  <si>
    <t xml:space="preserve">VARGAS DELGADILLO BRUNO MATIAS</t>
  </si>
  <si>
    <t xml:space="preserve">Optimism42?</t>
  </si>
  <si>
    <t xml:space="preserve">VILLALOBOS MEDINA JANETH</t>
  </si>
  <si>
    <t xml:space="preserve">Outdated43?</t>
  </si>
  <si>
    <t xml:space="preserve">PERALTA DOMINGUEZ ORLANDO ALONSO</t>
  </si>
  <si>
    <t xml:space="preserve">Outgoing44?</t>
  </si>
  <si>
    <t xml:space="preserve">Overcome45?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</si>
</sst>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theme="1"/>
      <name val="Arial"/>
      <family val="0"/>
      <charset val="1"/>
    </font>
    <font>
      <sz val="10"/>
      <color theme="1"/>
      <name val="Arial"/>
      <family val="0"/>
      <charset val="1"/>
    </font>
    <font>
      <i val="true"/>
      <sz val="10"/>
      <color theme="1"/>
      <name val="Arial"/>
      <family val="0"/>
      <charset val="1"/>
    </font>
    <font>
      <b val="true"/>
      <u val="single"/>
      <sz val="10"/>
      <color theme="1"/>
      <name val="Arial"/>
      <family val="0"/>
      <charset val="1"/>
    </font>
    <font>
      <b val="true"/>
      <sz val="5"/>
      <color theme="1"/>
      <name val="Arial"/>
      <family val="0"/>
      <charset val="1"/>
    </font>
    <font>
      <sz val="11"/>
      <color theme="1"/>
      <name val="Arial"/>
      <family val="0"/>
      <charset val="1"/>
    </font>
    <font>
      <i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285"/>
  <sheetViews>
    <sheetView showFormulas="false" showGridLines="true" showRowColHeaders="true" showZeros="true" rightToLeft="false" tabSelected="true" showOutlineSymbols="true" defaultGridColor="true" view="normal" topLeftCell="A272" colorId="64" zoomScale="100" zoomScaleNormal="100" zoomScalePageLayoutView="100" workbookViewId="0">
      <selection pane="topLeft" activeCell="C283" activeCellId="0" sqref="C283"/>
    </sheetView>
  </sheetViews>
  <sheetFormatPr defaultColWidth="12.6328125" defaultRowHeight="15" zeroHeight="false" outlineLevelRow="0" outlineLevelCol="0"/>
  <cols>
    <col collapsed="false" customWidth="true" hidden="false" outlineLevel="0" max="2" min="2" style="1" width="38.25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6"/>
      <c r="G1" s="6"/>
      <c r="H1" s="7" t="s">
        <v>5</v>
      </c>
      <c r="I1" s="8" t="s">
        <v>6</v>
      </c>
      <c r="J1" s="8" t="s">
        <v>7</v>
      </c>
      <c r="K1" s="8" t="s">
        <v>8</v>
      </c>
      <c r="L1" s="7" t="s">
        <v>9</v>
      </c>
      <c r="M1" s="9" t="s">
        <v>10</v>
      </c>
      <c r="N1" s="7"/>
      <c r="O1" s="10"/>
      <c r="P1" s="7"/>
      <c r="Q1" s="11"/>
      <c r="R1" s="7"/>
      <c r="S1" s="7"/>
      <c r="T1" s="7"/>
      <c r="U1" s="7"/>
      <c r="V1" s="7"/>
      <c r="W1" s="7"/>
      <c r="X1" s="7"/>
      <c r="Y1" s="7"/>
      <c r="Z1" s="7"/>
      <c r="AA1" s="7"/>
      <c r="AB1" s="6"/>
      <c r="AC1" s="11"/>
    </row>
    <row r="2" customFormat="false" ht="15" hidden="false" customHeight="false" outlineLevel="0" collapsed="false">
      <c r="A2" s="12" t="s">
        <v>11</v>
      </c>
      <c r="B2" s="13" t="s">
        <v>12</v>
      </c>
      <c r="C2" s="14" t="s">
        <v>13</v>
      </c>
      <c r="D2" s="15" t="n">
        <f aca="false">3.5+5</f>
        <v>8.5</v>
      </c>
      <c r="E2" s="16" t="n">
        <v>8</v>
      </c>
      <c r="F2" s="17"/>
      <c r="G2" s="17"/>
      <c r="H2" s="18" t="n">
        <f aca="false">AVERAGE(D2:G2)</f>
        <v>8.25</v>
      </c>
      <c r="I2" s="19" t="n">
        <v>0</v>
      </c>
      <c r="J2" s="19" t="n">
        <v>1.2</v>
      </c>
      <c r="K2" s="19"/>
      <c r="L2" s="18" t="n">
        <f aca="false">SUM(I2:K2)</f>
        <v>1.2</v>
      </c>
      <c r="M2" s="20" t="n">
        <f aca="false">SUM(H2,L2)</f>
        <v>9.45</v>
      </c>
      <c r="N2" s="16" t="n">
        <f aca="false">ROUND(M2,1)</f>
        <v>9.5</v>
      </c>
      <c r="O2" s="21" t="n">
        <f aca="false">IF(N2&lt;5.5,"R",IF(N2&gt;9.45,10,ROUND(N2,0)))</f>
        <v>10</v>
      </c>
      <c r="P2" s="22"/>
      <c r="Q2" s="23"/>
      <c r="R2" s="24"/>
      <c r="S2" s="25"/>
      <c r="T2" s="25"/>
      <c r="U2" s="25"/>
      <c r="V2" s="25"/>
      <c r="W2" s="25"/>
      <c r="X2" s="25"/>
      <c r="Y2" s="25"/>
      <c r="Z2" s="25"/>
      <c r="AA2" s="25"/>
      <c r="AB2" s="26"/>
      <c r="AC2" s="23"/>
    </row>
    <row r="3" customFormat="false" ht="15" hidden="false" customHeight="false" outlineLevel="0" collapsed="false">
      <c r="A3" s="12" t="s">
        <v>11</v>
      </c>
      <c r="B3" s="27" t="s">
        <v>14</v>
      </c>
      <c r="C3" s="14" t="s">
        <v>15</v>
      </c>
      <c r="D3" s="15" t="n">
        <f aca="false">5+5</f>
        <v>10</v>
      </c>
      <c r="E3" s="28" t="n">
        <v>2</v>
      </c>
      <c r="F3" s="28"/>
      <c r="G3" s="29"/>
      <c r="H3" s="18" t="n">
        <f aca="false">AVERAGE(D3:G3)</f>
        <v>6</v>
      </c>
      <c r="I3" s="30" t="n">
        <v>0</v>
      </c>
      <c r="J3" s="31" t="n">
        <v>0.4</v>
      </c>
      <c r="K3" s="32"/>
      <c r="L3" s="18" t="n">
        <f aca="false">SUM(I3:K3)</f>
        <v>0.4</v>
      </c>
      <c r="M3" s="20" t="n">
        <f aca="false">SUM(H3,L3)</f>
        <v>6.4</v>
      </c>
      <c r="N3" s="16" t="n">
        <f aca="false">ROUND(M3,1)</f>
        <v>6.4</v>
      </c>
      <c r="O3" s="21" t="n">
        <f aca="false">IF(N3&lt;5.5,"R",IF(N3&gt;9.45,10,ROUND(N3,0)))</f>
        <v>6</v>
      </c>
      <c r="P3" s="33"/>
      <c r="Q3" s="34"/>
      <c r="R3" s="35"/>
      <c r="S3" s="25"/>
      <c r="T3" s="6"/>
      <c r="U3" s="6"/>
      <c r="V3" s="6"/>
      <c r="W3" s="6"/>
      <c r="X3" s="6"/>
      <c r="Y3" s="6"/>
      <c r="Z3" s="6"/>
      <c r="AA3" s="6"/>
      <c r="AB3" s="36"/>
      <c r="AC3" s="37"/>
    </row>
    <row r="4" customFormat="false" ht="15" hidden="false" customHeight="false" outlineLevel="0" collapsed="false">
      <c r="A4" s="12" t="s">
        <v>11</v>
      </c>
      <c r="B4" s="37" t="s">
        <v>16</v>
      </c>
      <c r="C4" s="14" t="s">
        <v>17</v>
      </c>
      <c r="D4" s="15" t="n">
        <f aca="false">5+5</f>
        <v>10</v>
      </c>
      <c r="E4" s="38" t="n">
        <v>4</v>
      </c>
      <c r="F4" s="39"/>
      <c r="G4" s="39"/>
      <c r="H4" s="18" t="n">
        <f aca="false">AVERAGE(D4:G4)</f>
        <v>7</v>
      </c>
      <c r="I4" s="19" t="n">
        <v>0</v>
      </c>
      <c r="J4" s="40" t="n">
        <v>0.3</v>
      </c>
      <c r="K4" s="19"/>
      <c r="L4" s="18" t="n">
        <f aca="false">SUM(I4:K4)</f>
        <v>0.3</v>
      </c>
      <c r="M4" s="20" t="n">
        <f aca="false">SUM(H4,L4)</f>
        <v>7.3</v>
      </c>
      <c r="N4" s="16" t="n">
        <f aca="false">ROUND(M4,1)</f>
        <v>7.3</v>
      </c>
      <c r="O4" s="21" t="n">
        <f aca="false">IF(N4&lt;5.5,"R",IF(N4&gt;9.45,10,ROUND(N4,0)))</f>
        <v>7</v>
      </c>
      <c r="P4" s="33"/>
      <c r="Q4" s="34"/>
      <c r="R4" s="35"/>
      <c r="S4" s="25"/>
      <c r="T4" s="6"/>
      <c r="U4" s="6"/>
      <c r="V4" s="6"/>
      <c r="W4" s="6"/>
      <c r="X4" s="6"/>
      <c r="Y4" s="6"/>
      <c r="Z4" s="6"/>
      <c r="AA4" s="6"/>
      <c r="AB4" s="36"/>
      <c r="AC4" s="37"/>
    </row>
    <row r="5" customFormat="false" ht="15" hidden="false" customHeight="false" outlineLevel="0" collapsed="false">
      <c r="A5" s="12" t="s">
        <v>11</v>
      </c>
      <c r="B5" s="37" t="s">
        <v>18</v>
      </c>
      <c r="C5" s="14" t="s">
        <v>19</v>
      </c>
      <c r="D5" s="15" t="n">
        <f aca="false">3+5</f>
        <v>8</v>
      </c>
      <c r="E5" s="38" t="n">
        <v>4</v>
      </c>
      <c r="F5" s="39"/>
      <c r="G5" s="39"/>
      <c r="H5" s="18" t="n">
        <f aca="false">AVERAGE(D5:G5)</f>
        <v>6</v>
      </c>
      <c r="I5" s="19" t="n">
        <v>0.9</v>
      </c>
      <c r="J5" s="40" t="n">
        <v>1.1</v>
      </c>
      <c r="K5" s="19"/>
      <c r="L5" s="18" t="n">
        <f aca="false">SUM(I5:K5)</f>
        <v>2</v>
      </c>
      <c r="M5" s="20" t="n">
        <f aca="false">SUM(H5,L5)</f>
        <v>8</v>
      </c>
      <c r="N5" s="16" t="n">
        <f aca="false">ROUND(M5,1)</f>
        <v>8</v>
      </c>
      <c r="O5" s="21" t="n">
        <f aca="false">IF(N5&lt;5.5,"R",IF(N5&gt;9.45,10,ROUND(N5,0)))</f>
        <v>8</v>
      </c>
      <c r="P5" s="33"/>
      <c r="Q5" s="34"/>
      <c r="R5" s="35"/>
      <c r="S5" s="25"/>
      <c r="T5" s="6"/>
      <c r="U5" s="6"/>
      <c r="V5" s="6"/>
      <c r="W5" s="6"/>
      <c r="X5" s="6"/>
      <c r="Y5" s="6"/>
      <c r="Z5" s="6"/>
      <c r="AA5" s="6"/>
      <c r="AB5" s="36"/>
      <c r="AC5" s="37"/>
    </row>
    <row r="6" customFormat="false" ht="15" hidden="false" customHeight="false" outlineLevel="0" collapsed="false">
      <c r="A6" s="12" t="s">
        <v>11</v>
      </c>
      <c r="B6" s="41" t="s">
        <v>20</v>
      </c>
      <c r="C6" s="14" t="s">
        <v>21</v>
      </c>
      <c r="D6" s="15" t="n">
        <f aca="false">4+5</f>
        <v>9</v>
      </c>
      <c r="E6" s="38" t="n">
        <v>9.8</v>
      </c>
      <c r="F6" s="38"/>
      <c r="G6" s="38"/>
      <c r="H6" s="18" t="n">
        <f aca="false">AVERAGE(D6:G6)</f>
        <v>9.4</v>
      </c>
      <c r="I6" s="19" t="n">
        <v>0</v>
      </c>
      <c r="J6" s="40" t="n">
        <v>0.8</v>
      </c>
      <c r="K6" s="19"/>
      <c r="L6" s="18" t="n">
        <f aca="false">SUM(I6:K6)</f>
        <v>0.8</v>
      </c>
      <c r="M6" s="20" t="n">
        <f aca="false">SUM(H6,L6)</f>
        <v>10.2</v>
      </c>
      <c r="N6" s="16" t="n">
        <f aca="false">ROUND(M6,1)</f>
        <v>10.2</v>
      </c>
      <c r="O6" s="21" t="n">
        <f aca="false">IF(N6&lt;5.5,"R",IF(N6&gt;9.45,10,ROUND(N6,0)))</f>
        <v>10</v>
      </c>
      <c r="P6" s="42"/>
      <c r="Q6" s="43"/>
      <c r="R6" s="44"/>
      <c r="S6" s="25"/>
      <c r="T6" s="45"/>
      <c r="U6" s="45"/>
      <c r="V6" s="45"/>
      <c r="W6" s="45"/>
      <c r="X6" s="45"/>
      <c r="Y6" s="45"/>
      <c r="Z6" s="45"/>
      <c r="AA6" s="45"/>
      <c r="AB6" s="46"/>
      <c r="AC6" s="47"/>
    </row>
    <row r="7" customFormat="false" ht="15" hidden="false" customHeight="false" outlineLevel="0" collapsed="false">
      <c r="A7" s="12" t="s">
        <v>11</v>
      </c>
      <c r="B7" s="27" t="s">
        <v>22</v>
      </c>
      <c r="C7" s="14" t="s">
        <v>23</v>
      </c>
      <c r="D7" s="15" t="n">
        <f aca="false">5+5</f>
        <v>10</v>
      </c>
      <c r="E7" s="28" t="n">
        <v>0</v>
      </c>
      <c r="F7" s="28"/>
      <c r="G7" s="28"/>
      <c r="H7" s="48" t="n">
        <f aca="false">AVERAGE(D7:G7)</f>
        <v>5</v>
      </c>
      <c r="I7" s="30" t="n">
        <v>0</v>
      </c>
      <c r="J7" s="30" t="n">
        <v>0</v>
      </c>
      <c r="K7" s="30"/>
      <c r="L7" s="49" t="n">
        <f aca="false">SUM(I7:K7)</f>
        <v>0</v>
      </c>
      <c r="M7" s="50" t="n">
        <f aca="false">SUM(H7,L7)</f>
        <v>5</v>
      </c>
      <c r="N7" s="29" t="n">
        <f aca="false">ROUND(M7,1)</f>
        <v>5</v>
      </c>
      <c r="O7" s="21" t="str">
        <f aca="false">IF(N7&lt;5.5,"R",IF(N7&gt;9.45,10,ROUND(N7,0)))</f>
        <v>R</v>
      </c>
      <c r="P7" s="33"/>
      <c r="Q7" s="34"/>
      <c r="R7" s="35"/>
      <c r="S7" s="25"/>
      <c r="T7" s="6"/>
      <c r="U7" s="6"/>
      <c r="V7" s="6"/>
      <c r="W7" s="6"/>
      <c r="X7" s="6"/>
      <c r="Y7" s="6"/>
      <c r="Z7" s="6"/>
      <c r="AA7" s="6"/>
      <c r="AB7" s="36"/>
      <c r="AC7" s="37"/>
    </row>
    <row r="8" customFormat="false" ht="15" hidden="false" customHeight="false" outlineLevel="0" collapsed="false">
      <c r="A8" s="12" t="s">
        <v>11</v>
      </c>
      <c r="B8" s="37" t="s">
        <v>24</v>
      </c>
      <c r="C8" s="14" t="s">
        <v>25</v>
      </c>
      <c r="D8" s="15" t="n">
        <f aca="false">0+5</f>
        <v>5</v>
      </c>
      <c r="E8" s="51" t="n">
        <v>1.5</v>
      </c>
      <c r="F8" s="52"/>
      <c r="G8" s="52"/>
      <c r="H8" s="18" t="n">
        <f aca="false">AVERAGE(D8:G8)</f>
        <v>3.25</v>
      </c>
      <c r="I8" s="19" t="n">
        <v>0</v>
      </c>
      <c r="J8" s="53" t="n">
        <v>1.3</v>
      </c>
      <c r="K8" s="19"/>
      <c r="L8" s="18" t="n">
        <f aca="false">SUM(I8:K8)</f>
        <v>1.3</v>
      </c>
      <c r="M8" s="20" t="n">
        <f aca="false">SUM(H8,L8)</f>
        <v>4.55</v>
      </c>
      <c r="N8" s="16" t="n">
        <f aca="false">ROUND(M8,1)</f>
        <v>4.6</v>
      </c>
      <c r="O8" s="21" t="str">
        <f aca="false">IF(N8&lt;5.5,"R",IF(N8&gt;9.45,10,ROUND(N8,0)))</f>
        <v>R</v>
      </c>
      <c r="P8" s="42"/>
      <c r="Q8" s="43"/>
      <c r="R8" s="44"/>
      <c r="S8" s="25"/>
      <c r="T8" s="45"/>
      <c r="U8" s="45"/>
      <c r="V8" s="45"/>
      <c r="W8" s="45"/>
      <c r="X8" s="45"/>
      <c r="Y8" s="45"/>
      <c r="Z8" s="45"/>
      <c r="AA8" s="45"/>
      <c r="AB8" s="46"/>
      <c r="AC8" s="47"/>
    </row>
    <row r="9" customFormat="false" ht="15" hidden="false" customHeight="false" outlineLevel="0" collapsed="false">
      <c r="A9" s="12" t="s">
        <v>11</v>
      </c>
      <c r="B9" s="37" t="s">
        <v>26</v>
      </c>
      <c r="C9" s="14" t="s">
        <v>27</v>
      </c>
      <c r="D9" s="15" t="n">
        <f aca="false">0+5</f>
        <v>5</v>
      </c>
      <c r="E9" s="38" t="n">
        <v>2</v>
      </c>
      <c r="F9" s="38"/>
      <c r="G9" s="38"/>
      <c r="H9" s="18" t="n">
        <f aca="false">AVERAGE(D9:G9)</f>
        <v>3.5</v>
      </c>
      <c r="I9" s="19" t="n">
        <v>0</v>
      </c>
      <c r="J9" s="40" t="n">
        <v>0.4</v>
      </c>
      <c r="K9" s="19"/>
      <c r="L9" s="18" t="n">
        <f aca="false">SUM(I9:K9)</f>
        <v>0.4</v>
      </c>
      <c r="M9" s="20" t="n">
        <f aca="false">SUM(H9,L9)</f>
        <v>3.9</v>
      </c>
      <c r="N9" s="16" t="n">
        <f aca="false">ROUND(M9,1)</f>
        <v>3.9</v>
      </c>
      <c r="O9" s="21" t="str">
        <f aca="false">IF(N9&lt;5.5,"R",IF(N9&gt;9.45,10,ROUND(N9,0)))</f>
        <v>R</v>
      </c>
      <c r="P9" s="54"/>
      <c r="Q9" s="55"/>
      <c r="R9" s="56"/>
      <c r="S9" s="25"/>
      <c r="T9" s="57"/>
      <c r="U9" s="57"/>
      <c r="V9" s="57"/>
      <c r="W9" s="57"/>
      <c r="X9" s="57"/>
      <c r="Y9" s="57"/>
      <c r="Z9" s="57"/>
      <c r="AA9" s="57"/>
      <c r="AB9" s="58"/>
      <c r="AC9" s="13"/>
    </row>
    <row r="10" customFormat="false" ht="15" hidden="false" customHeight="false" outlineLevel="0" collapsed="false">
      <c r="A10" s="12" t="s">
        <v>11</v>
      </c>
      <c r="B10" s="37" t="s">
        <v>28</v>
      </c>
      <c r="C10" s="14" t="s">
        <v>29</v>
      </c>
      <c r="D10" s="15" t="n">
        <f aca="false">5+5</f>
        <v>10</v>
      </c>
      <c r="E10" s="51" t="n">
        <v>2</v>
      </c>
      <c r="F10" s="51"/>
      <c r="G10" s="51"/>
      <c r="H10" s="18" t="n">
        <f aca="false">AVERAGE(D10:G10)</f>
        <v>6</v>
      </c>
      <c r="I10" s="19" t="n">
        <v>0.6</v>
      </c>
      <c r="J10" s="53" t="n">
        <v>0.8</v>
      </c>
      <c r="K10" s="19"/>
      <c r="L10" s="18" t="n">
        <f aca="false">SUM(I10:K10)</f>
        <v>1.4</v>
      </c>
      <c r="M10" s="20" t="n">
        <f aca="false">SUM(H10,L10)</f>
        <v>7.4</v>
      </c>
      <c r="N10" s="16" t="n">
        <f aca="false">ROUND(M10,1)</f>
        <v>7.4</v>
      </c>
      <c r="O10" s="21" t="n">
        <f aca="false">IF(N10&lt;5.5,"R",IF(N10&gt;9.45,10,ROUND(N10,0)))</f>
        <v>7</v>
      </c>
      <c r="P10" s="33"/>
      <c r="Q10" s="34"/>
      <c r="R10" s="35"/>
      <c r="S10" s="25"/>
      <c r="T10" s="6"/>
      <c r="U10" s="6"/>
      <c r="V10" s="6"/>
      <c r="W10" s="6"/>
      <c r="X10" s="6"/>
      <c r="Y10" s="6"/>
      <c r="Z10" s="6"/>
      <c r="AA10" s="6"/>
      <c r="AB10" s="36"/>
      <c r="AC10" s="37"/>
    </row>
    <row r="11" customFormat="false" ht="15" hidden="false" customHeight="false" outlineLevel="0" collapsed="false">
      <c r="A11" s="12" t="s">
        <v>11</v>
      </c>
      <c r="B11" s="37" t="s">
        <v>30</v>
      </c>
      <c r="C11" s="14" t="s">
        <v>31</v>
      </c>
      <c r="D11" s="15" t="n">
        <f aca="false">5+5</f>
        <v>10</v>
      </c>
      <c r="E11" s="59" t="n">
        <v>10</v>
      </c>
      <c r="F11" s="59"/>
      <c r="G11" s="59"/>
      <c r="H11" s="18" t="n">
        <f aca="false">AVERAGE(D11:G11)</f>
        <v>10</v>
      </c>
      <c r="I11" s="19" t="n">
        <v>1</v>
      </c>
      <c r="J11" s="60" t="n">
        <v>1.4</v>
      </c>
      <c r="K11" s="19"/>
      <c r="L11" s="18" t="n">
        <f aca="false">SUM(I11:K11)</f>
        <v>2.4</v>
      </c>
      <c r="M11" s="20" t="n">
        <f aca="false">SUM(H11,L11)</f>
        <v>12.4</v>
      </c>
      <c r="N11" s="16" t="n">
        <f aca="false">ROUND(M11,1)</f>
        <v>12.4</v>
      </c>
      <c r="O11" s="21" t="n">
        <f aca="false">IF(N11&lt;5.5,"R",IF(N11&gt;9.45,10,ROUND(N11,0)))</f>
        <v>10</v>
      </c>
      <c r="P11" s="33"/>
      <c r="Q11" s="34"/>
      <c r="R11" s="35"/>
      <c r="S11" s="25"/>
      <c r="T11" s="6"/>
      <c r="U11" s="6"/>
      <c r="V11" s="6"/>
      <c r="W11" s="6"/>
      <c r="X11" s="6"/>
      <c r="Y11" s="6"/>
      <c r="Z11" s="6"/>
      <c r="AA11" s="6"/>
      <c r="AB11" s="36"/>
      <c r="AC11" s="37"/>
    </row>
    <row r="12" customFormat="false" ht="15" hidden="false" customHeight="false" outlineLevel="0" collapsed="false">
      <c r="A12" s="12" t="s">
        <v>11</v>
      </c>
      <c r="B12" s="37" t="s">
        <v>32</v>
      </c>
      <c r="C12" s="14" t="s">
        <v>33</v>
      </c>
      <c r="D12" s="15" t="n">
        <f aca="false">4+5</f>
        <v>9</v>
      </c>
      <c r="E12" s="38" t="n">
        <v>6</v>
      </c>
      <c r="F12" s="38"/>
      <c r="G12" s="38"/>
      <c r="H12" s="18" t="n">
        <f aca="false">AVERAGE(D12:G12)</f>
        <v>7.5</v>
      </c>
      <c r="I12" s="19" t="n">
        <v>0.6</v>
      </c>
      <c r="J12" s="40" t="n">
        <v>1.5</v>
      </c>
      <c r="K12" s="19"/>
      <c r="L12" s="18" t="n">
        <f aca="false">SUM(I12:K12)</f>
        <v>2.1</v>
      </c>
      <c r="M12" s="20" t="n">
        <f aca="false">SUM(H12,L12)</f>
        <v>9.6</v>
      </c>
      <c r="N12" s="16" t="n">
        <f aca="false">ROUND(M12,1)</f>
        <v>9.6</v>
      </c>
      <c r="O12" s="21" t="n">
        <f aca="false">IF(N12&lt;5.5,"R",IF(N12&gt;9.45,10,ROUND(N12,0)))</f>
        <v>10</v>
      </c>
      <c r="P12" s="33"/>
      <c r="Q12" s="34"/>
      <c r="R12" s="35"/>
      <c r="S12" s="25"/>
      <c r="T12" s="6"/>
      <c r="U12" s="6"/>
      <c r="V12" s="6"/>
      <c r="W12" s="6"/>
      <c r="X12" s="6"/>
      <c r="Y12" s="6"/>
      <c r="Z12" s="6"/>
      <c r="AA12" s="6"/>
      <c r="AB12" s="36"/>
      <c r="AC12" s="37"/>
    </row>
    <row r="13" customFormat="false" ht="15" hidden="false" customHeight="false" outlineLevel="0" collapsed="false">
      <c r="A13" s="12" t="s">
        <v>11</v>
      </c>
      <c r="B13" s="37" t="s">
        <v>34</v>
      </c>
      <c r="C13" s="14" t="s">
        <v>35</v>
      </c>
      <c r="D13" s="15" t="n">
        <f aca="false">4.5+5</f>
        <v>9.5</v>
      </c>
      <c r="E13" s="38" t="n">
        <v>10</v>
      </c>
      <c r="F13" s="38"/>
      <c r="G13" s="38"/>
      <c r="H13" s="18" t="n">
        <f aca="false">AVERAGE(D13:G13)</f>
        <v>9.75</v>
      </c>
      <c r="I13" s="19" t="n">
        <v>1.2</v>
      </c>
      <c r="J13" s="40" t="n">
        <v>1.5</v>
      </c>
      <c r="K13" s="19"/>
      <c r="L13" s="18" t="n">
        <f aca="false">SUM(I13:K13)</f>
        <v>2.7</v>
      </c>
      <c r="M13" s="20" t="n">
        <f aca="false">SUM(H13,L13)</f>
        <v>12.45</v>
      </c>
      <c r="N13" s="16" t="n">
        <f aca="false">ROUND(M13,1)</f>
        <v>12.5</v>
      </c>
      <c r="O13" s="21" t="n">
        <f aca="false">IF(N13&lt;5.5,"R",IF(N13&gt;9.45,10,ROUND(N13,0)))</f>
        <v>10</v>
      </c>
      <c r="P13" s="42"/>
      <c r="Q13" s="43"/>
      <c r="R13" s="44"/>
      <c r="S13" s="25"/>
      <c r="T13" s="45"/>
      <c r="U13" s="45"/>
      <c r="V13" s="45"/>
      <c r="W13" s="45"/>
      <c r="X13" s="45"/>
      <c r="Y13" s="45"/>
      <c r="Z13" s="45"/>
      <c r="AA13" s="45"/>
      <c r="AB13" s="46"/>
      <c r="AC13" s="47"/>
    </row>
    <row r="14" customFormat="false" ht="15" hidden="false" customHeight="false" outlineLevel="0" collapsed="false">
      <c r="A14" s="12" t="s">
        <v>11</v>
      </c>
      <c r="B14" s="37" t="s">
        <v>36</v>
      </c>
      <c r="C14" s="14" t="s">
        <v>37</v>
      </c>
      <c r="D14" s="15" t="n">
        <f aca="false">5+5</f>
        <v>10</v>
      </c>
      <c r="E14" s="38" t="n">
        <v>4</v>
      </c>
      <c r="F14" s="38"/>
      <c r="G14" s="38"/>
      <c r="H14" s="18" t="n">
        <f aca="false">AVERAGE(D14:G14)</f>
        <v>7</v>
      </c>
      <c r="I14" s="19" t="n">
        <v>0</v>
      </c>
      <c r="J14" s="40" t="n">
        <v>1.1</v>
      </c>
      <c r="K14" s="19"/>
      <c r="L14" s="18" t="n">
        <f aca="false">SUM(I14:K14)</f>
        <v>1.1</v>
      </c>
      <c r="M14" s="20" t="n">
        <f aca="false">SUM(H14,L14)</f>
        <v>8.1</v>
      </c>
      <c r="N14" s="16" t="n">
        <f aca="false">ROUND(M14,1)</f>
        <v>8.1</v>
      </c>
      <c r="O14" s="21" t="n">
        <f aca="false">IF(N14&lt;5.5,"R",IF(N14&gt;9.45,10,ROUND(N14,0)))</f>
        <v>8</v>
      </c>
      <c r="P14" s="42"/>
      <c r="Q14" s="43"/>
      <c r="R14" s="44"/>
      <c r="S14" s="25"/>
      <c r="T14" s="45"/>
      <c r="U14" s="45"/>
      <c r="V14" s="45"/>
      <c r="W14" s="45"/>
      <c r="X14" s="45"/>
      <c r="Y14" s="45"/>
      <c r="Z14" s="45"/>
      <c r="AA14" s="45"/>
      <c r="AB14" s="46"/>
      <c r="AC14" s="47"/>
    </row>
    <row r="15" customFormat="false" ht="15" hidden="false" customHeight="false" outlineLevel="0" collapsed="false">
      <c r="A15" s="12" t="s">
        <v>11</v>
      </c>
      <c r="B15" s="27" t="s">
        <v>38</v>
      </c>
      <c r="C15" s="14" t="s">
        <v>39</v>
      </c>
      <c r="D15" s="15" t="n">
        <f aca="false">3.5+5</f>
        <v>8.5</v>
      </c>
      <c r="E15" s="28" t="n">
        <v>6</v>
      </c>
      <c r="F15" s="28"/>
      <c r="G15" s="28"/>
      <c r="H15" s="48" t="n">
        <f aca="false">AVERAGE(D15:G15)</f>
        <v>7.25</v>
      </c>
      <c r="I15" s="30" t="n">
        <v>0.85</v>
      </c>
      <c r="J15" s="30" t="n">
        <v>1.2</v>
      </c>
      <c r="K15" s="30"/>
      <c r="L15" s="49" t="n">
        <f aca="false">SUM(I15:K15)</f>
        <v>2.05</v>
      </c>
      <c r="M15" s="50" t="n">
        <f aca="false">SUM(H15,L15)</f>
        <v>9.3</v>
      </c>
      <c r="N15" s="29" t="n">
        <f aca="false">ROUND(M15,1)</f>
        <v>9.3</v>
      </c>
      <c r="O15" s="21" t="n">
        <f aca="false">IF(N15&lt;5.5,"R",IF(N15&gt;9.45,10,ROUND(N15,0)))</f>
        <v>9</v>
      </c>
      <c r="P15" s="54"/>
      <c r="Q15" s="55"/>
      <c r="R15" s="56"/>
      <c r="S15" s="25"/>
      <c r="T15" s="57"/>
      <c r="U15" s="57"/>
      <c r="V15" s="57"/>
      <c r="W15" s="57"/>
      <c r="X15" s="57"/>
      <c r="Y15" s="57"/>
      <c r="Z15" s="57"/>
      <c r="AA15" s="57"/>
      <c r="AB15" s="58"/>
      <c r="AC15" s="13"/>
    </row>
    <row r="16" customFormat="false" ht="15" hidden="false" customHeight="false" outlineLevel="0" collapsed="false">
      <c r="A16" s="12" t="s">
        <v>11</v>
      </c>
      <c r="B16" s="47" t="s">
        <v>40</v>
      </c>
      <c r="C16" s="14" t="s">
        <v>41</v>
      </c>
      <c r="D16" s="15" t="n">
        <f aca="false">2.5+5</f>
        <v>7.5</v>
      </c>
      <c r="E16" s="51" t="n">
        <v>1.5</v>
      </c>
      <c r="F16" s="51"/>
      <c r="G16" s="51"/>
      <c r="H16" s="18" t="n">
        <f aca="false">AVERAGE(D16:G16)</f>
        <v>4.5</v>
      </c>
      <c r="I16" s="19" t="n">
        <v>0.4</v>
      </c>
      <c r="J16" s="53" t="n">
        <v>6</v>
      </c>
      <c r="K16" s="19"/>
      <c r="L16" s="18" t="n">
        <f aca="false">SUM(I16:K16)</f>
        <v>6.4</v>
      </c>
      <c r="M16" s="20" t="n">
        <f aca="false">SUM(H16,L16)</f>
        <v>10.9</v>
      </c>
      <c r="N16" s="16" t="n">
        <f aca="false">ROUND(M16,1)</f>
        <v>10.9</v>
      </c>
      <c r="O16" s="21" t="n">
        <f aca="false">IF(N16&lt;5.5,"R",IF(N16&gt;9.45,10,ROUND(N16,0)))</f>
        <v>10</v>
      </c>
      <c r="P16" s="33"/>
      <c r="Q16" s="34"/>
      <c r="R16" s="35"/>
      <c r="S16" s="25"/>
      <c r="T16" s="6"/>
      <c r="U16" s="6"/>
      <c r="V16" s="6"/>
      <c r="W16" s="6"/>
      <c r="X16" s="6"/>
      <c r="Y16" s="6"/>
      <c r="Z16" s="6"/>
      <c r="AA16" s="6"/>
      <c r="AB16" s="36"/>
      <c r="AC16" s="37"/>
    </row>
    <row r="17" customFormat="false" ht="15" hidden="false" customHeight="false" outlineLevel="0" collapsed="false">
      <c r="A17" s="12" t="s">
        <v>11</v>
      </c>
      <c r="B17" s="37" t="s">
        <v>42</v>
      </c>
      <c r="C17" s="14" t="s">
        <v>43</v>
      </c>
      <c r="D17" s="15" t="n">
        <f aca="false">2+5</f>
        <v>7</v>
      </c>
      <c r="E17" s="51" t="n">
        <v>1</v>
      </c>
      <c r="F17" s="51"/>
      <c r="G17" s="51"/>
      <c r="H17" s="18" t="n">
        <f aca="false">AVERAGE(D17:G17)</f>
        <v>4</v>
      </c>
      <c r="I17" s="19" t="n">
        <v>0</v>
      </c>
      <c r="J17" s="53" t="n">
        <v>0</v>
      </c>
      <c r="K17" s="28"/>
      <c r="L17" s="18" t="n">
        <f aca="false">SUM(I17:K17)</f>
        <v>0</v>
      </c>
      <c r="M17" s="20" t="n">
        <f aca="false">SUM(H17,L17)</f>
        <v>4</v>
      </c>
      <c r="N17" s="16" t="n">
        <f aca="false">ROUND(M17,1)</f>
        <v>4</v>
      </c>
      <c r="O17" s="21" t="str">
        <f aca="false">IF(N17&lt;5.5,"R",IF(N17&gt;9.45,10,ROUND(N17,0)))</f>
        <v>R</v>
      </c>
      <c r="P17" s="33"/>
      <c r="Q17" s="34"/>
      <c r="R17" s="35"/>
      <c r="S17" s="25"/>
      <c r="T17" s="6"/>
      <c r="U17" s="6"/>
      <c r="V17" s="6"/>
      <c r="W17" s="6"/>
      <c r="X17" s="6"/>
      <c r="Y17" s="6"/>
      <c r="Z17" s="6"/>
      <c r="AA17" s="6"/>
      <c r="AB17" s="36"/>
      <c r="AC17" s="37"/>
    </row>
    <row r="18" customFormat="false" ht="15" hidden="false" customHeight="false" outlineLevel="0" collapsed="false">
      <c r="A18" s="12" t="s">
        <v>11</v>
      </c>
      <c r="B18" s="27" t="s">
        <v>44</v>
      </c>
      <c r="C18" s="14" t="s">
        <v>45</v>
      </c>
      <c r="D18" s="15" t="n">
        <f aca="false">4+5</f>
        <v>9</v>
      </c>
      <c r="E18" s="28" t="n">
        <v>7.5</v>
      </c>
      <c r="F18" s="29"/>
      <c r="G18" s="29"/>
      <c r="H18" s="18" t="n">
        <f aca="false">AVERAGE(D18:G18)</f>
        <v>8.25</v>
      </c>
      <c r="I18" s="30" t="n">
        <v>0</v>
      </c>
      <c r="J18" s="30" t="n">
        <v>0.5</v>
      </c>
      <c r="K18" s="32"/>
      <c r="L18" s="18" t="n">
        <f aca="false">SUM(I18:K18)</f>
        <v>0.5</v>
      </c>
      <c r="M18" s="20" t="n">
        <f aca="false">SUM(H18,L18)</f>
        <v>8.75</v>
      </c>
      <c r="N18" s="16" t="n">
        <f aca="false">ROUND(M18,1)</f>
        <v>8.8</v>
      </c>
      <c r="O18" s="21" t="n">
        <f aca="false">IF(N18&lt;5.5,"R",IF(N18&gt;9.45,10,ROUND(N18,0)))</f>
        <v>9</v>
      </c>
      <c r="P18" s="33"/>
      <c r="Q18" s="34"/>
      <c r="R18" s="35"/>
      <c r="S18" s="25"/>
      <c r="T18" s="6"/>
      <c r="U18" s="6"/>
      <c r="V18" s="6"/>
      <c r="W18" s="6"/>
      <c r="X18" s="6"/>
      <c r="Y18" s="6"/>
      <c r="Z18" s="6"/>
      <c r="AA18" s="6"/>
      <c r="AB18" s="36"/>
      <c r="AC18" s="37"/>
    </row>
    <row r="19" customFormat="false" ht="15" hidden="false" customHeight="false" outlineLevel="0" collapsed="false">
      <c r="A19" s="12" t="s">
        <v>11</v>
      </c>
      <c r="B19" s="37" t="s">
        <v>46</v>
      </c>
      <c r="C19" s="14" t="s">
        <v>47</v>
      </c>
      <c r="D19" s="15" t="n">
        <f aca="false">4+5</f>
        <v>9</v>
      </c>
      <c r="E19" s="59" t="n">
        <v>4</v>
      </c>
      <c r="F19" s="59"/>
      <c r="G19" s="59"/>
      <c r="H19" s="18" t="n">
        <f aca="false">AVERAGE(D19:G19)</f>
        <v>6.5</v>
      </c>
      <c r="I19" s="19" t="n">
        <v>0.55</v>
      </c>
      <c r="J19" s="60" t="n">
        <v>1</v>
      </c>
      <c r="K19" s="19"/>
      <c r="L19" s="18" t="n">
        <f aca="false">SUM(I19:K19)</f>
        <v>1.55</v>
      </c>
      <c r="M19" s="20" t="n">
        <f aca="false">SUM(H19,L19)</f>
        <v>8.05</v>
      </c>
      <c r="N19" s="16" t="n">
        <f aca="false">ROUND(M19,1)</f>
        <v>8.1</v>
      </c>
      <c r="O19" s="21" t="n">
        <f aca="false">IF(N19&lt;5.5,"R",IF(N19&gt;9.45,10,ROUND(N19,0)))</f>
        <v>8</v>
      </c>
      <c r="P19" s="42"/>
      <c r="Q19" s="43"/>
      <c r="R19" s="44"/>
      <c r="S19" s="25"/>
      <c r="T19" s="45"/>
      <c r="U19" s="45"/>
      <c r="V19" s="45"/>
      <c r="W19" s="45"/>
      <c r="X19" s="45"/>
      <c r="Y19" s="45"/>
      <c r="Z19" s="45"/>
      <c r="AA19" s="45"/>
      <c r="AB19" s="46"/>
      <c r="AC19" s="47"/>
    </row>
    <row r="20" customFormat="false" ht="15" hidden="false" customHeight="false" outlineLevel="0" collapsed="false">
      <c r="A20" s="12" t="s">
        <v>11</v>
      </c>
      <c r="B20" s="37" t="s">
        <v>48</v>
      </c>
      <c r="C20" s="14" t="s">
        <v>49</v>
      </c>
      <c r="D20" s="15" t="n">
        <f aca="false">0+5</f>
        <v>5</v>
      </c>
      <c r="E20" s="38" t="n">
        <v>3.5</v>
      </c>
      <c r="F20" s="38"/>
      <c r="G20" s="38"/>
      <c r="H20" s="18" t="n">
        <f aca="false">AVERAGE(D20:G20)</f>
        <v>4.25</v>
      </c>
      <c r="I20" s="19" t="n">
        <v>0.45</v>
      </c>
      <c r="J20" s="40" t="n">
        <v>0.5</v>
      </c>
      <c r="K20" s="19"/>
      <c r="L20" s="18" t="n">
        <f aca="false">SUM(I20:K20)</f>
        <v>0.95</v>
      </c>
      <c r="M20" s="20" t="n">
        <f aca="false">SUM(H20,L20)</f>
        <v>5.2</v>
      </c>
      <c r="N20" s="16" t="n">
        <f aca="false">ROUND(M20,1)</f>
        <v>5.2</v>
      </c>
      <c r="O20" s="21" t="str">
        <f aca="false">IF(N20&lt;5.5,"R",IF(N20&gt;9.45,10,ROUND(N20,0)))</f>
        <v>R</v>
      </c>
      <c r="P20" s="54"/>
      <c r="Q20" s="55"/>
      <c r="R20" s="56"/>
      <c r="S20" s="25"/>
      <c r="T20" s="57"/>
      <c r="U20" s="57"/>
      <c r="V20" s="57"/>
      <c r="W20" s="57"/>
      <c r="X20" s="57"/>
      <c r="Y20" s="57"/>
      <c r="Z20" s="57"/>
      <c r="AA20" s="57"/>
      <c r="AB20" s="58"/>
      <c r="AC20" s="13"/>
    </row>
    <row r="21" customFormat="false" ht="15" hidden="false" customHeight="false" outlineLevel="0" collapsed="false">
      <c r="A21" s="12" t="s">
        <v>11</v>
      </c>
      <c r="B21" s="37" t="s">
        <v>50</v>
      </c>
      <c r="C21" s="14" t="s">
        <v>51</v>
      </c>
      <c r="D21" s="15" t="n">
        <f aca="false">2+5</f>
        <v>7</v>
      </c>
      <c r="E21" s="38" t="n">
        <v>8</v>
      </c>
      <c r="F21" s="38"/>
      <c r="G21" s="38"/>
      <c r="H21" s="18" t="n">
        <f aca="false">AVERAGE(D21:G21)</f>
        <v>7.5</v>
      </c>
      <c r="I21" s="19" t="n">
        <v>0.95</v>
      </c>
      <c r="J21" s="40" t="n">
        <v>1.1</v>
      </c>
      <c r="K21" s="19"/>
      <c r="L21" s="18" t="n">
        <f aca="false">SUM(I21:K21)</f>
        <v>2.05</v>
      </c>
      <c r="M21" s="20" t="n">
        <f aca="false">SUM(H21,L21)</f>
        <v>9.55</v>
      </c>
      <c r="N21" s="16" t="n">
        <f aca="false">ROUND(M21,1)</f>
        <v>9.6</v>
      </c>
      <c r="O21" s="21" t="n">
        <f aca="false">IF(N21&lt;5.5,"R",IF(N21&gt;9.45,10,ROUND(N21,0)))</f>
        <v>10</v>
      </c>
      <c r="P21" s="33"/>
      <c r="Q21" s="34"/>
      <c r="R21" s="35"/>
      <c r="S21" s="25"/>
      <c r="T21" s="6"/>
      <c r="U21" s="6"/>
      <c r="V21" s="6"/>
      <c r="W21" s="6"/>
      <c r="X21" s="6"/>
      <c r="Y21" s="6"/>
      <c r="Z21" s="6"/>
      <c r="AA21" s="6"/>
      <c r="AB21" s="36"/>
      <c r="AC21" s="37"/>
    </row>
    <row r="22" customFormat="false" ht="15" hidden="false" customHeight="false" outlineLevel="0" collapsed="false">
      <c r="A22" s="12" t="s">
        <v>11</v>
      </c>
      <c r="B22" s="27" t="s">
        <v>52</v>
      </c>
      <c r="C22" s="14" t="s">
        <v>53</v>
      </c>
      <c r="D22" s="15" t="n">
        <f aca="false">4+5</f>
        <v>9</v>
      </c>
      <c r="E22" s="28" t="n">
        <v>1.5</v>
      </c>
      <c r="F22" s="28"/>
      <c r="G22" s="28"/>
      <c r="H22" s="48" t="n">
        <f aca="false">AVERAGE(D22:G22)</f>
        <v>5.25</v>
      </c>
      <c r="I22" s="30" t="n">
        <v>0</v>
      </c>
      <c r="J22" s="30" t="n">
        <v>0.8</v>
      </c>
      <c r="K22" s="30"/>
      <c r="L22" s="49" t="n">
        <f aca="false">SUM(I22:K22)</f>
        <v>0.8</v>
      </c>
      <c r="M22" s="50" t="n">
        <f aca="false">SUM(H22,L22)</f>
        <v>6.05</v>
      </c>
      <c r="N22" s="29" t="n">
        <f aca="false">ROUND(M22,1)</f>
        <v>6.1</v>
      </c>
      <c r="O22" s="21" t="n">
        <f aca="false">IF(N22&lt;5.5,"R",IF(N22&gt;9.45,10,ROUND(N22,0)))</f>
        <v>6</v>
      </c>
      <c r="P22" s="33"/>
      <c r="Q22" s="34"/>
      <c r="R22" s="35"/>
      <c r="S22" s="25"/>
      <c r="T22" s="6"/>
      <c r="U22" s="6"/>
      <c r="V22" s="6"/>
      <c r="W22" s="6"/>
      <c r="X22" s="6"/>
      <c r="Y22" s="6"/>
      <c r="Z22" s="6"/>
      <c r="AA22" s="6"/>
      <c r="AB22" s="36"/>
      <c r="AC22" s="37"/>
    </row>
    <row r="23" customFormat="false" ht="15" hidden="false" customHeight="false" outlineLevel="0" collapsed="false">
      <c r="A23" s="12" t="s">
        <v>11</v>
      </c>
      <c r="B23" s="37" t="s">
        <v>54</v>
      </c>
      <c r="C23" s="14" t="s">
        <v>55</v>
      </c>
      <c r="D23" s="15" t="n">
        <f aca="false">5+5</f>
        <v>10</v>
      </c>
      <c r="E23" s="38" t="n">
        <v>4</v>
      </c>
      <c r="F23" s="38"/>
      <c r="G23" s="38"/>
      <c r="H23" s="18" t="n">
        <f aca="false">AVERAGE(D23:G23)</f>
        <v>7</v>
      </c>
      <c r="I23" s="19" t="n">
        <v>0.9</v>
      </c>
      <c r="J23" s="40" t="n">
        <v>0.9</v>
      </c>
      <c r="K23" s="19"/>
      <c r="L23" s="18" t="n">
        <f aca="false">SUM(I23:K23)</f>
        <v>1.8</v>
      </c>
      <c r="M23" s="20" t="n">
        <f aca="false">SUM(H23,L23)</f>
        <v>8.8</v>
      </c>
      <c r="N23" s="16" t="n">
        <f aca="false">ROUND(M23,1)</f>
        <v>8.8</v>
      </c>
      <c r="O23" s="21" t="n">
        <f aca="false">IF(N23&lt;5.5,"R",IF(N23&gt;9.45,10,ROUND(N23,0)))</f>
        <v>9</v>
      </c>
      <c r="P23" s="33"/>
      <c r="Q23" s="34"/>
      <c r="R23" s="35"/>
      <c r="S23" s="25"/>
      <c r="T23" s="6"/>
      <c r="U23" s="6"/>
      <c r="V23" s="6"/>
      <c r="W23" s="6"/>
      <c r="X23" s="6"/>
      <c r="Y23" s="6"/>
      <c r="Z23" s="6"/>
      <c r="AA23" s="6"/>
      <c r="AB23" s="36"/>
      <c r="AC23" s="37"/>
    </row>
    <row r="24" customFormat="false" ht="15" hidden="false" customHeight="false" outlineLevel="0" collapsed="false">
      <c r="A24" s="12" t="s">
        <v>11</v>
      </c>
      <c r="B24" s="37" t="s">
        <v>56</v>
      </c>
      <c r="C24" s="14" t="s">
        <v>57</v>
      </c>
      <c r="D24" s="15" t="n">
        <f aca="false">4+5</f>
        <v>9</v>
      </c>
      <c r="E24" s="51" t="n">
        <v>10</v>
      </c>
      <c r="F24" s="51"/>
      <c r="G24" s="51"/>
      <c r="H24" s="18" t="n">
        <f aca="false">AVERAGE(D24:G24)</f>
        <v>9.5</v>
      </c>
      <c r="I24" s="19" t="n">
        <v>0.6</v>
      </c>
      <c r="J24" s="53" t="n">
        <v>1.2</v>
      </c>
      <c r="K24" s="19"/>
      <c r="L24" s="18" t="n">
        <f aca="false">SUM(I24:K24)</f>
        <v>1.8</v>
      </c>
      <c r="M24" s="20" t="n">
        <f aca="false">SUM(H24,L24)</f>
        <v>11.3</v>
      </c>
      <c r="N24" s="16" t="n">
        <f aca="false">ROUND(M24,1)</f>
        <v>11.3</v>
      </c>
      <c r="O24" s="21" t="n">
        <f aca="false">IF(N24&lt;5.5,"R",IF(N24&gt;9.45,10,ROUND(N24,0)))</f>
        <v>10</v>
      </c>
      <c r="P24" s="33"/>
      <c r="Q24" s="34"/>
      <c r="R24" s="35"/>
      <c r="S24" s="25"/>
      <c r="T24" s="6"/>
      <c r="U24" s="6"/>
      <c r="V24" s="6"/>
      <c r="W24" s="6"/>
      <c r="X24" s="6"/>
      <c r="Y24" s="6"/>
      <c r="Z24" s="6"/>
      <c r="AA24" s="6"/>
      <c r="AB24" s="36"/>
      <c r="AC24" s="37"/>
    </row>
    <row r="25" customFormat="false" ht="15" hidden="false" customHeight="false" outlineLevel="0" collapsed="false">
      <c r="A25" s="12" t="s">
        <v>11</v>
      </c>
      <c r="B25" s="37" t="s">
        <v>58</v>
      </c>
      <c r="C25" s="14" t="s">
        <v>59</v>
      </c>
      <c r="D25" s="15" t="n">
        <f aca="false">3.5+5</f>
        <v>8.5</v>
      </c>
      <c r="E25" s="59" t="n">
        <v>10</v>
      </c>
      <c r="F25" s="59"/>
      <c r="G25" s="59"/>
      <c r="H25" s="18" t="n">
        <f aca="false">AVERAGE(D25:G25)</f>
        <v>9.25</v>
      </c>
      <c r="I25" s="19" t="n">
        <v>0.6</v>
      </c>
      <c r="J25" s="60" t="n">
        <v>1.5</v>
      </c>
      <c r="K25" s="19"/>
      <c r="L25" s="18" t="n">
        <f aca="false">SUM(I25:K25)</f>
        <v>2.1</v>
      </c>
      <c r="M25" s="20" t="n">
        <f aca="false">SUM(H25,L25)</f>
        <v>11.35</v>
      </c>
      <c r="N25" s="16" t="n">
        <f aca="false">ROUND(M25,1)</f>
        <v>11.4</v>
      </c>
      <c r="O25" s="21" t="n">
        <f aca="false">IF(N25&lt;5.5,"R",IF(N25&gt;9.45,10,ROUND(N25,0)))</f>
        <v>10</v>
      </c>
      <c r="P25" s="61"/>
      <c r="Q25" s="55"/>
      <c r="R25" s="62"/>
      <c r="S25" s="25"/>
      <c r="T25" s="57"/>
      <c r="U25" s="57"/>
      <c r="V25" s="57"/>
      <c r="W25" s="57"/>
      <c r="X25" s="57"/>
      <c r="Y25" s="57"/>
      <c r="Z25" s="57"/>
      <c r="AA25" s="57"/>
      <c r="AB25" s="63"/>
      <c r="AC25" s="13"/>
    </row>
    <row r="26" customFormat="false" ht="15" hidden="false" customHeight="false" outlineLevel="0" collapsed="false">
      <c r="A26" s="12" t="s">
        <v>11</v>
      </c>
      <c r="B26" s="37" t="s">
        <v>60</v>
      </c>
      <c r="C26" s="14" t="s">
        <v>61</v>
      </c>
      <c r="D26" s="15" t="n">
        <f aca="false">2.5+5</f>
        <v>7.5</v>
      </c>
      <c r="E26" s="38" t="n">
        <v>4</v>
      </c>
      <c r="F26" s="38"/>
      <c r="G26" s="38"/>
      <c r="H26" s="18" t="n">
        <f aca="false">AVERAGE(D26:G26)</f>
        <v>5.75</v>
      </c>
      <c r="I26" s="19" t="n">
        <v>0.25</v>
      </c>
      <c r="J26" s="40" t="n">
        <v>0.8</v>
      </c>
      <c r="K26" s="19"/>
      <c r="L26" s="18" t="n">
        <f aca="false">SUM(I26:K26)</f>
        <v>1.05</v>
      </c>
      <c r="M26" s="20" t="n">
        <f aca="false">SUM(H26,L26)</f>
        <v>6.8</v>
      </c>
      <c r="N26" s="16" t="n">
        <f aca="false">ROUND(M26,1)</f>
        <v>6.8</v>
      </c>
      <c r="O26" s="21" t="n">
        <f aca="false">IF(N26&lt;5.5,"R",IF(N26&gt;9.45,10,ROUND(N26,0)))</f>
        <v>7</v>
      </c>
      <c r="P26" s="64"/>
      <c r="Q26" s="34"/>
      <c r="R26" s="65"/>
      <c r="S26" s="25"/>
      <c r="T26" s="6"/>
      <c r="U26" s="6"/>
      <c r="V26" s="6"/>
      <c r="W26" s="6"/>
      <c r="X26" s="6"/>
      <c r="Y26" s="6"/>
      <c r="Z26" s="6"/>
      <c r="AA26" s="6"/>
      <c r="AB26" s="66"/>
      <c r="AC26" s="37"/>
    </row>
    <row r="27" customFormat="false" ht="15" hidden="false" customHeight="false" outlineLevel="0" collapsed="false">
      <c r="A27" s="12" t="s">
        <v>11</v>
      </c>
      <c r="B27" s="37" t="s">
        <v>62</v>
      </c>
      <c r="C27" s="14" t="s">
        <v>63</v>
      </c>
      <c r="D27" s="15" t="n">
        <f aca="false">3+3</f>
        <v>6</v>
      </c>
      <c r="E27" s="38" t="n">
        <v>2</v>
      </c>
      <c r="F27" s="38"/>
      <c r="G27" s="38"/>
      <c r="H27" s="18" t="n">
        <f aca="false">AVERAGE(D27:G27)</f>
        <v>4</v>
      </c>
      <c r="I27" s="19" t="n">
        <v>0</v>
      </c>
      <c r="J27" s="40" t="n">
        <v>0.5</v>
      </c>
      <c r="K27" s="19"/>
      <c r="L27" s="18" t="n">
        <f aca="false">SUM(I27:K27)</f>
        <v>0.5</v>
      </c>
      <c r="M27" s="20" t="n">
        <f aca="false">SUM(H27,L27)</f>
        <v>4.5</v>
      </c>
      <c r="N27" s="16" t="n">
        <f aca="false">ROUND(M27,1)</f>
        <v>4.5</v>
      </c>
      <c r="O27" s="21" t="str">
        <f aca="false">IF(N27&lt;5.5,"R",IF(N27&gt;9.45,10,ROUND(N27,0)))</f>
        <v>R</v>
      </c>
      <c r="P27" s="33"/>
      <c r="Q27" s="34"/>
      <c r="R27" s="35"/>
      <c r="S27" s="25"/>
      <c r="T27" s="6"/>
      <c r="U27" s="6"/>
      <c r="V27" s="6"/>
      <c r="W27" s="6"/>
      <c r="X27" s="6"/>
      <c r="Y27" s="6"/>
      <c r="Z27" s="6"/>
      <c r="AA27" s="6"/>
      <c r="AB27" s="36"/>
      <c r="AC27" s="37"/>
    </row>
    <row r="28" customFormat="false" ht="15" hidden="false" customHeight="false" outlineLevel="0" collapsed="false">
      <c r="A28" s="12" t="s">
        <v>11</v>
      </c>
      <c r="B28" s="37" t="s">
        <v>64</v>
      </c>
      <c r="C28" s="14" t="s">
        <v>65</v>
      </c>
      <c r="D28" s="15" t="n">
        <f aca="false">2.5+5</f>
        <v>7.5</v>
      </c>
      <c r="E28" s="38" t="n">
        <v>9</v>
      </c>
      <c r="F28" s="38"/>
      <c r="G28" s="38"/>
      <c r="H28" s="18" t="n">
        <f aca="false">AVERAGE(D28:G28)</f>
        <v>8.25</v>
      </c>
      <c r="I28" s="19" t="n">
        <v>0.15</v>
      </c>
      <c r="J28" s="40" t="n">
        <v>0.3</v>
      </c>
      <c r="K28" s="19"/>
      <c r="L28" s="18" t="n">
        <f aca="false">SUM(I28:K28)</f>
        <v>0.45</v>
      </c>
      <c r="M28" s="20" t="n">
        <f aca="false">SUM(H28,L28)</f>
        <v>8.7</v>
      </c>
      <c r="N28" s="16" t="n">
        <f aca="false">ROUND(M28,1)</f>
        <v>8.7</v>
      </c>
      <c r="O28" s="21" t="n">
        <f aca="false">IF(N28&lt;5.5,"R",IF(N28&gt;9.45,10,ROUND(N28,0)))</f>
        <v>9</v>
      </c>
      <c r="P28" s="33"/>
      <c r="Q28" s="34"/>
      <c r="R28" s="35"/>
      <c r="S28" s="25"/>
      <c r="T28" s="6"/>
      <c r="U28" s="6"/>
      <c r="V28" s="6"/>
      <c r="W28" s="6"/>
      <c r="X28" s="6"/>
      <c r="Y28" s="6"/>
      <c r="Z28" s="6"/>
      <c r="AA28" s="6"/>
      <c r="AB28" s="36"/>
      <c r="AC28" s="37"/>
    </row>
    <row r="29" customFormat="false" ht="15" hidden="false" customHeight="false" outlineLevel="0" collapsed="false">
      <c r="A29" s="12" t="s">
        <v>11</v>
      </c>
      <c r="B29" s="37" t="s">
        <v>66</v>
      </c>
      <c r="C29" s="14" t="s">
        <v>67</v>
      </c>
      <c r="D29" s="15" t="n">
        <f aca="false">3+5</f>
        <v>8</v>
      </c>
      <c r="E29" s="38" t="n">
        <v>7.5</v>
      </c>
      <c r="F29" s="38"/>
      <c r="G29" s="38"/>
      <c r="H29" s="18" t="n">
        <f aca="false">AVERAGE(D29:G29)</f>
        <v>7.75</v>
      </c>
      <c r="I29" s="19" t="n">
        <v>0</v>
      </c>
      <c r="J29" s="40" t="n">
        <v>0.6</v>
      </c>
      <c r="K29" s="19"/>
      <c r="L29" s="18" t="n">
        <f aca="false">SUM(I29:K29)</f>
        <v>0.6</v>
      </c>
      <c r="M29" s="20" t="n">
        <f aca="false">SUM(H29,L29)</f>
        <v>8.35</v>
      </c>
      <c r="N29" s="16" t="n">
        <f aca="false">ROUND(M29,1)</f>
        <v>8.4</v>
      </c>
      <c r="O29" s="21" t="n">
        <f aca="false">IF(N29&lt;5.5,"R",IF(N29&gt;9.45,10,ROUND(N29,0)))</f>
        <v>8</v>
      </c>
      <c r="P29" s="54"/>
      <c r="Q29" s="55"/>
      <c r="R29" s="56"/>
      <c r="S29" s="25"/>
      <c r="T29" s="57"/>
      <c r="U29" s="57"/>
      <c r="V29" s="57"/>
      <c r="W29" s="57"/>
      <c r="X29" s="57"/>
      <c r="Y29" s="57"/>
      <c r="Z29" s="57"/>
      <c r="AA29" s="57"/>
      <c r="AB29" s="58"/>
      <c r="AC29" s="13"/>
    </row>
    <row r="30" customFormat="false" ht="15" hidden="false" customHeight="false" outlineLevel="0" collapsed="false">
      <c r="A30" s="12" t="s">
        <v>11</v>
      </c>
      <c r="B30" s="27" t="s">
        <v>68</v>
      </c>
      <c r="C30" s="14" t="s">
        <v>69</v>
      </c>
      <c r="D30" s="15" t="n">
        <f aca="false">5+4</f>
        <v>9</v>
      </c>
      <c r="E30" s="28" t="n">
        <v>4</v>
      </c>
      <c r="F30" s="28"/>
      <c r="G30" s="28"/>
      <c r="H30" s="48" t="n">
        <f aca="false">AVERAGE(D30:G30)</f>
        <v>6.5</v>
      </c>
      <c r="I30" s="30" t="n">
        <v>0</v>
      </c>
      <c r="J30" s="30" t="n">
        <v>0</v>
      </c>
      <c r="K30" s="30"/>
      <c r="L30" s="49" t="n">
        <f aca="false">SUM(I30:K30)</f>
        <v>0</v>
      </c>
      <c r="M30" s="50" t="n">
        <f aca="false">SUM(H30,L30)</f>
        <v>6.5</v>
      </c>
      <c r="N30" s="29" t="n">
        <f aca="false">ROUND(M30,1)</f>
        <v>6.5</v>
      </c>
      <c r="O30" s="21" t="n">
        <f aca="false">IF(N30&lt;5.5,"R",IF(N30&gt;9.45,10,ROUND(N30,0)))</f>
        <v>7</v>
      </c>
      <c r="P30" s="33"/>
      <c r="Q30" s="34"/>
      <c r="R30" s="35"/>
      <c r="S30" s="25"/>
      <c r="T30" s="6"/>
      <c r="U30" s="6"/>
      <c r="V30" s="6"/>
      <c r="W30" s="6"/>
      <c r="X30" s="6"/>
      <c r="Y30" s="6"/>
      <c r="Z30" s="6"/>
      <c r="AA30" s="6"/>
      <c r="AB30" s="36"/>
      <c r="AC30" s="37"/>
    </row>
    <row r="31" customFormat="false" ht="15" hidden="false" customHeight="false" outlineLevel="0" collapsed="false">
      <c r="A31" s="12" t="s">
        <v>11</v>
      </c>
      <c r="B31" s="37" t="s">
        <v>70</v>
      </c>
      <c r="C31" s="14" t="s">
        <v>71</v>
      </c>
      <c r="D31" s="15" t="n">
        <f aca="false">0+5</f>
        <v>5</v>
      </c>
      <c r="E31" s="59" t="n">
        <v>9</v>
      </c>
      <c r="F31" s="59"/>
      <c r="G31" s="59"/>
      <c r="H31" s="18" t="n">
        <f aca="false">AVERAGE(D31:G31)</f>
        <v>7</v>
      </c>
      <c r="I31" s="19" t="n">
        <v>0</v>
      </c>
      <c r="J31" s="60" t="n">
        <v>0.5</v>
      </c>
      <c r="K31" s="19"/>
      <c r="L31" s="18" t="n">
        <f aca="false">SUM(I31:K31)</f>
        <v>0.5</v>
      </c>
      <c r="M31" s="20" t="n">
        <f aca="false">SUM(H31,L31)</f>
        <v>7.5</v>
      </c>
      <c r="N31" s="16" t="n">
        <f aca="false">ROUND(M31,1)</f>
        <v>7.5</v>
      </c>
      <c r="O31" s="21" t="n">
        <f aca="false">IF(N31&lt;5.5,"R",IF(N31&gt;9.45,10,ROUND(N31,0)))</f>
        <v>8</v>
      </c>
      <c r="P31" s="33"/>
      <c r="Q31" s="34"/>
      <c r="R31" s="35"/>
      <c r="S31" s="25"/>
      <c r="T31" s="6"/>
      <c r="U31" s="6"/>
      <c r="V31" s="6"/>
      <c r="W31" s="6"/>
      <c r="X31" s="6"/>
      <c r="Y31" s="6"/>
      <c r="Z31" s="6"/>
      <c r="AA31" s="6"/>
      <c r="AB31" s="36"/>
      <c r="AC31" s="37"/>
    </row>
    <row r="32" customFormat="false" ht="15" hidden="false" customHeight="false" outlineLevel="0" collapsed="false">
      <c r="A32" s="12" t="s">
        <v>11</v>
      </c>
      <c r="B32" s="37" t="s">
        <v>72</v>
      </c>
      <c r="C32" s="14" t="s">
        <v>73</v>
      </c>
      <c r="D32" s="15" t="n">
        <f aca="false">5+5</f>
        <v>10</v>
      </c>
      <c r="E32" s="38" t="n">
        <v>10</v>
      </c>
      <c r="F32" s="38"/>
      <c r="G32" s="38"/>
      <c r="H32" s="18" t="n">
        <f aca="false">AVERAGE(D32:G32)</f>
        <v>10</v>
      </c>
      <c r="I32" s="19" t="n">
        <v>0.5</v>
      </c>
      <c r="J32" s="40" t="n">
        <v>1.1</v>
      </c>
      <c r="K32" s="19"/>
      <c r="L32" s="18" t="n">
        <f aca="false">SUM(I32:K32)</f>
        <v>1.6</v>
      </c>
      <c r="M32" s="20" t="n">
        <f aca="false">SUM(H32,L32)</f>
        <v>11.6</v>
      </c>
      <c r="N32" s="16" t="n">
        <f aca="false">ROUND(M32,1)</f>
        <v>11.6</v>
      </c>
      <c r="O32" s="21" t="n">
        <f aca="false">IF(N32&lt;5.5,"R",IF(N32&gt;9.45,10,ROUND(N32,0)))</f>
        <v>10</v>
      </c>
      <c r="P32" s="33"/>
      <c r="Q32" s="34"/>
      <c r="R32" s="35"/>
      <c r="S32" s="25"/>
      <c r="T32" s="6"/>
      <c r="U32" s="6"/>
      <c r="V32" s="6"/>
      <c r="W32" s="6"/>
      <c r="X32" s="6"/>
      <c r="Y32" s="6"/>
      <c r="Z32" s="6"/>
      <c r="AA32" s="6"/>
      <c r="AB32" s="36"/>
      <c r="AC32" s="37"/>
    </row>
    <row r="33" customFormat="false" ht="15" hidden="false" customHeight="false" outlineLevel="0" collapsed="false">
      <c r="A33" s="12" t="s">
        <v>11</v>
      </c>
      <c r="B33" s="37" t="s">
        <v>74</v>
      </c>
      <c r="C33" s="14" t="s">
        <v>75</v>
      </c>
      <c r="D33" s="15" t="n">
        <f aca="false">5+5</f>
        <v>10</v>
      </c>
      <c r="E33" s="38" t="n">
        <v>8</v>
      </c>
      <c r="F33" s="38"/>
      <c r="G33" s="38"/>
      <c r="H33" s="18" t="n">
        <f aca="false">AVERAGE(D33:G33)</f>
        <v>9</v>
      </c>
      <c r="I33" s="19" t="n">
        <v>1.05</v>
      </c>
      <c r="J33" s="40" t="n">
        <v>1.3</v>
      </c>
      <c r="K33" s="19"/>
      <c r="L33" s="18" t="n">
        <f aca="false">SUM(I33:K33)</f>
        <v>2.35</v>
      </c>
      <c r="M33" s="20" t="n">
        <f aca="false">SUM(H33,L33)</f>
        <v>11.35</v>
      </c>
      <c r="N33" s="16" t="n">
        <f aca="false">ROUND(M33,1)</f>
        <v>11.4</v>
      </c>
      <c r="O33" s="21" t="n">
        <f aca="false">IF(N33&lt;5.5,"R",IF(N33&gt;9.45,10,ROUND(N33,0)))</f>
        <v>10</v>
      </c>
      <c r="P33" s="42"/>
      <c r="Q33" s="43"/>
      <c r="R33" s="44"/>
      <c r="S33" s="25"/>
      <c r="T33" s="45"/>
      <c r="U33" s="45"/>
      <c r="V33" s="45"/>
      <c r="W33" s="45"/>
      <c r="X33" s="45"/>
      <c r="Y33" s="45"/>
      <c r="Z33" s="45"/>
      <c r="AA33" s="45"/>
      <c r="AB33" s="46"/>
      <c r="AC33" s="47"/>
    </row>
    <row r="34" customFormat="false" ht="15" hidden="false" customHeight="false" outlineLevel="0" collapsed="false">
      <c r="A34" s="12" t="s">
        <v>11</v>
      </c>
      <c r="B34" s="37" t="s">
        <v>76</v>
      </c>
      <c r="C34" s="14" t="s">
        <v>77</v>
      </c>
      <c r="D34" s="15" t="n">
        <f aca="false">4.5+5</f>
        <v>9.5</v>
      </c>
      <c r="E34" s="38" t="n">
        <v>3.5</v>
      </c>
      <c r="F34" s="38"/>
      <c r="G34" s="38"/>
      <c r="H34" s="18" t="n">
        <f aca="false">AVERAGE(D34:G34)</f>
        <v>6.5</v>
      </c>
      <c r="I34" s="19" t="n">
        <v>0.85</v>
      </c>
      <c r="J34" s="40" t="n">
        <v>1</v>
      </c>
      <c r="K34" s="19"/>
      <c r="L34" s="18" t="n">
        <f aca="false">SUM(I34:K34)</f>
        <v>1.85</v>
      </c>
      <c r="M34" s="20" t="n">
        <f aca="false">SUM(H34,L34)</f>
        <v>8.35</v>
      </c>
      <c r="N34" s="16" t="n">
        <f aca="false">ROUND(M34,1)</f>
        <v>8.4</v>
      </c>
      <c r="O34" s="21" t="n">
        <f aca="false">IF(N34&lt;5.5,"R",IF(N34&gt;9.45,10,ROUND(N34,0)))</f>
        <v>8</v>
      </c>
      <c r="P34" s="54"/>
      <c r="Q34" s="55"/>
      <c r="R34" s="56"/>
      <c r="S34" s="25"/>
      <c r="T34" s="57"/>
      <c r="U34" s="57"/>
      <c r="V34" s="57"/>
      <c r="W34" s="57"/>
      <c r="X34" s="57"/>
      <c r="Y34" s="57"/>
      <c r="Z34" s="57"/>
      <c r="AA34" s="57"/>
      <c r="AB34" s="58"/>
      <c r="AC34" s="13"/>
    </row>
    <row r="35" customFormat="false" ht="15" hidden="false" customHeight="false" outlineLevel="0" collapsed="false">
      <c r="A35" s="12" t="s">
        <v>11</v>
      </c>
      <c r="B35" s="37" t="s">
        <v>78</v>
      </c>
      <c r="C35" s="14" t="s">
        <v>79</v>
      </c>
      <c r="D35" s="15" t="n">
        <f aca="false">5+5</f>
        <v>10</v>
      </c>
      <c r="E35" s="59" t="n">
        <v>2</v>
      </c>
      <c r="F35" s="59"/>
      <c r="G35" s="59"/>
      <c r="H35" s="18" t="n">
        <f aca="false">AVERAGE(D35:G35)</f>
        <v>6</v>
      </c>
      <c r="I35" s="19" t="n">
        <v>0</v>
      </c>
      <c r="J35" s="60" t="n">
        <v>0.8</v>
      </c>
      <c r="K35" s="19"/>
      <c r="L35" s="18" t="n">
        <f aca="false">SUM(I35:K35)</f>
        <v>0.8</v>
      </c>
      <c r="M35" s="20" t="n">
        <f aca="false">SUM(H35,L35)</f>
        <v>6.8</v>
      </c>
      <c r="N35" s="16" t="n">
        <f aca="false">ROUND(M35,1)</f>
        <v>6.8</v>
      </c>
      <c r="O35" s="21" t="n">
        <f aca="false">IF(N35&lt;5.5,"R",IF(N35&gt;9.45,10,ROUND(N35,0)))</f>
        <v>7</v>
      </c>
      <c r="P35" s="33"/>
      <c r="Q35" s="34"/>
      <c r="R35" s="35"/>
      <c r="S35" s="25"/>
      <c r="T35" s="6"/>
      <c r="U35" s="6"/>
      <c r="V35" s="6"/>
      <c r="W35" s="6"/>
      <c r="X35" s="6"/>
      <c r="Y35" s="6"/>
      <c r="Z35" s="6"/>
      <c r="AA35" s="6"/>
      <c r="AB35" s="36"/>
      <c r="AC35" s="37"/>
    </row>
    <row r="36" customFormat="false" ht="15" hidden="false" customHeight="false" outlineLevel="0" collapsed="false">
      <c r="A36" s="12" t="s">
        <v>11</v>
      </c>
      <c r="B36" s="37" t="s">
        <v>80</v>
      </c>
      <c r="C36" s="14" t="s">
        <v>81</v>
      </c>
      <c r="D36" s="15" t="n">
        <f aca="false">5+5</f>
        <v>10</v>
      </c>
      <c r="E36" s="38" t="n">
        <v>10</v>
      </c>
      <c r="F36" s="38"/>
      <c r="G36" s="38"/>
      <c r="H36" s="18" t="n">
        <f aca="false">AVERAGE(D36:G36)</f>
        <v>10</v>
      </c>
      <c r="I36" s="19" t="n">
        <v>0.8</v>
      </c>
      <c r="J36" s="40" t="n">
        <v>0.7</v>
      </c>
      <c r="K36" s="19"/>
      <c r="L36" s="18" t="n">
        <f aca="false">SUM(I36:K36)</f>
        <v>1.5</v>
      </c>
      <c r="M36" s="20" t="n">
        <f aca="false">SUM(H36,L36)</f>
        <v>11.5</v>
      </c>
      <c r="N36" s="16" t="n">
        <f aca="false">ROUND(M36,1)</f>
        <v>11.5</v>
      </c>
      <c r="O36" s="21" t="n">
        <f aca="false">IF(N36&lt;5.5,"R",IF(N36&gt;9.45,10,ROUND(N36,0)))</f>
        <v>10</v>
      </c>
      <c r="P36" s="33"/>
      <c r="Q36" s="34"/>
      <c r="R36" s="35"/>
      <c r="S36" s="25"/>
      <c r="T36" s="6"/>
      <c r="U36" s="6"/>
      <c r="V36" s="6"/>
      <c r="W36" s="6"/>
      <c r="X36" s="6"/>
      <c r="Y36" s="6"/>
      <c r="Z36" s="6"/>
      <c r="AA36" s="6"/>
      <c r="AB36" s="36"/>
      <c r="AC36" s="37"/>
    </row>
    <row r="37" customFormat="false" ht="15" hidden="false" customHeight="false" outlineLevel="0" collapsed="false">
      <c r="A37" s="12" t="s">
        <v>11</v>
      </c>
      <c r="B37" s="37" t="s">
        <v>82</v>
      </c>
      <c r="C37" s="14" t="s">
        <v>83</v>
      </c>
      <c r="D37" s="15" t="n">
        <f aca="false">2.5+5</f>
        <v>7.5</v>
      </c>
      <c r="E37" s="38" t="n">
        <v>5.8</v>
      </c>
      <c r="F37" s="38"/>
      <c r="G37" s="38"/>
      <c r="H37" s="18" t="n">
        <f aca="false">AVERAGE(D37:G37)</f>
        <v>6.65</v>
      </c>
      <c r="I37" s="19" t="n">
        <v>0</v>
      </c>
      <c r="J37" s="40" t="n">
        <v>0.3</v>
      </c>
      <c r="K37" s="19"/>
      <c r="L37" s="18" t="n">
        <f aca="false">SUM(I37:K37)</f>
        <v>0.3</v>
      </c>
      <c r="M37" s="20" t="n">
        <f aca="false">SUM(H37,L37)</f>
        <v>6.95</v>
      </c>
      <c r="N37" s="16" t="n">
        <f aca="false">ROUND(M37,1)</f>
        <v>7</v>
      </c>
      <c r="O37" s="21" t="n">
        <f aca="false">IF(N37&lt;5.5,"R",IF(N37&gt;9.45,10,ROUND(N37,0)))</f>
        <v>7</v>
      </c>
      <c r="P37" s="54"/>
      <c r="Q37" s="55"/>
      <c r="R37" s="56"/>
      <c r="S37" s="25"/>
      <c r="T37" s="57"/>
      <c r="U37" s="57"/>
      <c r="V37" s="57"/>
      <c r="W37" s="57"/>
      <c r="X37" s="57"/>
      <c r="Y37" s="57"/>
      <c r="Z37" s="57"/>
      <c r="AA37" s="57"/>
      <c r="AB37" s="58"/>
      <c r="AC37" s="13"/>
    </row>
    <row r="38" customFormat="false" ht="15" hidden="false" customHeight="false" outlineLevel="0" collapsed="false">
      <c r="A38" s="12" t="s">
        <v>11</v>
      </c>
      <c r="B38" s="37" t="s">
        <v>84</v>
      </c>
      <c r="C38" s="14" t="s">
        <v>85</v>
      </c>
      <c r="D38" s="15" t="n">
        <f aca="false">4.5+5</f>
        <v>9.5</v>
      </c>
      <c r="E38" s="38" t="n">
        <v>9.5</v>
      </c>
      <c r="F38" s="38"/>
      <c r="G38" s="38"/>
      <c r="H38" s="18" t="n">
        <f aca="false">AVERAGE(D38:G38)</f>
        <v>9.5</v>
      </c>
      <c r="I38" s="19" t="n">
        <v>0</v>
      </c>
      <c r="J38" s="40" t="n">
        <v>0.7</v>
      </c>
      <c r="K38" s="19"/>
      <c r="L38" s="18" t="n">
        <f aca="false">SUM(I38:K38)</f>
        <v>0.7</v>
      </c>
      <c r="M38" s="20" t="n">
        <f aca="false">SUM(H38,L38)</f>
        <v>10.2</v>
      </c>
      <c r="N38" s="16" t="n">
        <f aca="false">ROUND(M38,1)</f>
        <v>10.2</v>
      </c>
      <c r="O38" s="21" t="n">
        <f aca="false">IF(N38&lt;5.5,"R",IF(N38&gt;9.45,10,ROUND(N38,0)))</f>
        <v>10</v>
      </c>
      <c r="P38" s="28"/>
      <c r="Q38" s="28"/>
      <c r="R38" s="28"/>
      <c r="S38" s="25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customFormat="false" ht="15" hidden="false" customHeight="false" outlineLevel="0" collapsed="false">
      <c r="A39" s="12" t="s">
        <v>11</v>
      </c>
      <c r="B39" s="27" t="s">
        <v>86</v>
      </c>
      <c r="C39" s="14" t="s">
        <v>87</v>
      </c>
      <c r="D39" s="15" t="n">
        <f aca="false">4+5</f>
        <v>9</v>
      </c>
      <c r="E39" s="28" t="n">
        <v>10</v>
      </c>
      <c r="F39" s="28"/>
      <c r="G39" s="28"/>
      <c r="H39" s="48" t="n">
        <f aca="false">AVERAGE(D39:G39)</f>
        <v>9.5</v>
      </c>
      <c r="I39" s="30" t="n">
        <v>0</v>
      </c>
      <c r="J39" s="30" t="n">
        <v>0.5</v>
      </c>
      <c r="K39" s="30"/>
      <c r="L39" s="49" t="n">
        <f aca="false">SUM(I39:K39)</f>
        <v>0.5</v>
      </c>
      <c r="M39" s="50" t="n">
        <f aca="false">SUM(H39,L39)</f>
        <v>10</v>
      </c>
      <c r="N39" s="29" t="n">
        <f aca="false">ROUND(M39,1)</f>
        <v>10</v>
      </c>
      <c r="O39" s="21" t="n">
        <f aca="false">IF(N39&lt;5.5,"R",IF(N39&gt;9.45,10,ROUND(N39,0)))</f>
        <v>10</v>
      </c>
      <c r="P39" s="28"/>
      <c r="Q39" s="28"/>
      <c r="R39" s="28"/>
      <c r="S39" s="25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customFormat="false" ht="15" hidden="false" customHeight="false" outlineLevel="0" collapsed="false">
      <c r="A40" s="12" t="s">
        <v>11</v>
      </c>
      <c r="B40" s="37" t="s">
        <v>88</v>
      </c>
      <c r="C40" s="14" t="s">
        <v>89</v>
      </c>
      <c r="D40" s="15" t="n">
        <f aca="false">5+5</f>
        <v>10</v>
      </c>
      <c r="E40" s="51" t="n">
        <v>10</v>
      </c>
      <c r="F40" s="51"/>
      <c r="G40" s="51"/>
      <c r="H40" s="18" t="n">
        <f aca="false">AVERAGE(D40:G40)</f>
        <v>10</v>
      </c>
      <c r="I40" s="19" t="n">
        <v>0.85</v>
      </c>
      <c r="J40" s="53" t="n">
        <v>1.6</v>
      </c>
      <c r="K40" s="19"/>
      <c r="L40" s="18" t="n">
        <f aca="false">SUM(I40:K40)</f>
        <v>2.45</v>
      </c>
      <c r="M40" s="20" t="n">
        <f aca="false">SUM(H40,L40)</f>
        <v>12.45</v>
      </c>
      <c r="N40" s="16" t="n">
        <f aca="false">ROUND(M40,1)</f>
        <v>12.5</v>
      </c>
      <c r="O40" s="21" t="n">
        <f aca="false">IF(N40&lt;5.5,"R",IF(N40&gt;9.45,10,ROUND(N40,0)))</f>
        <v>10</v>
      </c>
      <c r="P40" s="28"/>
      <c r="Q40" s="28"/>
      <c r="R40" s="28"/>
      <c r="S40" s="25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customFormat="false" ht="15" hidden="false" customHeight="false" outlineLevel="0" collapsed="false">
      <c r="A41" s="12" t="s">
        <v>11</v>
      </c>
      <c r="B41" s="37" t="s">
        <v>90</v>
      </c>
      <c r="C41" s="14" t="s">
        <v>91</v>
      </c>
      <c r="D41" s="15" t="n">
        <f aca="false">4+5</f>
        <v>9</v>
      </c>
      <c r="E41" s="59" t="n">
        <v>0</v>
      </c>
      <c r="F41" s="59"/>
      <c r="G41" s="59"/>
      <c r="H41" s="18" t="n">
        <f aca="false">AVERAGE(D41:G41)</f>
        <v>4.5</v>
      </c>
      <c r="I41" s="19" t="n">
        <v>0</v>
      </c>
      <c r="J41" s="60" t="n">
        <v>0.7</v>
      </c>
      <c r="K41" s="19"/>
      <c r="L41" s="18" t="n">
        <f aca="false">SUM(I41:K41)</f>
        <v>0.7</v>
      </c>
      <c r="M41" s="20" t="n">
        <f aca="false">SUM(H41,L41)</f>
        <v>5.2</v>
      </c>
      <c r="N41" s="16" t="n">
        <f aca="false">ROUND(M41,1)</f>
        <v>5.2</v>
      </c>
      <c r="O41" s="21" t="str">
        <f aca="false">IF(N41&lt;5.5,"R",IF(N41&gt;9.45,10,ROUND(N41,0)))</f>
        <v>R</v>
      </c>
      <c r="P41" s="28"/>
      <c r="Q41" s="28"/>
      <c r="R41" s="28"/>
      <c r="S41" s="25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customFormat="false" ht="15" hidden="false" customHeight="false" outlineLevel="0" collapsed="false">
      <c r="A42" s="12" t="s">
        <v>11</v>
      </c>
      <c r="B42" s="37" t="s">
        <v>92</v>
      </c>
      <c r="C42" s="14" t="s">
        <v>93</v>
      </c>
      <c r="D42" s="15" t="n">
        <f aca="false">4+5</f>
        <v>9</v>
      </c>
      <c r="E42" s="38" t="n">
        <v>8</v>
      </c>
      <c r="F42" s="38"/>
      <c r="G42" s="38"/>
      <c r="H42" s="18" t="n">
        <f aca="false">AVERAGE(D42:G42)</f>
        <v>8.5</v>
      </c>
      <c r="I42" s="19" t="n">
        <v>0</v>
      </c>
      <c r="J42" s="40" t="n">
        <v>0.9</v>
      </c>
      <c r="K42" s="19"/>
      <c r="L42" s="18" t="n">
        <f aca="false">SUM(I42:K42)</f>
        <v>0.9</v>
      </c>
      <c r="M42" s="20" t="n">
        <f aca="false">SUM(H42,L42)</f>
        <v>9.4</v>
      </c>
      <c r="N42" s="16" t="n">
        <f aca="false">ROUND(M42,1)</f>
        <v>9.4</v>
      </c>
      <c r="O42" s="21" t="n">
        <f aca="false">IF(N42&lt;5.5,"R",IF(N42&gt;9.45,10,ROUND(N42,0)))</f>
        <v>9</v>
      </c>
      <c r="P42" s="28"/>
      <c r="Q42" s="28"/>
      <c r="R42" s="28"/>
      <c r="S42" s="25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customFormat="false" ht="15" hidden="false" customHeight="false" outlineLevel="0" collapsed="false">
      <c r="A43" s="12" t="s">
        <v>11</v>
      </c>
      <c r="B43" s="37" t="s">
        <v>94</v>
      </c>
      <c r="C43" s="14" t="s">
        <v>95</v>
      </c>
      <c r="D43" s="15" t="n">
        <f aca="false">5+5</f>
        <v>10</v>
      </c>
      <c r="E43" s="38" t="n">
        <v>9.8</v>
      </c>
      <c r="F43" s="38"/>
      <c r="G43" s="38"/>
      <c r="H43" s="18" t="n">
        <f aca="false">AVERAGE(D43:G43)</f>
        <v>9.9</v>
      </c>
      <c r="I43" s="19" t="n">
        <v>0.75</v>
      </c>
      <c r="J43" s="40" t="n">
        <v>1.2</v>
      </c>
      <c r="K43" s="19"/>
      <c r="L43" s="18" t="n">
        <f aca="false">SUM(I43:K43)</f>
        <v>1.95</v>
      </c>
      <c r="M43" s="20" t="n">
        <f aca="false">SUM(H43,L43)</f>
        <v>11.85</v>
      </c>
      <c r="N43" s="16" t="n">
        <f aca="false">ROUND(M43,1)</f>
        <v>11.9</v>
      </c>
      <c r="O43" s="21" t="n">
        <f aca="false">IF(N43&lt;5.5,"R",IF(N43&gt;9.45,10,ROUND(N43,0)))</f>
        <v>10</v>
      </c>
      <c r="P43" s="28"/>
      <c r="Q43" s="28"/>
      <c r="R43" s="28"/>
      <c r="S43" s="25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customFormat="false" ht="15" hidden="false" customHeight="false" outlineLevel="0" collapsed="false">
      <c r="A44" s="12" t="s">
        <v>11</v>
      </c>
      <c r="B44" s="27" t="s">
        <v>96</v>
      </c>
      <c r="C44" s="14" t="s">
        <v>97</v>
      </c>
      <c r="D44" s="15" t="n">
        <f aca="false">0+5</f>
        <v>5</v>
      </c>
      <c r="E44" s="28" t="n">
        <v>4</v>
      </c>
      <c r="F44" s="28"/>
      <c r="G44" s="28"/>
      <c r="H44" s="48" t="n">
        <f aca="false">AVERAGE(D44:G44)</f>
        <v>4.5</v>
      </c>
      <c r="I44" s="30" t="n">
        <v>0</v>
      </c>
      <c r="J44" s="30" t="n">
        <v>0.7</v>
      </c>
      <c r="K44" s="30"/>
      <c r="L44" s="49" t="n">
        <f aca="false">SUM(I44:K44)</f>
        <v>0.7</v>
      </c>
      <c r="M44" s="50" t="n">
        <f aca="false">SUM(H44,L44)</f>
        <v>5.2</v>
      </c>
      <c r="N44" s="29" t="n">
        <f aca="false">ROUND(M44,1)</f>
        <v>5.2</v>
      </c>
      <c r="O44" s="21" t="str">
        <f aca="false">IF(N44&lt;5.5,"R",IF(N44&gt;9.45,10,ROUND(N44,0)))</f>
        <v>R</v>
      </c>
      <c r="P44" s="28"/>
      <c r="Q44" s="28"/>
      <c r="R44" s="28"/>
      <c r="S44" s="25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customFormat="false" ht="15" hidden="false" customHeight="false" outlineLevel="0" collapsed="false">
      <c r="A45" s="12" t="s">
        <v>11</v>
      </c>
      <c r="B45" s="37" t="s">
        <v>98</v>
      </c>
      <c r="C45" s="37" t="s">
        <v>99</v>
      </c>
      <c r="D45" s="15" t="n">
        <f aca="false">5+5</f>
        <v>10</v>
      </c>
      <c r="E45" s="59" t="n">
        <v>10</v>
      </c>
      <c r="F45" s="59"/>
      <c r="G45" s="59"/>
      <c r="H45" s="18" t="n">
        <f aca="false">AVERAGE(D45:G45)</f>
        <v>10</v>
      </c>
      <c r="I45" s="19" t="n">
        <v>0.8</v>
      </c>
      <c r="J45" s="60" t="n">
        <v>0.8</v>
      </c>
      <c r="K45" s="19"/>
      <c r="L45" s="18" t="n">
        <f aca="false">SUM(I45:K45)</f>
        <v>1.6</v>
      </c>
      <c r="M45" s="20" t="n">
        <f aca="false">SUM(H45,L45)</f>
        <v>11.6</v>
      </c>
      <c r="N45" s="16" t="n">
        <f aca="false">ROUND(M45,1)</f>
        <v>11.6</v>
      </c>
      <c r="O45" s="21" t="n">
        <f aca="false">IF(N45&lt;5.5,"R",IF(N45&gt;9.45,10,ROUND(N45,0)))</f>
        <v>10</v>
      </c>
      <c r="P45" s="28"/>
      <c r="Q45" s="28"/>
      <c r="R45" s="28"/>
      <c r="S45" s="25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customFormat="false" ht="15" hidden="false" customHeight="false" outlineLevel="0" collapsed="false">
      <c r="A46" s="12" t="s">
        <v>11</v>
      </c>
      <c r="B46" s="28" t="s">
        <v>100</v>
      </c>
      <c r="C46" s="28" t="s">
        <v>101</v>
      </c>
      <c r="D46" s="28"/>
      <c r="E46" s="28" t="n">
        <v>10</v>
      </c>
      <c r="F46" s="28"/>
      <c r="G46" s="28"/>
      <c r="H46" s="18" t="n">
        <f aca="false">AVERAGE(D46:G46)</f>
        <v>10</v>
      </c>
      <c r="I46" s="30"/>
      <c r="J46" s="30" t="n">
        <v>0.3</v>
      </c>
      <c r="K46" s="30"/>
      <c r="L46" s="49"/>
      <c r="M46" s="67"/>
      <c r="N46" s="49"/>
      <c r="O46" s="68"/>
      <c r="P46" s="49"/>
      <c r="Q46" s="49"/>
      <c r="R46" s="28"/>
      <c r="S46" s="25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8" customFormat="false" ht="15" hidden="false" customHeight="false" outlineLevel="0" collapsed="false">
      <c r="A48" s="1"/>
    </row>
    <row r="49" customFormat="false" ht="15" hidden="false" customHeight="false" outlineLevel="0" collapsed="false">
      <c r="A49" s="2"/>
      <c r="B49" s="3" t="s">
        <v>1</v>
      </c>
      <c r="C49" s="3" t="s">
        <v>2</v>
      </c>
      <c r="D49" s="4" t="s">
        <v>3</v>
      </c>
      <c r="E49" s="5" t="s">
        <v>102</v>
      </c>
      <c r="F49" s="6"/>
      <c r="G49" s="6"/>
      <c r="H49" s="7" t="s">
        <v>5</v>
      </c>
      <c r="I49" s="8" t="s">
        <v>6</v>
      </c>
      <c r="J49" s="8" t="s">
        <v>7</v>
      </c>
      <c r="K49" s="8" t="s">
        <v>8</v>
      </c>
      <c r="L49" s="7" t="s">
        <v>9</v>
      </c>
      <c r="M49" s="9" t="s">
        <v>103</v>
      </c>
      <c r="N49" s="7"/>
      <c r="O49" s="10"/>
    </row>
    <row r="50" customFormat="false" ht="15" hidden="false" customHeight="false" outlineLevel="0" collapsed="false">
      <c r="A50" s="12" t="s">
        <v>104</v>
      </c>
      <c r="B50" s="13" t="s">
        <v>105</v>
      </c>
      <c r="C50" s="13" t="s">
        <v>106</v>
      </c>
      <c r="D50" s="69" t="n">
        <f aca="false">5+5</f>
        <v>10</v>
      </c>
      <c r="E50" s="59" t="n">
        <v>2</v>
      </c>
      <c r="F50" s="59"/>
      <c r="G50" s="59"/>
      <c r="H50" s="70" t="n">
        <f aca="false">AVERAGE(D50:G50)</f>
        <v>6</v>
      </c>
      <c r="I50" s="60" t="n">
        <v>0</v>
      </c>
      <c r="J50" s="60" t="n">
        <v>0.7</v>
      </c>
      <c r="K50" s="60"/>
      <c r="L50" s="70" t="n">
        <f aca="false">SUM(I50:K50)</f>
        <v>0.7</v>
      </c>
      <c r="M50" s="71" t="n">
        <f aca="false">SUM(H50,L50)</f>
        <v>6.7</v>
      </c>
      <c r="N50" s="59" t="n">
        <f aca="false">ROUND(M50,1)</f>
        <v>6.7</v>
      </c>
      <c r="O50" s="72" t="n">
        <f aca="false">IF(N50&lt;5.5,"R",IF(N50&gt;9.45,10,ROUND(N50,0)))</f>
        <v>7</v>
      </c>
    </row>
    <row r="51" customFormat="false" ht="15" hidden="false" customHeight="false" outlineLevel="0" collapsed="false">
      <c r="A51" s="12" t="s">
        <v>104</v>
      </c>
      <c r="B51" s="37" t="s">
        <v>107</v>
      </c>
      <c r="C51" s="37" t="s">
        <v>108</v>
      </c>
      <c r="D51" s="69" t="n">
        <f aca="false">4+5</f>
        <v>9</v>
      </c>
      <c r="E51" s="38" t="n">
        <v>8</v>
      </c>
      <c r="F51" s="38"/>
      <c r="G51" s="38"/>
      <c r="H51" s="70" t="n">
        <f aca="false">AVERAGE(D51:G51)</f>
        <v>8.5</v>
      </c>
      <c r="I51" s="60" t="n">
        <v>0.9</v>
      </c>
      <c r="J51" s="40" t="n">
        <v>1.5</v>
      </c>
      <c r="K51" s="60"/>
      <c r="L51" s="70" t="n">
        <f aca="false">SUM(I51:K51)</f>
        <v>2.4</v>
      </c>
      <c r="M51" s="71" t="n">
        <f aca="false">SUM(H51,L51)</f>
        <v>10.9</v>
      </c>
      <c r="N51" s="59" t="n">
        <f aca="false">ROUND(M51,1)</f>
        <v>10.9</v>
      </c>
      <c r="O51" s="72" t="n">
        <f aca="false">IF(N51&lt;5.5,"R",IF(N51&gt;9.45,10,ROUND(N51,0)))</f>
        <v>10</v>
      </c>
    </row>
    <row r="52" customFormat="false" ht="15" hidden="false" customHeight="false" outlineLevel="0" collapsed="false">
      <c r="A52" s="12" t="s">
        <v>104</v>
      </c>
      <c r="B52" s="41" t="s">
        <v>109</v>
      </c>
      <c r="C52" s="41" t="s">
        <v>110</v>
      </c>
      <c r="D52" s="69" t="n">
        <f aca="false">5+5</f>
        <v>10</v>
      </c>
      <c r="E52" s="16" t="n">
        <v>6</v>
      </c>
      <c r="F52" s="16"/>
      <c r="G52" s="16"/>
      <c r="H52" s="70" t="n">
        <f aca="false">AVERAGE(D52:G52)</f>
        <v>8</v>
      </c>
      <c r="I52" s="60" t="n">
        <v>0.45</v>
      </c>
      <c r="J52" s="19" t="n">
        <v>0.7</v>
      </c>
      <c r="K52" s="60"/>
      <c r="L52" s="70" t="n">
        <f aca="false">SUM(I52:K52)</f>
        <v>1.15</v>
      </c>
      <c r="M52" s="71" t="n">
        <f aca="false">SUM(H52,L52)</f>
        <v>9.15</v>
      </c>
      <c r="N52" s="59" t="n">
        <f aca="false">ROUND(M52,1)</f>
        <v>9.2</v>
      </c>
      <c r="O52" s="72" t="n">
        <f aca="false">IF(N52&lt;5.5,"R",IF(N52&gt;9.45,10,ROUND(N52,0)))</f>
        <v>9</v>
      </c>
    </row>
    <row r="53" customFormat="false" ht="15" hidden="false" customHeight="false" outlineLevel="0" collapsed="false">
      <c r="A53" s="12" t="s">
        <v>104</v>
      </c>
      <c r="B53" s="37" t="s">
        <v>111</v>
      </c>
      <c r="C53" s="37" t="s">
        <v>112</v>
      </c>
      <c r="D53" s="69" t="n">
        <f aca="false">4.5+5</f>
        <v>9.5</v>
      </c>
      <c r="E53" s="38" t="n">
        <v>10</v>
      </c>
      <c r="F53" s="38"/>
      <c r="G53" s="38"/>
      <c r="H53" s="70" t="n">
        <f aca="false">AVERAGE(D53:G53)</f>
        <v>9.75</v>
      </c>
      <c r="I53" s="60" t="n">
        <v>0.0499999999999998</v>
      </c>
      <c r="J53" s="40" t="n">
        <v>0.6</v>
      </c>
      <c r="K53" s="60"/>
      <c r="L53" s="70" t="n">
        <f aca="false">SUM(I53:K53)</f>
        <v>0.65</v>
      </c>
      <c r="M53" s="71" t="n">
        <f aca="false">SUM(H53,L53)</f>
        <v>10.4</v>
      </c>
      <c r="N53" s="59" t="n">
        <f aca="false">ROUND(M53,1)</f>
        <v>10.4</v>
      </c>
      <c r="O53" s="72" t="n">
        <f aca="false">IF(N53&lt;5.5,"R",IF(N53&gt;9.45,10,ROUND(N53,0)))</f>
        <v>10</v>
      </c>
    </row>
    <row r="54" customFormat="false" ht="15" hidden="false" customHeight="false" outlineLevel="0" collapsed="false">
      <c r="A54" s="12" t="s">
        <v>104</v>
      </c>
      <c r="B54" s="37" t="s">
        <v>113</v>
      </c>
      <c r="C54" s="37" t="s">
        <v>114</v>
      </c>
      <c r="D54" s="69" t="n">
        <f aca="false">5+5</f>
        <v>10</v>
      </c>
      <c r="E54" s="38" t="n">
        <v>7.5</v>
      </c>
      <c r="F54" s="38"/>
      <c r="G54" s="38"/>
      <c r="H54" s="70" t="n">
        <f aca="false">AVERAGE(D54:G54)</f>
        <v>8.75</v>
      </c>
      <c r="I54" s="60" t="n">
        <v>0.6</v>
      </c>
      <c r="J54" s="40" t="n">
        <v>0.2</v>
      </c>
      <c r="K54" s="60"/>
      <c r="L54" s="70" t="n">
        <f aca="false">SUM(I54:K54)</f>
        <v>0.8</v>
      </c>
      <c r="M54" s="71" t="n">
        <f aca="false">SUM(H54,L54)</f>
        <v>9.55</v>
      </c>
      <c r="N54" s="59" t="n">
        <f aca="false">ROUND(M54,1)</f>
        <v>9.6</v>
      </c>
      <c r="O54" s="72" t="n">
        <f aca="false">IF(N54&lt;5.5,"R",IF(N54&gt;9.45,10,ROUND(N54,0)))</f>
        <v>10</v>
      </c>
    </row>
    <row r="55" customFormat="false" ht="15" hidden="false" customHeight="false" outlineLevel="0" collapsed="false">
      <c r="A55" s="12" t="s">
        <v>104</v>
      </c>
      <c r="B55" s="37" t="s">
        <v>115</v>
      </c>
      <c r="C55" s="37" t="s">
        <v>116</v>
      </c>
      <c r="D55" s="69" t="n">
        <f aca="false">5+5</f>
        <v>10</v>
      </c>
      <c r="E55" s="51" t="n">
        <v>4</v>
      </c>
      <c r="F55" s="51"/>
      <c r="G55" s="52"/>
      <c r="H55" s="70" t="n">
        <f aca="false">AVERAGE(D55:G55)</f>
        <v>7</v>
      </c>
      <c r="I55" s="60" t="n">
        <v>0</v>
      </c>
      <c r="J55" s="73" t="n">
        <v>0.2</v>
      </c>
      <c r="K55" s="60"/>
      <c r="L55" s="70" t="n">
        <f aca="false">SUM(I55:K55)</f>
        <v>0.2</v>
      </c>
      <c r="M55" s="71" t="n">
        <f aca="false">SUM(H55,L55)</f>
        <v>7.2</v>
      </c>
      <c r="N55" s="59" t="n">
        <f aca="false">ROUND(M55,1)</f>
        <v>7.2</v>
      </c>
      <c r="O55" s="72" t="n">
        <f aca="false">IF(N55&lt;5.5,"R",IF(N55&gt;9.45,10,ROUND(N55,0)))</f>
        <v>7</v>
      </c>
    </row>
    <row r="56" customFormat="false" ht="15" hidden="false" customHeight="false" outlineLevel="0" collapsed="false">
      <c r="A56" s="12" t="s">
        <v>104</v>
      </c>
      <c r="B56" s="37" t="s">
        <v>117</v>
      </c>
      <c r="C56" s="37" t="s">
        <v>118</v>
      </c>
      <c r="D56" s="69" t="n">
        <f aca="false">5+5</f>
        <v>10</v>
      </c>
      <c r="E56" s="59" t="n">
        <v>8</v>
      </c>
      <c r="F56" s="59"/>
      <c r="G56" s="59"/>
      <c r="H56" s="70" t="n">
        <f aca="false">AVERAGE(D56:G56)</f>
        <v>9</v>
      </c>
      <c r="I56" s="60" t="n">
        <v>0.15</v>
      </c>
      <c r="J56" s="60" t="n">
        <v>0.4</v>
      </c>
      <c r="K56" s="60"/>
      <c r="L56" s="70" t="n">
        <f aca="false">SUM(I56:K56)</f>
        <v>0.55</v>
      </c>
      <c r="M56" s="71" t="n">
        <f aca="false">SUM(H56,L56)</f>
        <v>9.55</v>
      </c>
      <c r="N56" s="59" t="n">
        <f aca="false">ROUND(M56,1)</f>
        <v>9.6</v>
      </c>
      <c r="O56" s="72" t="n">
        <f aca="false">IF(N56&lt;5.5,"R",IF(N56&gt;9.45,10,ROUND(N56,0)))</f>
        <v>10</v>
      </c>
    </row>
    <row r="57" customFormat="false" ht="15" hidden="false" customHeight="false" outlineLevel="0" collapsed="false">
      <c r="A57" s="12" t="s">
        <v>104</v>
      </c>
      <c r="B57" s="37" t="s">
        <v>119</v>
      </c>
      <c r="C57" s="37" t="s">
        <v>120</v>
      </c>
      <c r="D57" s="69" t="n">
        <f aca="false">3+5</f>
        <v>8</v>
      </c>
      <c r="E57" s="16" t="n">
        <v>5.8</v>
      </c>
      <c r="F57" s="16"/>
      <c r="G57" s="16"/>
      <c r="H57" s="70" t="n">
        <f aca="false">AVERAGE(D57:G57)</f>
        <v>6.9</v>
      </c>
      <c r="I57" s="60" t="n">
        <v>0</v>
      </c>
      <c r="J57" s="19" t="n">
        <v>0.6</v>
      </c>
      <c r="K57" s="60"/>
      <c r="L57" s="70" t="n">
        <f aca="false">SUM(I57:K57)</f>
        <v>0.6</v>
      </c>
      <c r="M57" s="71" t="n">
        <f aca="false">SUM(H57,L57)</f>
        <v>7.5</v>
      </c>
      <c r="N57" s="59" t="n">
        <f aca="false">ROUND(M57,1)</f>
        <v>7.5</v>
      </c>
      <c r="O57" s="72" t="n">
        <f aca="false">IF(N57&lt;5.5,"R",IF(N57&gt;9.45,10,ROUND(N57,0)))</f>
        <v>8</v>
      </c>
    </row>
    <row r="58" customFormat="false" ht="15" hidden="false" customHeight="false" outlineLevel="0" collapsed="false">
      <c r="A58" s="12" t="s">
        <v>104</v>
      </c>
      <c r="B58" s="37" t="s">
        <v>121</v>
      </c>
      <c r="C58" s="37" t="s">
        <v>122</v>
      </c>
      <c r="D58" s="69" t="n">
        <f aca="false">5+5</f>
        <v>10</v>
      </c>
      <c r="E58" s="38" t="n">
        <v>6</v>
      </c>
      <c r="F58" s="38"/>
      <c r="G58" s="38"/>
      <c r="H58" s="70" t="n">
        <f aca="false">AVERAGE(D58:G58)</f>
        <v>8</v>
      </c>
      <c r="I58" s="60" t="n">
        <v>0.3</v>
      </c>
      <c r="J58" s="40" t="n">
        <v>1</v>
      </c>
      <c r="K58" s="60"/>
      <c r="L58" s="70" t="n">
        <f aca="false">SUM(I58:K58)</f>
        <v>1.3</v>
      </c>
      <c r="M58" s="71" t="n">
        <f aca="false">SUM(H58,L58)</f>
        <v>9.3</v>
      </c>
      <c r="N58" s="59" t="n">
        <f aca="false">ROUND(M58,1)</f>
        <v>9.3</v>
      </c>
      <c r="O58" s="72" t="n">
        <f aca="false">IF(N58&lt;5.5,"R",IF(N58&gt;9.45,10,ROUND(N58,0)))</f>
        <v>9</v>
      </c>
    </row>
    <row r="59" customFormat="false" ht="15" hidden="false" customHeight="false" outlineLevel="0" collapsed="false">
      <c r="A59" s="12" t="s">
        <v>104</v>
      </c>
      <c r="B59" s="37" t="s">
        <v>123</v>
      </c>
      <c r="C59" s="37" t="s">
        <v>124</v>
      </c>
      <c r="D59" s="69" t="n">
        <f aca="false">3+5</f>
        <v>8</v>
      </c>
      <c r="E59" s="38" t="n">
        <v>8</v>
      </c>
      <c r="F59" s="38"/>
      <c r="G59" s="38"/>
      <c r="H59" s="70" t="n">
        <f aca="false">AVERAGE(D59:G59)</f>
        <v>8</v>
      </c>
      <c r="I59" s="60" t="n">
        <v>0.45</v>
      </c>
      <c r="J59" s="40" t="n">
        <v>0.9</v>
      </c>
      <c r="K59" s="60"/>
      <c r="L59" s="70" t="n">
        <f aca="false">SUM(I59:K59)</f>
        <v>1.35</v>
      </c>
      <c r="M59" s="71" t="n">
        <f aca="false">SUM(H59,L59)</f>
        <v>9.35</v>
      </c>
      <c r="N59" s="59" t="n">
        <f aca="false">ROUND(M59,1)</f>
        <v>9.4</v>
      </c>
      <c r="O59" s="72" t="n">
        <f aca="false">IF(N59&lt;5.5,"R",IF(N59&gt;9.45,10,ROUND(N59,0)))</f>
        <v>9</v>
      </c>
    </row>
    <row r="60" customFormat="false" ht="15" hidden="false" customHeight="false" outlineLevel="0" collapsed="false">
      <c r="A60" s="12" t="s">
        <v>104</v>
      </c>
      <c r="B60" s="37" t="s">
        <v>125</v>
      </c>
      <c r="C60" s="37" t="s">
        <v>126</v>
      </c>
      <c r="D60" s="69" t="n">
        <f aca="false">0+5</f>
        <v>5</v>
      </c>
      <c r="E60" s="38" t="n">
        <v>2</v>
      </c>
      <c r="F60" s="38"/>
      <c r="G60" s="38"/>
      <c r="H60" s="70" t="n">
        <f aca="false">AVERAGE(D60:G60)</f>
        <v>3.5</v>
      </c>
      <c r="I60" s="60" t="n">
        <v>0.7</v>
      </c>
      <c r="J60" s="40" t="n">
        <v>0.8</v>
      </c>
      <c r="K60" s="60"/>
      <c r="L60" s="70" t="n">
        <f aca="false">SUM(I60:K60)</f>
        <v>1.5</v>
      </c>
      <c r="M60" s="71" t="n">
        <f aca="false">SUM(H60,L60)</f>
        <v>5</v>
      </c>
      <c r="N60" s="59" t="n">
        <f aca="false">ROUND(M60,1)</f>
        <v>5</v>
      </c>
      <c r="O60" s="72" t="str">
        <f aca="false">IF(N60&lt;5.5,"R",IF(N60&gt;9.45,10,ROUND(N60,0)))</f>
        <v>R</v>
      </c>
    </row>
    <row r="61" customFormat="false" ht="15" hidden="false" customHeight="false" outlineLevel="0" collapsed="false">
      <c r="A61" s="12" t="s">
        <v>104</v>
      </c>
      <c r="B61" s="37" t="s">
        <v>127</v>
      </c>
      <c r="C61" s="37" t="s">
        <v>128</v>
      </c>
      <c r="D61" s="69" t="n">
        <f aca="false">4+5</f>
        <v>9</v>
      </c>
      <c r="E61" s="51" t="n">
        <v>2</v>
      </c>
      <c r="F61" s="51"/>
      <c r="G61" s="51"/>
      <c r="H61" s="70" t="n">
        <f aca="false">AVERAGE(D61:G61)</f>
        <v>5.5</v>
      </c>
      <c r="I61" s="60" t="n">
        <v>0</v>
      </c>
      <c r="J61" s="53" t="n">
        <v>0.6</v>
      </c>
      <c r="K61" s="60"/>
      <c r="L61" s="70" t="n">
        <f aca="false">SUM(I61:K61)</f>
        <v>0.6</v>
      </c>
      <c r="M61" s="71" t="n">
        <f aca="false">SUM(H61,L61)</f>
        <v>6.1</v>
      </c>
      <c r="N61" s="59" t="n">
        <f aca="false">ROUND(M61,1)</f>
        <v>6.1</v>
      </c>
      <c r="O61" s="72" t="n">
        <f aca="false">IF(N61&lt;5.5,"R",IF(N61&gt;9.45,10,ROUND(N61,0)))</f>
        <v>6</v>
      </c>
    </row>
    <row r="62" customFormat="false" ht="15" hidden="false" customHeight="false" outlineLevel="0" collapsed="false">
      <c r="A62" s="12" t="s">
        <v>104</v>
      </c>
      <c r="B62" s="37" t="s">
        <v>129</v>
      </c>
      <c r="C62" s="37" t="s">
        <v>130</v>
      </c>
      <c r="D62" s="69" t="n">
        <f aca="false">3.5+5</f>
        <v>8.5</v>
      </c>
      <c r="E62" s="74" t="n">
        <v>9.5</v>
      </c>
      <c r="F62" s="74"/>
      <c r="G62" s="74"/>
      <c r="H62" s="70" t="n">
        <f aca="false">AVERAGE(D62:G62)</f>
        <v>9</v>
      </c>
      <c r="I62" s="60" t="n">
        <v>0</v>
      </c>
      <c r="J62" s="75" t="n">
        <v>0.6</v>
      </c>
      <c r="K62" s="60"/>
      <c r="L62" s="70" t="n">
        <f aca="false">SUM(I62:K62)</f>
        <v>0.6</v>
      </c>
      <c r="M62" s="71" t="n">
        <f aca="false">SUM(H62,L62)</f>
        <v>9.6</v>
      </c>
      <c r="N62" s="59" t="n">
        <f aca="false">ROUND(M62,1)</f>
        <v>9.6</v>
      </c>
      <c r="O62" s="72" t="n">
        <f aca="false">IF(N62&lt;5.5,"R",IF(N62&gt;9.45,10,ROUND(N62,0)))</f>
        <v>10</v>
      </c>
    </row>
    <row r="63" customFormat="false" ht="15" hidden="false" customHeight="false" outlineLevel="0" collapsed="false">
      <c r="A63" s="12" t="s">
        <v>104</v>
      </c>
      <c r="B63" s="37" t="s">
        <v>131</v>
      </c>
      <c r="C63" s="37" t="s">
        <v>132</v>
      </c>
      <c r="D63" s="69" t="n">
        <f aca="false">4+5</f>
        <v>9</v>
      </c>
      <c r="E63" s="38" t="n">
        <v>0</v>
      </c>
      <c r="F63" s="38"/>
      <c r="G63" s="38"/>
      <c r="H63" s="70" t="n">
        <f aca="false">AVERAGE(D63:G63)</f>
        <v>4.5</v>
      </c>
      <c r="I63" s="60" t="n">
        <v>0</v>
      </c>
      <c r="J63" s="40" t="n">
        <v>0.1</v>
      </c>
      <c r="K63" s="60"/>
      <c r="L63" s="70" t="n">
        <f aca="false">SUM(I63:K63)</f>
        <v>0.1</v>
      </c>
      <c r="M63" s="71" t="n">
        <f aca="false">SUM(H63,L63)</f>
        <v>4.6</v>
      </c>
      <c r="N63" s="59" t="n">
        <f aca="false">ROUND(M63,1)</f>
        <v>4.6</v>
      </c>
      <c r="O63" s="72" t="str">
        <f aca="false">IF(N63&lt;5.5,"R",IF(N63&gt;9.45,10,ROUND(N63,0)))</f>
        <v>R</v>
      </c>
    </row>
    <row r="64" customFormat="false" ht="15" hidden="false" customHeight="false" outlineLevel="0" collapsed="false">
      <c r="A64" s="12" t="s">
        <v>104</v>
      </c>
      <c r="B64" s="37" t="s">
        <v>133</v>
      </c>
      <c r="C64" s="37" t="s">
        <v>134</v>
      </c>
      <c r="D64" s="69" t="n">
        <f aca="false">5+5</f>
        <v>10</v>
      </c>
      <c r="E64" s="38" t="n">
        <v>10</v>
      </c>
      <c r="F64" s="38"/>
      <c r="G64" s="38"/>
      <c r="H64" s="70" t="n">
        <f aca="false">AVERAGE(D64:G64)</f>
        <v>10</v>
      </c>
      <c r="I64" s="60" t="n">
        <v>1.15</v>
      </c>
      <c r="J64" s="40" t="n">
        <v>1.1</v>
      </c>
      <c r="K64" s="60"/>
      <c r="L64" s="70" t="n">
        <f aca="false">SUM(I64:K64)</f>
        <v>2.25</v>
      </c>
      <c r="M64" s="71" t="n">
        <f aca="false">SUM(H64,L64)</f>
        <v>12.25</v>
      </c>
      <c r="N64" s="59" t="n">
        <f aca="false">ROUND(M64,1)</f>
        <v>12.3</v>
      </c>
      <c r="O64" s="72" t="n">
        <f aca="false">IF(N64&lt;5.5,"R",IF(N64&gt;9.45,10,ROUND(N64,0)))</f>
        <v>10</v>
      </c>
    </row>
    <row r="65" customFormat="false" ht="15" hidden="false" customHeight="false" outlineLevel="0" collapsed="false">
      <c r="A65" s="12" t="s">
        <v>104</v>
      </c>
      <c r="B65" s="37" t="s">
        <v>135</v>
      </c>
      <c r="C65" s="37" t="s">
        <v>136</v>
      </c>
      <c r="D65" s="69" t="n">
        <f aca="false">5+5</f>
        <v>10</v>
      </c>
      <c r="E65" s="38" t="n">
        <v>10</v>
      </c>
      <c r="F65" s="38"/>
      <c r="G65" s="38"/>
      <c r="H65" s="70" t="n">
        <f aca="false">AVERAGE(D65:G65)</f>
        <v>10</v>
      </c>
      <c r="I65" s="60" t="n">
        <v>0.75</v>
      </c>
      <c r="J65" s="40" t="n">
        <v>0.9</v>
      </c>
      <c r="K65" s="60"/>
      <c r="L65" s="70" t="n">
        <f aca="false">SUM(I65:K65)</f>
        <v>1.65</v>
      </c>
      <c r="M65" s="71" t="n">
        <f aca="false">SUM(H65,L65)</f>
        <v>11.65</v>
      </c>
      <c r="N65" s="59" t="n">
        <f aca="false">ROUND(M65,1)</f>
        <v>11.7</v>
      </c>
      <c r="O65" s="72" t="n">
        <f aca="false">IF(N65&lt;5.5,"R",IF(N65&gt;9.45,10,ROUND(N65,0)))</f>
        <v>10</v>
      </c>
    </row>
    <row r="66" customFormat="false" ht="15" hidden="false" customHeight="false" outlineLevel="0" collapsed="false">
      <c r="A66" s="12" t="s">
        <v>104</v>
      </c>
      <c r="B66" s="37" t="s">
        <v>137</v>
      </c>
      <c r="C66" s="37" t="s">
        <v>138</v>
      </c>
      <c r="D66" s="69" t="n">
        <f aca="false">5+5</f>
        <v>10</v>
      </c>
      <c r="E66" s="51" t="n">
        <v>10</v>
      </c>
      <c r="F66" s="51"/>
      <c r="G66" s="51"/>
      <c r="H66" s="70" t="n">
        <f aca="false">AVERAGE(D66:G66)</f>
        <v>10</v>
      </c>
      <c r="I66" s="60" t="n">
        <v>0.15</v>
      </c>
      <c r="J66" s="53" t="n">
        <v>0.6</v>
      </c>
      <c r="K66" s="60"/>
      <c r="L66" s="70" t="n">
        <f aca="false">SUM(I66:K66)</f>
        <v>0.75</v>
      </c>
      <c r="M66" s="71" t="n">
        <f aca="false">SUM(H66,L66)</f>
        <v>10.75</v>
      </c>
      <c r="N66" s="59" t="n">
        <f aca="false">ROUND(M66,1)</f>
        <v>10.8</v>
      </c>
      <c r="O66" s="72" t="n">
        <f aca="false">IF(N66&lt;5.5,"R",IF(N66&gt;9.45,10,ROUND(N66,0)))</f>
        <v>10</v>
      </c>
    </row>
    <row r="67" customFormat="false" ht="15" hidden="false" customHeight="false" outlineLevel="0" collapsed="false">
      <c r="A67" s="12" t="s">
        <v>104</v>
      </c>
      <c r="B67" s="37" t="s">
        <v>139</v>
      </c>
      <c r="C67" s="37" t="s">
        <v>140</v>
      </c>
      <c r="D67" s="69" t="n">
        <f aca="false">3+5</f>
        <v>8</v>
      </c>
      <c r="E67" s="59" t="n">
        <v>6</v>
      </c>
      <c r="F67" s="59"/>
      <c r="G67" s="59"/>
      <c r="H67" s="70" t="n">
        <f aca="false">AVERAGE(D67:G67)</f>
        <v>7</v>
      </c>
      <c r="I67" s="60" t="n">
        <v>1.25</v>
      </c>
      <c r="J67" s="60" t="n">
        <v>1.2</v>
      </c>
      <c r="K67" s="60"/>
      <c r="L67" s="70" t="n">
        <f aca="false">SUM(I67:K67)</f>
        <v>2.45</v>
      </c>
      <c r="M67" s="71" t="n">
        <f aca="false">SUM(H67,L67)</f>
        <v>9.45</v>
      </c>
      <c r="N67" s="59" t="n">
        <f aca="false">ROUND(M67,1)</f>
        <v>9.5</v>
      </c>
      <c r="O67" s="72" t="n">
        <f aca="false">IF(N67&lt;5.5,"R",IF(N67&gt;9.45,10,ROUND(N67,0)))</f>
        <v>10</v>
      </c>
    </row>
    <row r="68" customFormat="false" ht="15" hidden="false" customHeight="false" outlineLevel="0" collapsed="false">
      <c r="A68" s="12" t="s">
        <v>104</v>
      </c>
      <c r="B68" s="37" t="s">
        <v>141</v>
      </c>
      <c r="C68" s="37" t="s">
        <v>142</v>
      </c>
      <c r="D68" s="69" t="n">
        <f aca="false">2.5+4</f>
        <v>6.5</v>
      </c>
      <c r="E68" s="38" t="n">
        <v>7.5</v>
      </c>
      <c r="F68" s="38"/>
      <c r="G68" s="38"/>
      <c r="H68" s="70" t="n">
        <f aca="false">AVERAGE(D68:G68)</f>
        <v>7</v>
      </c>
      <c r="I68" s="60" t="n">
        <v>0</v>
      </c>
      <c r="J68" s="40" t="n">
        <v>1</v>
      </c>
      <c r="K68" s="60"/>
      <c r="L68" s="70" t="n">
        <f aca="false">SUM(I68:K68)</f>
        <v>1</v>
      </c>
      <c r="M68" s="71" t="n">
        <f aca="false">SUM(H68,L68)</f>
        <v>8</v>
      </c>
      <c r="N68" s="59" t="n">
        <f aca="false">ROUND(M68,1)</f>
        <v>8</v>
      </c>
      <c r="O68" s="72" t="n">
        <f aca="false">IF(N68&lt;5.5,"R",IF(N68&gt;9.45,10,ROUND(N68,0)))</f>
        <v>8</v>
      </c>
    </row>
    <row r="69" customFormat="false" ht="15" hidden="false" customHeight="false" outlineLevel="0" collapsed="false">
      <c r="A69" s="12" t="s">
        <v>104</v>
      </c>
      <c r="B69" s="37" t="s">
        <v>143</v>
      </c>
      <c r="C69" s="37" t="s">
        <v>144</v>
      </c>
      <c r="D69" s="69" t="n">
        <f aca="false">1.5+5</f>
        <v>6.5</v>
      </c>
      <c r="E69" s="38" t="n">
        <v>5</v>
      </c>
      <c r="F69" s="38"/>
      <c r="G69" s="38"/>
      <c r="H69" s="70" t="n">
        <f aca="false">AVERAGE(D69:G69)</f>
        <v>5.75</v>
      </c>
      <c r="I69" s="60" t="n">
        <v>0</v>
      </c>
      <c r="J69" s="40" t="n">
        <v>0.5</v>
      </c>
      <c r="K69" s="60"/>
      <c r="L69" s="70" t="n">
        <f aca="false">SUM(I69:K69)</f>
        <v>0.5</v>
      </c>
      <c r="M69" s="71" t="n">
        <f aca="false">SUM(H69,L69)</f>
        <v>6.25</v>
      </c>
      <c r="N69" s="59" t="n">
        <f aca="false">ROUND(M69,1)</f>
        <v>6.3</v>
      </c>
      <c r="O69" s="72" t="n">
        <f aca="false">IF(N69&lt;5.5,"R",IF(N69&gt;9.45,10,ROUND(N69,0)))</f>
        <v>6</v>
      </c>
    </row>
    <row r="70" customFormat="false" ht="15" hidden="false" customHeight="false" outlineLevel="0" collapsed="false">
      <c r="A70" s="12" t="s">
        <v>104</v>
      </c>
      <c r="B70" s="27" t="s">
        <v>145</v>
      </c>
      <c r="C70" s="27" t="s">
        <v>146</v>
      </c>
      <c r="D70" s="69" t="n">
        <f aca="false">3.5+5</f>
        <v>8.5</v>
      </c>
      <c r="E70" s="28" t="n">
        <v>7</v>
      </c>
      <c r="F70" s="28"/>
      <c r="G70" s="28"/>
      <c r="H70" s="70" t="n">
        <f aca="false">AVERAGE(D70:G70)</f>
        <v>7.75</v>
      </c>
      <c r="I70" s="30" t="n">
        <v>0</v>
      </c>
      <c r="J70" s="30" t="n">
        <v>0.5</v>
      </c>
      <c r="K70" s="30"/>
      <c r="L70" s="49" t="n">
        <f aca="false">SUM(I70:K70)</f>
        <v>0.5</v>
      </c>
      <c r="M70" s="50" t="n">
        <f aca="false">SUM(H70,L70)</f>
        <v>8.25</v>
      </c>
      <c r="N70" s="29" t="n">
        <f aca="false">ROUND(M70,1)</f>
        <v>8.3</v>
      </c>
      <c r="O70" s="72" t="n">
        <f aca="false">IF(N70&lt;5.5,"R",IF(N70&gt;9.45,10,ROUND(N70,0)))</f>
        <v>8</v>
      </c>
    </row>
    <row r="71" customFormat="false" ht="15" hidden="false" customHeight="false" outlineLevel="0" collapsed="false">
      <c r="A71" s="12" t="s">
        <v>104</v>
      </c>
      <c r="B71" s="37" t="s">
        <v>147</v>
      </c>
      <c r="C71" s="37" t="s">
        <v>148</v>
      </c>
      <c r="D71" s="69" t="n">
        <f aca="false">5+5</f>
        <v>10</v>
      </c>
      <c r="E71" s="38" t="n">
        <v>2</v>
      </c>
      <c r="F71" s="38"/>
      <c r="G71" s="38"/>
      <c r="H71" s="70" t="n">
        <f aca="false">AVERAGE(D71:G71)</f>
        <v>6</v>
      </c>
      <c r="I71" s="60" t="n">
        <v>0</v>
      </c>
      <c r="J71" s="40" t="n">
        <v>0.1</v>
      </c>
      <c r="K71" s="60"/>
      <c r="L71" s="70" t="n">
        <f aca="false">SUM(I71:K71)</f>
        <v>0.1</v>
      </c>
      <c r="M71" s="71" t="n">
        <f aca="false">SUM(H71,L71)</f>
        <v>6.1</v>
      </c>
      <c r="N71" s="59" t="n">
        <f aca="false">ROUND(M71,1)</f>
        <v>6.1</v>
      </c>
      <c r="O71" s="72" t="n">
        <f aca="false">IF(N71&lt;5.5,"R",IF(N71&gt;9.45,10,ROUND(N71,0)))</f>
        <v>6</v>
      </c>
    </row>
    <row r="72" customFormat="false" ht="15" hidden="false" customHeight="false" outlineLevel="0" collapsed="false">
      <c r="A72" s="12" t="s">
        <v>104</v>
      </c>
      <c r="B72" s="37" t="s">
        <v>149</v>
      </c>
      <c r="C72" s="37" t="s">
        <v>150</v>
      </c>
      <c r="D72" s="69" t="n">
        <f aca="false">1.5+4</f>
        <v>5.5</v>
      </c>
      <c r="E72" s="38" t="n">
        <v>6</v>
      </c>
      <c r="F72" s="38"/>
      <c r="G72" s="38"/>
      <c r="H72" s="70" t="n">
        <f aca="false">AVERAGE(D72:G72)</f>
        <v>5.75</v>
      </c>
      <c r="I72" s="60" t="n">
        <v>0</v>
      </c>
      <c r="J72" s="40" t="n">
        <v>0.3</v>
      </c>
      <c r="K72" s="60"/>
      <c r="L72" s="70" t="n">
        <f aca="false">SUM(I72:K72)</f>
        <v>0.3</v>
      </c>
      <c r="M72" s="71" t="n">
        <f aca="false">SUM(H72,L72)</f>
        <v>6.05</v>
      </c>
      <c r="N72" s="59" t="n">
        <f aca="false">ROUND(M72,1)</f>
        <v>6.1</v>
      </c>
      <c r="O72" s="72" t="n">
        <f aca="false">IF(N72&lt;5.5,"R",IF(N72&gt;9.45,10,ROUND(N72,0)))</f>
        <v>6</v>
      </c>
    </row>
    <row r="73" customFormat="false" ht="15" hidden="false" customHeight="false" outlineLevel="0" collapsed="false">
      <c r="A73" s="12" t="s">
        <v>104</v>
      </c>
      <c r="B73" s="37" t="s">
        <v>151</v>
      </c>
      <c r="C73" s="37" t="s">
        <v>152</v>
      </c>
      <c r="D73" s="69" t="n">
        <f aca="false">2.5+4</f>
        <v>6.5</v>
      </c>
      <c r="E73" s="51" t="n">
        <v>2</v>
      </c>
      <c r="F73" s="51"/>
      <c r="G73" s="51"/>
      <c r="H73" s="70" t="n">
        <f aca="false">AVERAGE(D73:G73)</f>
        <v>4.25</v>
      </c>
      <c r="I73" s="60" t="n">
        <v>0</v>
      </c>
      <c r="J73" s="53" t="n">
        <v>0.2</v>
      </c>
      <c r="K73" s="60"/>
      <c r="L73" s="70" t="n">
        <f aca="false">SUM(I73:K73)</f>
        <v>0.2</v>
      </c>
      <c r="M73" s="71" t="n">
        <f aca="false">SUM(H73,L73)</f>
        <v>4.45</v>
      </c>
      <c r="N73" s="59" t="n">
        <f aca="false">ROUND(M73,1)</f>
        <v>4.5</v>
      </c>
      <c r="O73" s="72" t="str">
        <f aca="false">IF(N73&lt;5.5,"R",IF(N73&gt;9.45,10,ROUND(N73,0)))</f>
        <v>R</v>
      </c>
    </row>
    <row r="74" customFormat="false" ht="15" hidden="false" customHeight="false" outlineLevel="0" collapsed="false">
      <c r="A74" s="12" t="s">
        <v>104</v>
      </c>
      <c r="B74" s="27" t="s">
        <v>153</v>
      </c>
      <c r="C74" s="27" t="s">
        <v>154</v>
      </c>
      <c r="D74" s="69" t="n">
        <f aca="false">2+4</f>
        <v>6</v>
      </c>
      <c r="E74" s="28" t="n">
        <v>8</v>
      </c>
      <c r="F74" s="28"/>
      <c r="G74" s="29"/>
      <c r="H74" s="70" t="n">
        <f aca="false">AVERAGE(D74:G74)</f>
        <v>7</v>
      </c>
      <c r="I74" s="30" t="n">
        <v>0</v>
      </c>
      <c r="J74" s="30" t="n">
        <v>0</v>
      </c>
      <c r="K74" s="32"/>
      <c r="L74" s="70" t="n">
        <f aca="false">SUM(I74:K74)</f>
        <v>0</v>
      </c>
      <c r="M74" s="71" t="n">
        <f aca="false">SUM(H74,L74)</f>
        <v>7</v>
      </c>
      <c r="N74" s="59" t="n">
        <f aca="false">ROUND(M74,1)</f>
        <v>7</v>
      </c>
      <c r="O74" s="72" t="n">
        <f aca="false">IF(N74&lt;5.5,"R",IF(N74&gt;9.45,10,ROUND(N74,0)))</f>
        <v>7</v>
      </c>
    </row>
    <row r="75" customFormat="false" ht="15" hidden="false" customHeight="false" outlineLevel="0" collapsed="false">
      <c r="A75" s="12" t="s">
        <v>104</v>
      </c>
      <c r="B75" s="37" t="s">
        <v>155</v>
      </c>
      <c r="C75" s="37" t="s">
        <v>156</v>
      </c>
      <c r="D75" s="69" t="n">
        <f aca="false">3+5</f>
        <v>8</v>
      </c>
      <c r="E75" s="38" t="n">
        <v>10</v>
      </c>
      <c r="F75" s="38"/>
      <c r="G75" s="38"/>
      <c r="H75" s="70" t="n">
        <f aca="false">AVERAGE(D75:G75)</f>
        <v>9</v>
      </c>
      <c r="I75" s="60" t="n">
        <v>0.0999999999999996</v>
      </c>
      <c r="J75" s="40" t="n">
        <v>0.6</v>
      </c>
      <c r="K75" s="60"/>
      <c r="L75" s="70" t="n">
        <f aca="false">SUM(I75:K75)</f>
        <v>0.7</v>
      </c>
      <c r="M75" s="71" t="n">
        <f aca="false">SUM(H75,L75)</f>
        <v>9.7</v>
      </c>
      <c r="N75" s="59" t="n">
        <f aca="false">ROUND(M75,1)</f>
        <v>9.7</v>
      </c>
      <c r="O75" s="72" t="n">
        <f aca="false">IF(N75&lt;5.5,"R",IF(N75&gt;9.45,10,ROUND(N75,0)))</f>
        <v>10</v>
      </c>
    </row>
    <row r="76" customFormat="false" ht="15" hidden="false" customHeight="false" outlineLevel="0" collapsed="false">
      <c r="A76" s="12" t="s">
        <v>104</v>
      </c>
      <c r="B76" s="37" t="s">
        <v>157</v>
      </c>
      <c r="C76" s="37" t="s">
        <v>158</v>
      </c>
      <c r="D76" s="69" t="n">
        <f aca="false">5+5</f>
        <v>10</v>
      </c>
      <c r="E76" s="51" t="n">
        <v>2.5</v>
      </c>
      <c r="F76" s="51"/>
      <c r="G76" s="51"/>
      <c r="H76" s="70" t="n">
        <f aca="false">AVERAGE(D76:G76)</f>
        <v>6.25</v>
      </c>
      <c r="I76" s="60" t="n">
        <v>0</v>
      </c>
      <c r="J76" s="53" t="n">
        <v>0.4</v>
      </c>
      <c r="K76" s="60"/>
      <c r="L76" s="70" t="n">
        <f aca="false">SUM(I76:K76)</f>
        <v>0.4</v>
      </c>
      <c r="M76" s="71" t="n">
        <f aca="false">SUM(H76,L76)</f>
        <v>6.65</v>
      </c>
      <c r="N76" s="59" t="n">
        <f aca="false">ROUND(M76,1)</f>
        <v>6.7</v>
      </c>
      <c r="O76" s="72" t="n">
        <f aca="false">IF(N76&lt;5.5,"R",IF(N76&gt;9.45,10,ROUND(N76,0)))</f>
        <v>7</v>
      </c>
    </row>
    <row r="77" customFormat="false" ht="15" hidden="false" customHeight="false" outlineLevel="0" collapsed="false">
      <c r="A77" s="12" t="s">
        <v>104</v>
      </c>
      <c r="B77" s="37" t="s">
        <v>159</v>
      </c>
      <c r="C77" s="37" t="s">
        <v>160</v>
      </c>
      <c r="D77" s="69" t="n">
        <f aca="false">5+5</f>
        <v>10</v>
      </c>
      <c r="E77" s="59" t="n">
        <v>10</v>
      </c>
      <c r="F77" s="59"/>
      <c r="G77" s="59"/>
      <c r="H77" s="70" t="n">
        <f aca="false">AVERAGE(D77:G77)</f>
        <v>10</v>
      </c>
      <c r="I77" s="60" t="n">
        <v>1.4</v>
      </c>
      <c r="J77" s="60" t="n">
        <v>1.5</v>
      </c>
      <c r="K77" s="60"/>
      <c r="L77" s="70" t="n">
        <f aca="false">SUM(I77:K77)</f>
        <v>2.9</v>
      </c>
      <c r="M77" s="71" t="n">
        <f aca="false">SUM(H77,L77)</f>
        <v>12.9</v>
      </c>
      <c r="N77" s="59" t="n">
        <f aca="false">ROUND(M77,1)</f>
        <v>12.9</v>
      </c>
      <c r="O77" s="72" t="n">
        <f aca="false">IF(N77&lt;5.5,"R",IF(N77&gt;9.45,10,ROUND(N77,0)))</f>
        <v>10</v>
      </c>
    </row>
    <row r="78" customFormat="false" ht="15" hidden="false" customHeight="false" outlineLevel="0" collapsed="false">
      <c r="A78" s="12" t="s">
        <v>104</v>
      </c>
      <c r="B78" s="37" t="s">
        <v>161</v>
      </c>
      <c r="C78" s="37" t="s">
        <v>162</v>
      </c>
      <c r="D78" s="69" t="n">
        <f aca="false">1.5+4</f>
        <v>5.5</v>
      </c>
      <c r="E78" s="38" t="n">
        <v>4</v>
      </c>
      <c r="F78" s="38"/>
      <c r="G78" s="38"/>
      <c r="H78" s="70" t="n">
        <f aca="false">AVERAGE(D78:G78)</f>
        <v>4.75</v>
      </c>
      <c r="I78" s="60" t="n">
        <v>0.4</v>
      </c>
      <c r="J78" s="40" t="n">
        <v>0.5</v>
      </c>
      <c r="K78" s="60"/>
      <c r="L78" s="70" t="n">
        <f aca="false">SUM(I78:K78)</f>
        <v>0.9</v>
      </c>
      <c r="M78" s="71" t="n">
        <f aca="false">SUM(H78,L78)</f>
        <v>5.65</v>
      </c>
      <c r="N78" s="59" t="n">
        <f aca="false">ROUND(M78,1)</f>
        <v>5.7</v>
      </c>
      <c r="O78" s="72" t="n">
        <f aca="false">IF(N78&lt;5.5,"R",IF(N78&gt;9.45,10,ROUND(N78,0)))</f>
        <v>6</v>
      </c>
    </row>
    <row r="79" customFormat="false" ht="15" hidden="false" customHeight="false" outlineLevel="0" collapsed="false">
      <c r="A79" s="12" t="s">
        <v>104</v>
      </c>
      <c r="B79" s="37" t="s">
        <v>163</v>
      </c>
      <c r="C79" s="37" t="s">
        <v>164</v>
      </c>
      <c r="D79" s="69" t="n">
        <f aca="false">2+4</f>
        <v>6</v>
      </c>
      <c r="E79" s="38" t="n">
        <v>3.5</v>
      </c>
      <c r="F79" s="38"/>
      <c r="G79" s="38"/>
      <c r="H79" s="70" t="n">
        <f aca="false">AVERAGE(D79:G79)</f>
        <v>4.75</v>
      </c>
      <c r="I79" s="60" t="n">
        <v>0</v>
      </c>
      <c r="J79" s="40" t="n">
        <v>0.7</v>
      </c>
      <c r="K79" s="60"/>
      <c r="L79" s="70" t="n">
        <f aca="false">SUM(I79:K79)</f>
        <v>0.7</v>
      </c>
      <c r="M79" s="71" t="n">
        <f aca="false">SUM(H79,L79)</f>
        <v>5.45</v>
      </c>
      <c r="N79" s="59" t="n">
        <f aca="false">ROUND(M79,1)</f>
        <v>5.5</v>
      </c>
      <c r="O79" s="72" t="n">
        <f aca="false">IF(N79&lt;5.5,"R",IF(N79&gt;9.45,10,ROUND(N79,0)))</f>
        <v>6</v>
      </c>
    </row>
    <row r="80" customFormat="false" ht="15" hidden="false" customHeight="false" outlineLevel="0" collapsed="false">
      <c r="A80" s="12" t="s">
        <v>104</v>
      </c>
      <c r="B80" s="37" t="s">
        <v>165</v>
      </c>
      <c r="C80" s="37" t="s">
        <v>166</v>
      </c>
      <c r="D80" s="69" t="n">
        <f aca="false">5+5</f>
        <v>10</v>
      </c>
      <c r="E80" s="39" t="n">
        <v>3</v>
      </c>
      <c r="F80" s="39"/>
      <c r="G80" s="39"/>
      <c r="H80" s="70" t="n">
        <f aca="false">AVERAGE(D80:G80)</f>
        <v>6.5</v>
      </c>
      <c r="I80" s="60" t="n">
        <v>0</v>
      </c>
      <c r="J80" s="76" t="n">
        <v>0.2</v>
      </c>
      <c r="K80" s="60"/>
      <c r="L80" s="70" t="n">
        <f aca="false">SUM(I80:K80)</f>
        <v>0.2</v>
      </c>
      <c r="M80" s="71" t="n">
        <f aca="false">SUM(H80,L80)</f>
        <v>6.7</v>
      </c>
      <c r="N80" s="59" t="n">
        <f aca="false">ROUND(M80,1)</f>
        <v>6.7</v>
      </c>
      <c r="O80" s="72" t="n">
        <f aca="false">IF(N80&lt;5.5,"R",IF(N80&gt;9.45,10,ROUND(N80,0)))</f>
        <v>7</v>
      </c>
    </row>
    <row r="81" customFormat="false" ht="15" hidden="false" customHeight="false" outlineLevel="0" collapsed="false">
      <c r="A81" s="12" t="s">
        <v>104</v>
      </c>
      <c r="B81" s="37" t="s">
        <v>167</v>
      </c>
      <c r="C81" s="37" t="s">
        <v>168</v>
      </c>
      <c r="D81" s="69" t="n">
        <f aca="false">5+5</f>
        <v>10</v>
      </c>
      <c r="E81" s="38" t="n">
        <v>8</v>
      </c>
      <c r="F81" s="38"/>
      <c r="G81" s="38"/>
      <c r="H81" s="70" t="n">
        <f aca="false">AVERAGE(D81:G81)</f>
        <v>9</v>
      </c>
      <c r="I81" s="60" t="n">
        <v>0</v>
      </c>
      <c r="J81" s="40" t="n">
        <v>0.6</v>
      </c>
      <c r="K81" s="60"/>
      <c r="L81" s="70" t="n">
        <f aca="false">SUM(I81:K81)</f>
        <v>0.6</v>
      </c>
      <c r="M81" s="71" t="n">
        <f aca="false">SUM(H81,L81)</f>
        <v>9.6</v>
      </c>
      <c r="N81" s="59" t="n">
        <f aca="false">ROUND(M81,1)</f>
        <v>9.6</v>
      </c>
      <c r="O81" s="72" t="n">
        <f aca="false">IF(N81&lt;5.5,"R",IF(N81&gt;9.45,10,ROUND(N81,0)))</f>
        <v>10</v>
      </c>
    </row>
    <row r="82" customFormat="false" ht="15" hidden="false" customHeight="false" outlineLevel="0" collapsed="false">
      <c r="A82" s="12" t="s">
        <v>104</v>
      </c>
      <c r="B82" s="37" t="s">
        <v>169</v>
      </c>
      <c r="C82" s="37" t="s">
        <v>170</v>
      </c>
      <c r="D82" s="69" t="n">
        <f aca="false">5+5</f>
        <v>10</v>
      </c>
      <c r="E82" s="51" t="n">
        <v>7.5</v>
      </c>
      <c r="F82" s="51"/>
      <c r="G82" s="51"/>
      <c r="H82" s="70" t="n">
        <f aca="false">AVERAGE(D82:G82)</f>
        <v>8.75</v>
      </c>
      <c r="I82" s="60" t="n">
        <v>1.3</v>
      </c>
      <c r="J82" s="53" t="n">
        <v>1.4</v>
      </c>
      <c r="K82" s="60"/>
      <c r="L82" s="70" t="n">
        <f aca="false">SUM(I82:K82)</f>
        <v>2.7</v>
      </c>
      <c r="M82" s="71" t="n">
        <f aca="false">SUM(H82,L82)</f>
        <v>11.45</v>
      </c>
      <c r="N82" s="59" t="n">
        <f aca="false">ROUND(M82,1)</f>
        <v>11.5</v>
      </c>
      <c r="O82" s="72" t="n">
        <f aca="false">IF(N82&lt;5.5,"R",IF(N82&gt;9.45,10,ROUND(N82,0)))</f>
        <v>10</v>
      </c>
    </row>
    <row r="83" customFormat="false" ht="15" hidden="false" customHeight="false" outlineLevel="0" collapsed="false">
      <c r="A83" s="12" t="s">
        <v>104</v>
      </c>
      <c r="B83" s="37" t="s">
        <v>171</v>
      </c>
      <c r="C83" s="37" t="s">
        <v>172</v>
      </c>
      <c r="D83" s="69" t="n">
        <f aca="false">5+5</f>
        <v>10</v>
      </c>
      <c r="E83" s="59" t="n">
        <v>10</v>
      </c>
      <c r="F83" s="59"/>
      <c r="G83" s="59"/>
      <c r="H83" s="70" t="n">
        <f aca="false">AVERAGE(D83:G83)</f>
        <v>10</v>
      </c>
      <c r="I83" s="60" t="n">
        <v>0</v>
      </c>
      <c r="J83" s="60" t="n">
        <v>0.4</v>
      </c>
      <c r="K83" s="60"/>
      <c r="L83" s="70" t="n">
        <f aca="false">SUM(I83:K83)</f>
        <v>0.4</v>
      </c>
      <c r="M83" s="71" t="n">
        <f aca="false">SUM(H83,L83)</f>
        <v>10.4</v>
      </c>
      <c r="N83" s="59" t="n">
        <f aca="false">ROUND(M83,1)</f>
        <v>10.4</v>
      </c>
      <c r="O83" s="72" t="n">
        <f aca="false">IF(N83&lt;5.5,"R",IF(N83&gt;9.45,10,ROUND(N83,0)))</f>
        <v>10</v>
      </c>
    </row>
    <row r="84" customFormat="false" ht="15" hidden="false" customHeight="false" outlineLevel="0" collapsed="false">
      <c r="A84" s="12" t="s">
        <v>104</v>
      </c>
      <c r="B84" s="37" t="s">
        <v>173</v>
      </c>
      <c r="C84" s="37" t="s">
        <v>174</v>
      </c>
      <c r="D84" s="69" t="n">
        <f aca="false">5+5</f>
        <v>10</v>
      </c>
      <c r="E84" s="38" t="n">
        <v>10</v>
      </c>
      <c r="F84" s="38"/>
      <c r="G84" s="38"/>
      <c r="H84" s="70" t="n">
        <f aca="false">AVERAGE(D84:G84)</f>
        <v>10</v>
      </c>
      <c r="I84" s="60" t="n">
        <v>1.25</v>
      </c>
      <c r="J84" s="40" t="n">
        <v>1.6</v>
      </c>
      <c r="K84" s="60"/>
      <c r="L84" s="70" t="n">
        <f aca="false">SUM(I84:K84)</f>
        <v>2.85</v>
      </c>
      <c r="M84" s="71" t="n">
        <f aca="false">SUM(H84,L84)</f>
        <v>12.85</v>
      </c>
      <c r="N84" s="59" t="n">
        <f aca="false">ROUND(M84,1)</f>
        <v>12.9</v>
      </c>
      <c r="O84" s="72" t="n">
        <f aca="false">IF(N84&lt;5.5,"R",IF(N84&gt;9.45,10,ROUND(N84,0)))</f>
        <v>10</v>
      </c>
    </row>
    <row r="85" customFormat="false" ht="15" hidden="false" customHeight="false" outlineLevel="0" collapsed="false">
      <c r="A85" s="12" t="s">
        <v>104</v>
      </c>
      <c r="B85" s="37" t="s">
        <v>175</v>
      </c>
      <c r="C85" s="37" t="s">
        <v>176</v>
      </c>
      <c r="D85" s="69" t="n">
        <f aca="false">5+5</f>
        <v>10</v>
      </c>
      <c r="E85" s="38" t="n">
        <v>6</v>
      </c>
      <c r="F85" s="38"/>
      <c r="G85" s="38"/>
      <c r="H85" s="70" t="n">
        <f aca="false">AVERAGE(D85:G85)</f>
        <v>8</v>
      </c>
      <c r="I85" s="60" t="n">
        <v>0.45</v>
      </c>
      <c r="J85" s="40" t="n">
        <v>0.5</v>
      </c>
      <c r="K85" s="60"/>
      <c r="L85" s="70" t="n">
        <f aca="false">SUM(I85:K85)</f>
        <v>0.95</v>
      </c>
      <c r="M85" s="71" t="n">
        <f aca="false">SUM(H85,L85)</f>
        <v>8.95</v>
      </c>
      <c r="N85" s="59" t="n">
        <f aca="false">ROUND(M85,1)</f>
        <v>9</v>
      </c>
      <c r="O85" s="72" t="n">
        <f aca="false">IF(N85&lt;5.5,"R",IF(N85&gt;9.45,10,ROUND(N85,0)))</f>
        <v>9</v>
      </c>
    </row>
    <row r="86" customFormat="false" ht="15" hidden="false" customHeight="false" outlineLevel="0" collapsed="false">
      <c r="A86" s="12" t="s">
        <v>104</v>
      </c>
      <c r="B86" s="37" t="s">
        <v>177</v>
      </c>
      <c r="C86" s="37" t="s">
        <v>178</v>
      </c>
      <c r="D86" s="69" t="n">
        <f aca="false">5+5</f>
        <v>10</v>
      </c>
      <c r="E86" s="38" t="n">
        <v>10</v>
      </c>
      <c r="F86" s="38"/>
      <c r="G86" s="38"/>
      <c r="H86" s="70" t="n">
        <f aca="false">AVERAGE(D86:G86)</f>
        <v>10</v>
      </c>
      <c r="I86" s="60" t="n">
        <v>2.05</v>
      </c>
      <c r="J86" s="40" t="n">
        <v>2.3</v>
      </c>
      <c r="K86" s="60"/>
      <c r="L86" s="70" t="n">
        <f aca="false">SUM(I86:K86)</f>
        <v>4.35</v>
      </c>
      <c r="M86" s="71" t="n">
        <f aca="false">SUM(H86,L86)</f>
        <v>14.35</v>
      </c>
      <c r="N86" s="59" t="n">
        <f aca="false">ROUND(M86,1)</f>
        <v>14.4</v>
      </c>
      <c r="O86" s="72" t="n">
        <f aca="false">IF(N86&lt;5.5,"R",IF(N86&gt;9.45,10,ROUND(N86,0)))</f>
        <v>10</v>
      </c>
    </row>
    <row r="87" customFormat="false" ht="15" hidden="false" customHeight="false" outlineLevel="0" collapsed="false">
      <c r="A87" s="12" t="s">
        <v>104</v>
      </c>
      <c r="B87" s="37" t="s">
        <v>179</v>
      </c>
      <c r="C87" s="37" t="s">
        <v>180</v>
      </c>
      <c r="D87" s="69" t="n">
        <f aca="false">0+5</f>
        <v>5</v>
      </c>
      <c r="E87" s="51" t="n">
        <v>7.5</v>
      </c>
      <c r="F87" s="51"/>
      <c r="G87" s="51"/>
      <c r="H87" s="70" t="n">
        <f aca="false">AVERAGE(D87:G87)</f>
        <v>6.25</v>
      </c>
      <c r="I87" s="60" t="n">
        <v>0</v>
      </c>
      <c r="J87" s="53" t="n">
        <v>0.2</v>
      </c>
      <c r="K87" s="60"/>
      <c r="L87" s="70" t="n">
        <f aca="false">SUM(I87:K87)</f>
        <v>0.2</v>
      </c>
      <c r="M87" s="71" t="n">
        <f aca="false">SUM(H87,L87)</f>
        <v>6.45</v>
      </c>
      <c r="N87" s="59" t="n">
        <f aca="false">ROUND(M87,1)</f>
        <v>6.5</v>
      </c>
      <c r="O87" s="72" t="n">
        <f aca="false">IF(N87&lt;5.5,"R",IF(N87&gt;9.45,10,ROUND(N87,0)))</f>
        <v>7</v>
      </c>
    </row>
    <row r="88" customFormat="false" ht="15" hidden="false" customHeight="false" outlineLevel="0" collapsed="false">
      <c r="A88" s="12" t="s">
        <v>104</v>
      </c>
      <c r="B88" s="37" t="s">
        <v>181</v>
      </c>
      <c r="C88" s="37" t="s">
        <v>182</v>
      </c>
      <c r="D88" s="69" t="n">
        <f aca="false">5+5</f>
        <v>10</v>
      </c>
      <c r="E88" s="59" t="n">
        <v>9.5</v>
      </c>
      <c r="F88" s="59"/>
      <c r="G88" s="59"/>
      <c r="H88" s="70" t="n">
        <f aca="false">AVERAGE(D88:G88)</f>
        <v>9.75</v>
      </c>
      <c r="I88" s="60" t="n">
        <v>0.85</v>
      </c>
      <c r="J88" s="40" t="n">
        <v>0.8</v>
      </c>
      <c r="K88" s="60"/>
      <c r="L88" s="70" t="n">
        <f aca="false">SUM(I88:K88)</f>
        <v>1.65</v>
      </c>
      <c r="M88" s="71" t="n">
        <f aca="false">SUM(H88,L88)</f>
        <v>11.4</v>
      </c>
      <c r="N88" s="59" t="n">
        <f aca="false">ROUND(M88,1)</f>
        <v>11.4</v>
      </c>
      <c r="O88" s="72" t="n">
        <f aca="false">IF(N88&lt;5.5,"R",IF(N88&gt;9.45,10,ROUND(N88,0)))</f>
        <v>10</v>
      </c>
    </row>
    <row r="89" customFormat="false" ht="15" hidden="false" customHeight="false" outlineLevel="0" collapsed="false">
      <c r="A89" s="12" t="s">
        <v>104</v>
      </c>
      <c r="B89" s="37" t="s">
        <v>183</v>
      </c>
      <c r="C89" s="37" t="s">
        <v>184</v>
      </c>
      <c r="D89" s="69" t="n">
        <f aca="false">5+5</f>
        <v>10</v>
      </c>
      <c r="E89" s="38" t="n">
        <v>6</v>
      </c>
      <c r="F89" s="38"/>
      <c r="G89" s="38"/>
      <c r="H89" s="70" t="n">
        <f aca="false">AVERAGE(D89:G89)</f>
        <v>8</v>
      </c>
      <c r="I89" s="60" t="n">
        <v>0</v>
      </c>
      <c r="J89" s="40" t="n">
        <v>0.7</v>
      </c>
      <c r="K89" s="60"/>
      <c r="L89" s="70" t="n">
        <f aca="false">SUM(I89:K89)</f>
        <v>0.7</v>
      </c>
      <c r="M89" s="71" t="n">
        <f aca="false">SUM(H89,L89)</f>
        <v>8.7</v>
      </c>
      <c r="N89" s="59" t="n">
        <f aca="false">ROUND(M89,1)</f>
        <v>8.7</v>
      </c>
      <c r="O89" s="72" t="n">
        <f aca="false">IF(N89&lt;5.5,"R",IF(N89&gt;9.45,10,ROUND(N89,0)))</f>
        <v>9</v>
      </c>
    </row>
    <row r="90" customFormat="false" ht="15" hidden="false" customHeight="false" outlineLevel="0" collapsed="false">
      <c r="A90" s="12" t="s">
        <v>104</v>
      </c>
      <c r="B90" s="37" t="s">
        <v>185</v>
      </c>
      <c r="C90" s="37" t="s">
        <v>186</v>
      </c>
      <c r="D90" s="69" t="n">
        <f aca="false">5+5</f>
        <v>10</v>
      </c>
      <c r="E90" s="38" t="n">
        <v>7.5</v>
      </c>
      <c r="F90" s="38"/>
      <c r="G90" s="38"/>
      <c r="H90" s="70" t="n">
        <f aca="false">AVERAGE(D90:G90)</f>
        <v>8.75</v>
      </c>
      <c r="I90" s="60" t="n">
        <v>0</v>
      </c>
      <c r="J90" s="40" t="n">
        <v>0.5</v>
      </c>
      <c r="K90" s="60"/>
      <c r="L90" s="70" t="n">
        <f aca="false">SUM(I90:K90)</f>
        <v>0.5</v>
      </c>
      <c r="M90" s="71" t="n">
        <f aca="false">SUM(H90,L90)</f>
        <v>9.25</v>
      </c>
      <c r="N90" s="59" t="n">
        <f aca="false">ROUND(M90,1)</f>
        <v>9.3</v>
      </c>
      <c r="O90" s="72" t="n">
        <f aca="false">IF(N90&lt;5.5,"R",IF(N90&gt;9.45,10,ROUND(N90,0)))</f>
        <v>9</v>
      </c>
    </row>
    <row r="91" customFormat="false" ht="15" hidden="false" customHeight="false" outlineLevel="0" collapsed="false">
      <c r="A91" s="12" t="s">
        <v>104</v>
      </c>
      <c r="B91" s="37" t="s">
        <v>187</v>
      </c>
      <c r="C91" s="37" t="s">
        <v>188</v>
      </c>
      <c r="D91" s="69" t="n">
        <f aca="false">1+4</f>
        <v>5</v>
      </c>
      <c r="E91" s="38"/>
      <c r="F91" s="38"/>
      <c r="G91" s="38"/>
      <c r="H91" s="70" t="n">
        <f aca="false">AVERAGE(D91:G91)</f>
        <v>5</v>
      </c>
      <c r="I91" s="60" t="n">
        <v>0</v>
      </c>
      <c r="J91" s="53" t="n">
        <v>0</v>
      </c>
      <c r="K91" s="60"/>
      <c r="L91" s="70" t="n">
        <f aca="false">SUM(I91:K91)</f>
        <v>0</v>
      </c>
      <c r="M91" s="71" t="n">
        <f aca="false">SUM(H91,L91)</f>
        <v>5</v>
      </c>
      <c r="N91" s="59" t="n">
        <f aca="false">ROUND(M91,1)</f>
        <v>5</v>
      </c>
      <c r="O91" s="72" t="str">
        <f aca="false">IF(N91&lt;5.5,"R",IF(N91&gt;9.45,10,ROUND(N91,0)))</f>
        <v>R</v>
      </c>
    </row>
    <row r="92" customFormat="false" ht="15" hidden="false" customHeight="false" outlineLevel="0" collapsed="false">
      <c r="A92" s="12" t="s">
        <v>104</v>
      </c>
      <c r="B92" s="37" t="s">
        <v>189</v>
      </c>
      <c r="C92" s="37" t="s">
        <v>190</v>
      </c>
      <c r="D92" s="69" t="n">
        <f aca="false">5+5</f>
        <v>10</v>
      </c>
      <c r="E92" s="51" t="n">
        <v>10</v>
      </c>
      <c r="F92" s="51"/>
      <c r="G92" s="51"/>
      <c r="H92" s="70" t="n">
        <f aca="false">AVERAGE(D92:G92)</f>
        <v>10</v>
      </c>
      <c r="I92" s="60" t="n">
        <v>1.2</v>
      </c>
      <c r="J92" s="60" t="n">
        <v>0.9</v>
      </c>
      <c r="K92" s="60"/>
      <c r="L92" s="70" t="n">
        <f aca="false">SUM(I92:K92)</f>
        <v>2.1</v>
      </c>
      <c r="M92" s="71" t="n">
        <f aca="false">SUM(H92,L92)</f>
        <v>12.1</v>
      </c>
      <c r="N92" s="59" t="n">
        <f aca="false">ROUND(M92,1)</f>
        <v>12.1</v>
      </c>
      <c r="O92" s="72" t="n">
        <f aca="false">IF(N92&lt;5.5,"R",IF(N92&gt;9.45,10,ROUND(N92,0)))</f>
        <v>10</v>
      </c>
    </row>
    <row r="93" customFormat="false" ht="15" hidden="false" customHeight="false" outlineLevel="0" collapsed="false">
      <c r="A93" s="12" t="s">
        <v>104</v>
      </c>
      <c r="B93" s="37" t="s">
        <v>191</v>
      </c>
      <c r="C93" s="37" t="s">
        <v>192</v>
      </c>
      <c r="D93" s="69" t="n">
        <f aca="false">5+5</f>
        <v>10</v>
      </c>
      <c r="E93" s="59" t="n">
        <v>2</v>
      </c>
      <c r="F93" s="59"/>
      <c r="G93" s="59"/>
      <c r="H93" s="70" t="n">
        <f aca="false">AVERAGE(D93:G93)</f>
        <v>6</v>
      </c>
      <c r="I93" s="60" t="n">
        <v>0</v>
      </c>
      <c r="J93" s="1" t="n">
        <v>0.6</v>
      </c>
      <c r="K93" s="60"/>
      <c r="L93" s="70" t="n">
        <f aca="false">SUM(I93:K93)</f>
        <v>0.6</v>
      </c>
      <c r="M93" s="71" t="n">
        <f aca="false">SUM(H93,L93)</f>
        <v>6.6</v>
      </c>
      <c r="N93" s="59" t="n">
        <f aca="false">ROUND(M93,1)</f>
        <v>6.6</v>
      </c>
      <c r="O93" s="72" t="n">
        <f aca="false">IF(N93&lt;5.5,"R",IF(N93&gt;9.45,10,ROUND(N93,0)))</f>
        <v>7</v>
      </c>
    </row>
    <row r="95" customFormat="false" ht="15" hidden="false" customHeight="false" outlineLevel="0" collapsed="false">
      <c r="A95" s="1"/>
    </row>
    <row r="96" customFormat="false" ht="15" hidden="false" customHeight="false" outlineLevel="0" collapsed="false">
      <c r="A96" s="2"/>
      <c r="B96" s="3" t="s">
        <v>1</v>
      </c>
      <c r="C96" s="3" t="s">
        <v>2</v>
      </c>
      <c r="D96" s="4" t="s">
        <v>3</v>
      </c>
      <c r="E96" s="5" t="s">
        <v>102</v>
      </c>
      <c r="F96" s="5"/>
      <c r="G96" s="5"/>
      <c r="H96" s="77" t="s">
        <v>5</v>
      </c>
      <c r="I96" s="78" t="s">
        <v>6</v>
      </c>
      <c r="J96" s="78" t="s">
        <v>7</v>
      </c>
      <c r="K96" s="78" t="s">
        <v>8</v>
      </c>
      <c r="L96" s="77" t="s">
        <v>9</v>
      </c>
      <c r="M96" s="79" t="s">
        <v>103</v>
      </c>
      <c r="N96" s="77"/>
      <c r="O96" s="80"/>
    </row>
    <row r="97" customFormat="false" ht="15" hidden="false" customHeight="false" outlineLevel="0" collapsed="false">
      <c r="A97" s="12" t="s">
        <v>193</v>
      </c>
      <c r="B97" s="28" t="s">
        <v>194</v>
      </c>
      <c r="C97" s="28" t="s">
        <v>195</v>
      </c>
      <c r="D97" s="28" t="n">
        <f aca="false">5+5</f>
        <v>10</v>
      </c>
      <c r="E97" s="28" t="n">
        <v>9</v>
      </c>
      <c r="F97" s="28"/>
      <c r="G97" s="28"/>
      <c r="H97" s="49" t="n">
        <f aca="false">AVERAGE(D97:G97)</f>
        <v>9.5</v>
      </c>
      <c r="I97" s="30" t="n">
        <v>1.4</v>
      </c>
      <c r="J97" s="30" t="n">
        <v>1.4</v>
      </c>
      <c r="K97" s="30"/>
      <c r="L97" s="49" t="n">
        <f aca="false">SUM(I97:K97)</f>
        <v>2.8</v>
      </c>
      <c r="M97" s="67" t="n">
        <f aca="false">SUM(H97,L97)</f>
        <v>12.3</v>
      </c>
      <c r="N97" s="81" t="n">
        <f aca="false">ROUND(M97,1)</f>
        <v>12.3</v>
      </c>
      <c r="O97" s="10" t="n">
        <f aca="false">IF(N97&lt;5.5,"R",IF(N97&gt;9.45,10,ROUND(N97,0)))</f>
        <v>10</v>
      </c>
    </row>
    <row r="98" customFormat="false" ht="15" hidden="false" customHeight="false" outlineLevel="0" collapsed="false">
      <c r="A98" s="12" t="s">
        <v>193</v>
      </c>
      <c r="B98" s="13" t="s">
        <v>196</v>
      </c>
      <c r="C98" s="13" t="s">
        <v>197</v>
      </c>
      <c r="D98" s="28" t="n">
        <f aca="false">4.5+5</f>
        <v>9.5</v>
      </c>
      <c r="E98" s="38" t="n">
        <v>10</v>
      </c>
      <c r="F98" s="38"/>
      <c r="G98" s="38"/>
      <c r="H98" s="82" t="n">
        <f aca="false">AVERAGE(D98:G98)</f>
        <v>9.75</v>
      </c>
      <c r="I98" s="40" t="n">
        <v>0.9</v>
      </c>
      <c r="J98" s="40" t="n">
        <v>1.2</v>
      </c>
      <c r="K98" s="40"/>
      <c r="L98" s="82" t="n">
        <f aca="false">SUM(I98:K98)</f>
        <v>2.1</v>
      </c>
      <c r="M98" s="83" t="n">
        <f aca="false">SUM(H98,L98)</f>
        <v>11.85</v>
      </c>
      <c r="N98" s="82" t="n">
        <f aca="false">ROUND(M98,1)</f>
        <v>11.9</v>
      </c>
      <c r="O98" s="10" t="n">
        <f aca="false">IF(N98&lt;5.5,"R",IF(N98&gt;9.45,10,ROUND(N98,0)))</f>
        <v>10</v>
      </c>
    </row>
    <row r="99" customFormat="false" ht="15" hidden="false" customHeight="false" outlineLevel="0" collapsed="false">
      <c r="A99" s="12" t="s">
        <v>193</v>
      </c>
      <c r="B99" s="41" t="s">
        <v>198</v>
      </c>
      <c r="C99" s="41" t="s">
        <v>199</v>
      </c>
      <c r="D99" s="28" t="n">
        <f aca="false">5+5</f>
        <v>10</v>
      </c>
      <c r="E99" s="51" t="n">
        <v>5</v>
      </c>
      <c r="F99" s="51"/>
      <c r="G99" s="51"/>
      <c r="H99" s="82" t="n">
        <f aca="false">AVERAGE(D99:G99)</f>
        <v>7.5</v>
      </c>
      <c r="I99" s="60" t="n">
        <v>0</v>
      </c>
      <c r="J99" s="53" t="n">
        <v>0.7</v>
      </c>
      <c r="K99" s="60"/>
      <c r="L99" s="82" t="n">
        <f aca="false">SUM(I99:K99)</f>
        <v>0.7</v>
      </c>
      <c r="M99" s="83" t="n">
        <f aca="false">SUM(H99,L99)</f>
        <v>8.2</v>
      </c>
      <c r="N99" s="82" t="n">
        <f aca="false">ROUND(M99,1)</f>
        <v>8.2</v>
      </c>
      <c r="O99" s="10" t="n">
        <f aca="false">IF(N99&lt;5.5,"R",IF(N99&gt;9.45,10,ROUND(N99,0)))</f>
        <v>8</v>
      </c>
    </row>
    <row r="100" customFormat="false" ht="15" hidden="false" customHeight="false" outlineLevel="0" collapsed="false">
      <c r="A100" s="12" t="s">
        <v>193</v>
      </c>
      <c r="B100" s="37" t="s">
        <v>200</v>
      </c>
      <c r="C100" s="37" t="s">
        <v>201</v>
      </c>
      <c r="D100" s="28" t="n">
        <f aca="false">3+5</f>
        <v>8</v>
      </c>
      <c r="E100" s="38" t="n">
        <v>7</v>
      </c>
      <c r="F100" s="38"/>
      <c r="G100" s="38"/>
      <c r="H100" s="82" t="n">
        <f aca="false">AVERAGE(D100:G100)</f>
        <v>7.5</v>
      </c>
      <c r="I100" s="60" t="n">
        <v>0</v>
      </c>
      <c r="J100" s="40" t="n">
        <v>0.3</v>
      </c>
      <c r="K100" s="60"/>
      <c r="L100" s="82" t="n">
        <f aca="false">SUM(I100:K100)</f>
        <v>0.3</v>
      </c>
      <c r="M100" s="83" t="n">
        <f aca="false">SUM(H100,L100)</f>
        <v>7.8</v>
      </c>
      <c r="N100" s="82" t="n">
        <f aca="false">ROUND(M100,1)</f>
        <v>7.8</v>
      </c>
      <c r="O100" s="10" t="n">
        <f aca="false">IF(N100&lt;5.5,"R",IF(N100&gt;9.45,10,ROUND(N100,0)))</f>
        <v>8</v>
      </c>
    </row>
    <row r="101" customFormat="false" ht="15" hidden="false" customHeight="false" outlineLevel="0" collapsed="false">
      <c r="A101" s="12" t="s">
        <v>193</v>
      </c>
      <c r="B101" s="37" t="s">
        <v>202</v>
      </c>
      <c r="C101" s="37" t="s">
        <v>203</v>
      </c>
      <c r="D101" s="28" t="n">
        <f aca="false">5+5</f>
        <v>10</v>
      </c>
      <c r="E101" s="38" t="n">
        <v>10</v>
      </c>
      <c r="F101" s="38"/>
      <c r="G101" s="38"/>
      <c r="H101" s="82" t="n">
        <f aca="false">AVERAGE(D101:G101)</f>
        <v>10</v>
      </c>
      <c r="I101" s="60" t="n">
        <v>0.4</v>
      </c>
      <c r="J101" s="40" t="n">
        <v>1.1</v>
      </c>
      <c r="K101" s="60"/>
      <c r="L101" s="82" t="n">
        <f aca="false">SUM(I101:K101)</f>
        <v>1.5</v>
      </c>
      <c r="M101" s="83" t="n">
        <f aca="false">SUM(H101,L101)</f>
        <v>11.5</v>
      </c>
      <c r="N101" s="82" t="n">
        <f aca="false">ROUND(M101,1)</f>
        <v>11.5</v>
      </c>
      <c r="O101" s="10" t="n">
        <f aca="false">IF(N101&lt;5.5,"R",IF(N101&gt;9.45,10,ROUND(N101,0)))</f>
        <v>10</v>
      </c>
    </row>
    <row r="102" customFormat="false" ht="15" hidden="false" customHeight="false" outlineLevel="0" collapsed="false">
      <c r="A102" s="12" t="s">
        <v>193</v>
      </c>
      <c r="B102" s="37" t="s">
        <v>204</v>
      </c>
      <c r="C102" s="37" t="s">
        <v>205</v>
      </c>
      <c r="D102" s="28" t="n">
        <f aca="false">0+5</f>
        <v>5</v>
      </c>
      <c r="E102" s="51" t="n">
        <v>4</v>
      </c>
      <c r="F102" s="51"/>
      <c r="G102" s="52"/>
      <c r="H102" s="82" t="n">
        <f aca="false">AVERAGE(D102:G102)</f>
        <v>4.5</v>
      </c>
      <c r="I102" s="60" t="n">
        <v>0</v>
      </c>
      <c r="J102" s="53" t="n">
        <v>0.5</v>
      </c>
      <c r="K102" s="60"/>
      <c r="L102" s="82" t="n">
        <f aca="false">SUM(I102:K102)</f>
        <v>0.5</v>
      </c>
      <c r="M102" s="83" t="n">
        <f aca="false">SUM(H102,L102)</f>
        <v>5</v>
      </c>
      <c r="N102" s="82" t="n">
        <f aca="false">ROUND(M102,1)</f>
        <v>5</v>
      </c>
      <c r="O102" s="10" t="str">
        <f aca="false">IF(N102&lt;5.5,"R",IF(N102&gt;9.45,10,ROUND(N102,0)))</f>
        <v>R</v>
      </c>
    </row>
    <row r="103" customFormat="false" ht="15" hidden="false" customHeight="false" outlineLevel="0" collapsed="false">
      <c r="A103" s="12" t="s">
        <v>193</v>
      </c>
      <c r="B103" s="37" t="s">
        <v>206</v>
      </c>
      <c r="C103" s="37" t="s">
        <v>207</v>
      </c>
      <c r="D103" s="28" t="n">
        <f aca="false">0+2</f>
        <v>2</v>
      </c>
      <c r="E103" s="6" t="n">
        <v>0</v>
      </c>
      <c r="F103" s="6"/>
      <c r="G103" s="6"/>
      <c r="H103" s="49" t="n">
        <f aca="false">AVERAGE(D103:G103)</f>
        <v>1</v>
      </c>
      <c r="I103" s="8" t="n">
        <v>0</v>
      </c>
      <c r="J103" s="8" t="n">
        <v>-0.2</v>
      </c>
      <c r="K103" s="8"/>
      <c r="L103" s="7" t="n">
        <f aca="false">SUM(I103:K103)</f>
        <v>-0.2</v>
      </c>
      <c r="M103" s="9" t="n">
        <f aca="false">SUM(H103,L103)</f>
        <v>0.8</v>
      </c>
      <c r="N103" s="7" t="n">
        <f aca="false">ROUND(M103,1)</f>
        <v>0.8</v>
      </c>
      <c r="O103" s="10" t="str">
        <f aca="false">IF(N103&lt;5.5,"R",IF(N103&gt;9.45,10,ROUND(N103,0)))</f>
        <v>R</v>
      </c>
    </row>
    <row r="104" customFormat="false" ht="15" hidden="false" customHeight="false" outlineLevel="0" collapsed="false">
      <c r="A104" s="12" t="s">
        <v>193</v>
      </c>
      <c r="B104" s="37" t="s">
        <v>208</v>
      </c>
      <c r="C104" s="37" t="s">
        <v>209</v>
      </c>
      <c r="D104" s="28" t="n">
        <f aca="false">3+5</f>
        <v>8</v>
      </c>
      <c r="E104" s="38" t="n">
        <v>10</v>
      </c>
      <c r="F104" s="38"/>
      <c r="G104" s="38"/>
      <c r="H104" s="82" t="n">
        <f aca="false">AVERAGE(D104:G104)</f>
        <v>9</v>
      </c>
      <c r="I104" s="60" t="n">
        <v>0.25</v>
      </c>
      <c r="J104" s="40" t="n">
        <v>1</v>
      </c>
      <c r="K104" s="60"/>
      <c r="L104" s="82" t="n">
        <f aca="false">SUM(I104:K104)</f>
        <v>1.25</v>
      </c>
      <c r="M104" s="83" t="n">
        <f aca="false">SUM(H104,L104)</f>
        <v>10.25</v>
      </c>
      <c r="N104" s="82" t="n">
        <f aca="false">ROUND(M104,1)</f>
        <v>10.3</v>
      </c>
      <c r="O104" s="10" t="n">
        <f aca="false">IF(N104&lt;5.5,"R",IF(N104&gt;9.45,10,ROUND(N104,0)))</f>
        <v>10</v>
      </c>
    </row>
    <row r="105" customFormat="false" ht="15" hidden="false" customHeight="false" outlineLevel="0" collapsed="false">
      <c r="A105" s="12" t="s">
        <v>193</v>
      </c>
      <c r="B105" s="37" t="s">
        <v>210</v>
      </c>
      <c r="C105" s="37" t="s">
        <v>211</v>
      </c>
      <c r="D105" s="28" t="n">
        <f aca="false">2.5+5</f>
        <v>7.5</v>
      </c>
      <c r="E105" s="39" t="n">
        <v>6</v>
      </c>
      <c r="F105" s="39"/>
      <c r="G105" s="39"/>
      <c r="H105" s="82" t="n">
        <f aca="false">AVERAGE(D105:G105)</f>
        <v>6.75</v>
      </c>
      <c r="I105" s="60" t="n">
        <v>0</v>
      </c>
      <c r="J105" s="76" t="n">
        <v>0.6</v>
      </c>
      <c r="K105" s="60"/>
      <c r="L105" s="82" t="n">
        <f aca="false">SUM(I105:K105)</f>
        <v>0.6</v>
      </c>
      <c r="M105" s="83" t="n">
        <f aca="false">SUM(H105,L105)</f>
        <v>7.35</v>
      </c>
      <c r="N105" s="82" t="n">
        <f aca="false">ROUND(M105,1)</f>
        <v>7.4</v>
      </c>
      <c r="O105" s="10" t="n">
        <f aca="false">IF(N105&lt;5.5,"R",IF(N105&gt;9.45,10,ROUND(N105,0)))</f>
        <v>7</v>
      </c>
    </row>
    <row r="106" customFormat="false" ht="15" hidden="false" customHeight="false" outlineLevel="0" collapsed="false">
      <c r="A106" s="12" t="s">
        <v>193</v>
      </c>
      <c r="B106" s="37" t="s">
        <v>212</v>
      </c>
      <c r="C106" s="37" t="s">
        <v>213</v>
      </c>
      <c r="D106" s="28" t="n">
        <f aca="false">0+4</f>
        <v>4</v>
      </c>
      <c r="E106" s="51" t="n">
        <v>7.5</v>
      </c>
      <c r="F106" s="51"/>
      <c r="G106" s="51"/>
      <c r="H106" s="82" t="n">
        <f aca="false">AVERAGE(D106:G106)</f>
        <v>5.75</v>
      </c>
      <c r="I106" s="60" t="n">
        <v>0</v>
      </c>
      <c r="J106" s="53" t="n">
        <v>0.4</v>
      </c>
      <c r="K106" s="60"/>
      <c r="L106" s="82" t="n">
        <f aca="false">SUM(I106:K106)</f>
        <v>0.4</v>
      </c>
      <c r="M106" s="83" t="n">
        <f aca="false">SUM(H106,L106)</f>
        <v>6.15</v>
      </c>
      <c r="N106" s="82" t="n">
        <f aca="false">ROUND(M106,1)</f>
        <v>6.2</v>
      </c>
      <c r="O106" s="10" t="n">
        <f aca="false">IF(N106&lt;5.5,"R",IF(N106&gt;9.45,10,ROUND(N106,0)))</f>
        <v>6</v>
      </c>
    </row>
    <row r="107" customFormat="false" ht="15" hidden="false" customHeight="false" outlineLevel="0" collapsed="false">
      <c r="A107" s="12" t="s">
        <v>193</v>
      </c>
      <c r="B107" s="37" t="s">
        <v>214</v>
      </c>
      <c r="C107" s="37" t="s">
        <v>215</v>
      </c>
      <c r="D107" s="28" t="n">
        <f aca="false">3+5</f>
        <v>8</v>
      </c>
      <c r="E107" s="59" t="n">
        <v>4.8</v>
      </c>
      <c r="F107" s="59"/>
      <c r="G107" s="59"/>
      <c r="H107" s="82" t="n">
        <f aca="false">AVERAGE(D107:G107)</f>
        <v>6.4</v>
      </c>
      <c r="I107" s="60" t="n">
        <v>0</v>
      </c>
      <c r="J107" s="60" t="n">
        <v>0.7</v>
      </c>
      <c r="K107" s="60"/>
      <c r="L107" s="82" t="n">
        <f aca="false">SUM(I107:K107)</f>
        <v>0.7</v>
      </c>
      <c r="M107" s="83" t="n">
        <f aca="false">SUM(H107,L107)</f>
        <v>7.1</v>
      </c>
      <c r="N107" s="82" t="n">
        <f aca="false">ROUND(M107,1)</f>
        <v>7.1</v>
      </c>
      <c r="O107" s="10" t="n">
        <f aca="false">IF(N107&lt;5.5,"R",IF(N107&gt;9.45,10,ROUND(N107,0)))</f>
        <v>7</v>
      </c>
    </row>
    <row r="108" customFormat="false" ht="15" hidden="false" customHeight="false" outlineLevel="0" collapsed="false">
      <c r="A108" s="12" t="s">
        <v>193</v>
      </c>
      <c r="B108" s="37" t="s">
        <v>216</v>
      </c>
      <c r="C108" s="37" t="s">
        <v>217</v>
      </c>
      <c r="D108" s="28"/>
      <c r="E108" s="38"/>
      <c r="F108" s="38"/>
      <c r="G108" s="38"/>
      <c r="H108" s="82" t="e">
        <f aca="false">AVERAGE(D108:G108)</f>
        <v>#DIV/0!</v>
      </c>
      <c r="I108" s="60" t="n">
        <v>0</v>
      </c>
      <c r="J108" s="40" t="n">
        <v>0.4</v>
      </c>
      <c r="K108" s="60"/>
      <c r="L108" s="82" t="n">
        <f aca="false">SUM(I108:K108)</f>
        <v>0.4</v>
      </c>
      <c r="M108" s="83" t="e">
        <f aca="false">SUM(H108,L108)</f>
        <v>#DIV/0!</v>
      </c>
      <c r="N108" s="82" t="e">
        <f aca="false">ROUND(M108,1)</f>
        <v>#DIV/0!</v>
      </c>
      <c r="O108" s="10" t="e">
        <f aca="false">IF(N108&lt;5.5,"R",IF(N108&gt;9.45,10,ROUND(N108,0)))</f>
        <v>#DIV/0!</v>
      </c>
    </row>
    <row r="109" customFormat="false" ht="15" hidden="false" customHeight="false" outlineLevel="0" collapsed="false">
      <c r="A109" s="12" t="s">
        <v>193</v>
      </c>
      <c r="B109" s="37" t="s">
        <v>218</v>
      </c>
      <c r="C109" s="37" t="s">
        <v>219</v>
      </c>
      <c r="D109" s="28" t="n">
        <f aca="false">0+5</f>
        <v>5</v>
      </c>
      <c r="E109" s="38" t="n">
        <v>6</v>
      </c>
      <c r="F109" s="38"/>
      <c r="G109" s="38"/>
      <c r="H109" s="82" t="n">
        <f aca="false">AVERAGE(D109:G109)</f>
        <v>5.5</v>
      </c>
      <c r="I109" s="60" t="n">
        <v>1</v>
      </c>
      <c r="J109" s="40" t="n">
        <v>0.9</v>
      </c>
      <c r="K109" s="60"/>
      <c r="L109" s="82" t="n">
        <f aca="false">SUM(I109:K109)</f>
        <v>1.9</v>
      </c>
      <c r="M109" s="83" t="n">
        <f aca="false">SUM(H109,L109)</f>
        <v>7.4</v>
      </c>
      <c r="N109" s="82" t="n">
        <f aca="false">ROUND(M109,1)</f>
        <v>7.4</v>
      </c>
      <c r="O109" s="10" t="n">
        <f aca="false">IF(N109&lt;5.5,"R",IF(N109&gt;9.45,10,ROUND(N109,0)))</f>
        <v>7</v>
      </c>
    </row>
    <row r="110" customFormat="false" ht="15" hidden="false" customHeight="false" outlineLevel="0" collapsed="false">
      <c r="A110" s="12" t="s">
        <v>193</v>
      </c>
      <c r="B110" s="37" t="s">
        <v>220</v>
      </c>
      <c r="C110" s="37" t="s">
        <v>221</v>
      </c>
      <c r="D110" s="28" t="n">
        <f aca="false">0+5</f>
        <v>5</v>
      </c>
      <c r="E110" s="6" t="n">
        <v>4</v>
      </c>
      <c r="F110" s="6"/>
      <c r="G110" s="6"/>
      <c r="H110" s="49" t="n">
        <f aca="false">AVERAGE(D110:G110)</f>
        <v>4.5</v>
      </c>
      <c r="I110" s="8" t="n">
        <v>0</v>
      </c>
      <c r="J110" s="8" t="n">
        <v>0.3</v>
      </c>
      <c r="K110" s="8"/>
      <c r="L110" s="7" t="n">
        <f aca="false">SUM(I110:K110)</f>
        <v>0.3</v>
      </c>
      <c r="M110" s="9" t="n">
        <f aca="false">SUM(H110,L110)</f>
        <v>4.8</v>
      </c>
      <c r="N110" s="7" t="n">
        <f aca="false">ROUND(M110,1)</f>
        <v>4.8</v>
      </c>
      <c r="O110" s="10" t="str">
        <f aca="false">IF(N110&lt;5.5,"R",IF(N110&gt;9.45,10,ROUND(N110,0)))</f>
        <v>R</v>
      </c>
    </row>
    <row r="111" customFormat="false" ht="15" hidden="false" customHeight="false" outlineLevel="0" collapsed="false">
      <c r="A111" s="12" t="s">
        <v>193</v>
      </c>
      <c r="B111" s="37" t="s">
        <v>222</v>
      </c>
      <c r="C111" s="37" t="s">
        <v>223</v>
      </c>
      <c r="D111" s="28" t="n">
        <f aca="false">5+3</f>
        <v>8</v>
      </c>
      <c r="E111" s="38" t="n">
        <v>3.2</v>
      </c>
      <c r="F111" s="38"/>
      <c r="G111" s="38"/>
      <c r="H111" s="82" t="n">
        <f aca="false">AVERAGE(D111:G111)</f>
        <v>5.6</v>
      </c>
      <c r="I111" s="60" t="n">
        <v>0</v>
      </c>
      <c r="J111" s="40" t="n">
        <v>0.2</v>
      </c>
      <c r="K111" s="60"/>
      <c r="L111" s="82" t="n">
        <f aca="false">SUM(I111:K111)</f>
        <v>0.2</v>
      </c>
      <c r="M111" s="83" t="n">
        <f aca="false">SUM(H111,L111)</f>
        <v>5.8</v>
      </c>
      <c r="N111" s="82" t="n">
        <f aca="false">ROUND(M111,1)</f>
        <v>5.8</v>
      </c>
      <c r="O111" s="10" t="n">
        <f aca="false">IF(N111&lt;5.5,"R",IF(N111&gt;9.45,10,ROUND(N111,0)))</f>
        <v>6</v>
      </c>
    </row>
    <row r="112" customFormat="false" ht="15" hidden="false" customHeight="false" outlineLevel="0" collapsed="false">
      <c r="A112" s="12" t="s">
        <v>193</v>
      </c>
      <c r="B112" s="37" t="s">
        <v>224</v>
      </c>
      <c r="C112" s="37" t="s">
        <v>225</v>
      </c>
      <c r="D112" s="28" t="n">
        <f aca="false">3.5+4</f>
        <v>7.5</v>
      </c>
      <c r="E112" s="59" t="n">
        <v>8</v>
      </c>
      <c r="F112" s="59"/>
      <c r="G112" s="59"/>
      <c r="H112" s="82" t="n">
        <f aca="false">AVERAGE(D112:G112)</f>
        <v>7.75</v>
      </c>
      <c r="I112" s="60" t="n">
        <v>0.25</v>
      </c>
      <c r="J112" s="60" t="n">
        <v>1</v>
      </c>
      <c r="K112" s="60"/>
      <c r="L112" s="82" t="n">
        <f aca="false">SUM(I112:K112)</f>
        <v>1.25</v>
      </c>
      <c r="M112" s="83" t="n">
        <f aca="false">SUM(H112,L112)</f>
        <v>9</v>
      </c>
      <c r="N112" s="82" t="n">
        <f aca="false">ROUND(M112,1)</f>
        <v>9</v>
      </c>
      <c r="O112" s="10" t="n">
        <f aca="false">IF(N112&lt;5.5,"R",IF(N112&gt;9.45,10,ROUND(N112,0)))</f>
        <v>9</v>
      </c>
    </row>
    <row r="113" customFormat="false" ht="15" hidden="false" customHeight="false" outlineLevel="0" collapsed="false">
      <c r="A113" s="12" t="s">
        <v>193</v>
      </c>
      <c r="B113" s="37" t="s">
        <v>226</v>
      </c>
      <c r="C113" s="37" t="s">
        <v>227</v>
      </c>
      <c r="D113" s="28" t="n">
        <f aca="false">4+5</f>
        <v>9</v>
      </c>
      <c r="E113" s="38" t="n">
        <v>8</v>
      </c>
      <c r="F113" s="38"/>
      <c r="G113" s="38"/>
      <c r="H113" s="82" t="n">
        <f aca="false">AVERAGE(D113:G113)</f>
        <v>8.5</v>
      </c>
      <c r="I113" s="60" t="n">
        <v>0.0499999999999998</v>
      </c>
      <c r="J113" s="40" t="n">
        <v>0.4</v>
      </c>
      <c r="K113" s="60"/>
      <c r="L113" s="82" t="n">
        <f aca="false">SUM(I113:K113)</f>
        <v>0.45</v>
      </c>
      <c r="M113" s="83" t="n">
        <f aca="false">SUM(H113,L113)</f>
        <v>8.95</v>
      </c>
      <c r="N113" s="82" t="n">
        <f aca="false">ROUND(M113,1)</f>
        <v>9</v>
      </c>
      <c r="O113" s="10" t="n">
        <f aca="false">IF(N113&lt;5.5,"R",IF(N113&gt;9.45,10,ROUND(N113,0)))</f>
        <v>9</v>
      </c>
    </row>
    <row r="114" customFormat="false" ht="15" hidden="false" customHeight="false" outlineLevel="0" collapsed="false">
      <c r="A114" s="12" t="s">
        <v>193</v>
      </c>
      <c r="B114" s="37" t="s">
        <v>228</v>
      </c>
      <c r="C114" s="37" t="s">
        <v>229</v>
      </c>
      <c r="D114" s="28" t="n">
        <f aca="false">5+5</f>
        <v>10</v>
      </c>
      <c r="E114" s="38" t="n">
        <v>10</v>
      </c>
      <c r="F114" s="38"/>
      <c r="G114" s="38"/>
      <c r="H114" s="82" t="n">
        <f aca="false">AVERAGE(D114:G114)</f>
        <v>10</v>
      </c>
      <c r="I114" s="60" t="n">
        <v>0.65</v>
      </c>
      <c r="J114" s="40" t="n">
        <v>0.9</v>
      </c>
      <c r="K114" s="32"/>
      <c r="L114" s="82" t="n">
        <f aca="false">SUM(I114:K114)</f>
        <v>1.55</v>
      </c>
      <c r="M114" s="83" t="n">
        <f aca="false">SUM(H114,L114)</f>
        <v>11.55</v>
      </c>
      <c r="N114" s="82" t="n">
        <f aca="false">ROUND(M114,1)</f>
        <v>11.6</v>
      </c>
      <c r="O114" s="10" t="n">
        <f aca="false">IF(N114&lt;5.5,"R",IF(N114&gt;9.45,10,ROUND(N114,0)))</f>
        <v>10</v>
      </c>
    </row>
    <row r="115" customFormat="false" ht="15" hidden="false" customHeight="false" outlineLevel="0" collapsed="false">
      <c r="A115" s="12" t="s">
        <v>193</v>
      </c>
      <c r="B115" s="37" t="s">
        <v>230</v>
      </c>
      <c r="C115" s="37" t="s">
        <v>231</v>
      </c>
      <c r="D115" s="28" t="n">
        <f aca="false">4.5+5</f>
        <v>9.5</v>
      </c>
      <c r="E115" s="51" t="n">
        <v>10</v>
      </c>
      <c r="F115" s="51"/>
      <c r="G115" s="51"/>
      <c r="H115" s="82" t="n">
        <f aca="false">AVERAGE(D115:G115)</f>
        <v>9.75</v>
      </c>
      <c r="I115" s="60" t="n">
        <v>1.05</v>
      </c>
      <c r="J115" s="53" t="n">
        <v>1</v>
      </c>
      <c r="K115" s="60"/>
      <c r="L115" s="82" t="n">
        <f aca="false">SUM(I115:K115)</f>
        <v>2.05</v>
      </c>
      <c r="M115" s="83" t="n">
        <f aca="false">SUM(H115,L115)</f>
        <v>11.8</v>
      </c>
      <c r="N115" s="82" t="n">
        <f aca="false">ROUND(M115,1)</f>
        <v>11.8</v>
      </c>
      <c r="O115" s="10" t="n">
        <f aca="false">IF(N115&lt;5.5,"R",IF(N115&gt;9.45,10,ROUND(N115,0)))</f>
        <v>10</v>
      </c>
    </row>
    <row r="116" customFormat="false" ht="15" hidden="false" customHeight="false" outlineLevel="0" collapsed="false">
      <c r="A116" s="12" t="s">
        <v>193</v>
      </c>
      <c r="B116" s="37" t="s">
        <v>232</v>
      </c>
      <c r="C116" s="37" t="s">
        <v>233</v>
      </c>
      <c r="D116" s="28" t="n">
        <f aca="false">4+5</f>
        <v>9</v>
      </c>
      <c r="E116" s="59" t="n">
        <v>7.7</v>
      </c>
      <c r="F116" s="59"/>
      <c r="G116" s="59"/>
      <c r="H116" s="82" t="n">
        <f aca="false">AVERAGE(D116:G116)</f>
        <v>8.35</v>
      </c>
      <c r="I116" s="60" t="n">
        <v>0.45</v>
      </c>
      <c r="J116" s="60" t="n">
        <v>1.4</v>
      </c>
      <c r="K116" s="60"/>
      <c r="L116" s="82" t="n">
        <f aca="false">SUM(I116:K116)</f>
        <v>1.85</v>
      </c>
      <c r="M116" s="83" t="n">
        <f aca="false">SUM(H116,L116)</f>
        <v>10.2</v>
      </c>
      <c r="N116" s="82" t="n">
        <f aca="false">ROUND(M116,1)</f>
        <v>10.2</v>
      </c>
      <c r="O116" s="10" t="n">
        <f aca="false">IF(N116&lt;5.5,"R",IF(N116&gt;9.45,10,ROUND(N116,0)))</f>
        <v>10</v>
      </c>
    </row>
    <row r="117" customFormat="false" ht="15" hidden="false" customHeight="false" outlineLevel="0" collapsed="false">
      <c r="A117" s="12" t="s">
        <v>193</v>
      </c>
      <c r="B117" s="37" t="s">
        <v>234</v>
      </c>
      <c r="C117" s="37" t="s">
        <v>235</v>
      </c>
      <c r="D117" s="28" t="n">
        <f aca="false">3.5+3</f>
        <v>6.5</v>
      </c>
      <c r="E117" s="38" t="n">
        <v>4</v>
      </c>
      <c r="F117" s="38"/>
      <c r="G117" s="38"/>
      <c r="H117" s="82" t="n">
        <f aca="false">AVERAGE(D117:G117)</f>
        <v>5.25</v>
      </c>
      <c r="I117" s="60" t="n">
        <v>0</v>
      </c>
      <c r="J117" s="40" t="n">
        <v>0.7</v>
      </c>
      <c r="K117" s="60"/>
      <c r="L117" s="82" t="n">
        <f aca="false">SUM(I117:K117)</f>
        <v>0.7</v>
      </c>
      <c r="M117" s="83" t="n">
        <f aca="false">SUM(H117,L117)</f>
        <v>5.95</v>
      </c>
      <c r="N117" s="82" t="n">
        <f aca="false">ROUND(M117,1)</f>
        <v>6</v>
      </c>
      <c r="O117" s="10" t="n">
        <f aca="false">IF(N117&lt;5.5,"R",IF(N117&gt;9.45,10,ROUND(N117,0)))</f>
        <v>6</v>
      </c>
    </row>
    <row r="118" customFormat="false" ht="15" hidden="false" customHeight="false" outlineLevel="0" collapsed="false">
      <c r="A118" s="12" t="s">
        <v>193</v>
      </c>
      <c r="B118" s="37" t="s">
        <v>236</v>
      </c>
      <c r="C118" s="37" t="s">
        <v>237</v>
      </c>
      <c r="D118" s="28" t="n">
        <f aca="false">3.5+5</f>
        <v>8.5</v>
      </c>
      <c r="E118" s="28" t="n">
        <v>6</v>
      </c>
      <c r="F118" s="38"/>
      <c r="G118" s="38"/>
      <c r="H118" s="82" t="n">
        <f aca="false">AVERAGE(D118:G118)</f>
        <v>7.25</v>
      </c>
      <c r="I118" s="60" t="n">
        <v>0.45</v>
      </c>
      <c r="J118" s="40" t="n">
        <v>0.4</v>
      </c>
      <c r="K118" s="60"/>
      <c r="L118" s="82" t="n">
        <f aca="false">SUM(I118:K118)</f>
        <v>0.85</v>
      </c>
      <c r="M118" s="83" t="n">
        <f aca="false">SUM(H118,L118)</f>
        <v>8.1</v>
      </c>
      <c r="N118" s="82" t="n">
        <f aca="false">ROUND(M118,1)</f>
        <v>8.1</v>
      </c>
      <c r="O118" s="10" t="n">
        <f aca="false">IF(N118&lt;5.5,"R",IF(N118&gt;9.45,10,ROUND(N118,0)))</f>
        <v>8</v>
      </c>
    </row>
    <row r="119" customFormat="false" ht="15" hidden="false" customHeight="false" outlineLevel="0" collapsed="false">
      <c r="A119" s="12" t="s">
        <v>193</v>
      </c>
      <c r="B119" s="28" t="s">
        <v>238</v>
      </c>
      <c r="C119" s="28" t="s">
        <v>239</v>
      </c>
      <c r="D119" s="28" t="n">
        <f aca="false">5+5</f>
        <v>10</v>
      </c>
      <c r="E119" s="38" t="n">
        <v>8</v>
      </c>
      <c r="F119" s="28"/>
      <c r="G119" s="28"/>
      <c r="H119" s="49" t="n">
        <f aca="false">AVERAGE(D119:G119)</f>
        <v>9</v>
      </c>
      <c r="I119" s="30" t="n">
        <v>0.55</v>
      </c>
      <c r="J119" s="30" t="n">
        <v>0.9</v>
      </c>
      <c r="K119" s="30"/>
      <c r="L119" s="49" t="n">
        <f aca="false">SUM(I119:K119)</f>
        <v>1.45</v>
      </c>
      <c r="M119" s="67" t="n">
        <f aca="false">SUM(H119,L119)</f>
        <v>10.45</v>
      </c>
      <c r="N119" s="81" t="n">
        <f aca="false">ROUND(M119,1)</f>
        <v>10.5</v>
      </c>
      <c r="O119" s="10" t="n">
        <f aca="false">IF(N119&lt;5.5,"R",IF(N119&gt;9.45,10,ROUND(N119,0)))</f>
        <v>10</v>
      </c>
    </row>
    <row r="120" customFormat="false" ht="15" hidden="false" customHeight="false" outlineLevel="0" collapsed="false">
      <c r="A120" s="12" t="s">
        <v>193</v>
      </c>
      <c r="B120" s="37" t="s">
        <v>240</v>
      </c>
      <c r="C120" s="37" t="s">
        <v>241</v>
      </c>
      <c r="D120" s="28" t="n">
        <f aca="false">5+5</f>
        <v>10</v>
      </c>
      <c r="E120" s="38" t="n">
        <v>5.5</v>
      </c>
      <c r="F120" s="38"/>
      <c r="G120" s="38"/>
      <c r="H120" s="82" t="n">
        <f aca="false">AVERAGE(D120:G120)</f>
        <v>7.75</v>
      </c>
      <c r="I120" s="60" t="n">
        <v>1.05</v>
      </c>
      <c r="J120" s="40" t="n">
        <v>1.6</v>
      </c>
      <c r="K120" s="60"/>
      <c r="L120" s="82" t="n">
        <f aca="false">SUM(I120:K120)</f>
        <v>2.65</v>
      </c>
      <c r="M120" s="83" t="n">
        <f aca="false">SUM(H120,L120)</f>
        <v>10.4</v>
      </c>
      <c r="N120" s="82" t="n">
        <f aca="false">ROUND(M120,1)</f>
        <v>10.4</v>
      </c>
      <c r="O120" s="10" t="n">
        <f aca="false">IF(N120&lt;5.5,"R",IF(N120&gt;9.45,10,ROUND(N120,0)))</f>
        <v>10</v>
      </c>
    </row>
    <row r="121" customFormat="false" ht="15" hidden="false" customHeight="false" outlineLevel="0" collapsed="false">
      <c r="A121" s="12" t="s">
        <v>193</v>
      </c>
      <c r="B121" s="37" t="s">
        <v>242</v>
      </c>
      <c r="C121" s="37" t="s">
        <v>243</v>
      </c>
      <c r="D121" s="28" t="n">
        <f aca="false">5+5</f>
        <v>10</v>
      </c>
      <c r="E121" s="51" t="n">
        <v>2</v>
      </c>
      <c r="F121" s="38"/>
      <c r="G121" s="38"/>
      <c r="H121" s="82" t="n">
        <f aca="false">AVERAGE(D121:G121)</f>
        <v>6</v>
      </c>
      <c r="I121" s="60" t="n">
        <v>0.95</v>
      </c>
      <c r="J121" s="40" t="n">
        <v>1.3</v>
      </c>
      <c r="K121" s="60"/>
      <c r="L121" s="82" t="n">
        <f aca="false">SUM(I121:K121)</f>
        <v>2.25</v>
      </c>
      <c r="M121" s="83" t="n">
        <f aca="false">SUM(H121,L121)</f>
        <v>8.25</v>
      </c>
      <c r="N121" s="82" t="n">
        <f aca="false">ROUND(M121,1)</f>
        <v>8.3</v>
      </c>
      <c r="O121" s="10" t="n">
        <f aca="false">IF(N121&lt;5.5,"R",IF(N121&gt;9.45,10,ROUND(N121,0)))</f>
        <v>8</v>
      </c>
    </row>
    <row r="122" customFormat="false" ht="15" hidden="false" customHeight="false" outlineLevel="0" collapsed="false">
      <c r="A122" s="12" t="s">
        <v>193</v>
      </c>
      <c r="B122" s="37" t="s">
        <v>244</v>
      </c>
      <c r="C122" s="37" t="s">
        <v>245</v>
      </c>
      <c r="D122" s="28" t="n">
        <f aca="false">5+5</f>
        <v>10</v>
      </c>
      <c r="E122" s="59" t="n">
        <v>10</v>
      </c>
      <c r="F122" s="51"/>
      <c r="G122" s="51"/>
      <c r="H122" s="82" t="n">
        <f aca="false">AVERAGE(D122:G122)</f>
        <v>10</v>
      </c>
      <c r="I122" s="60" t="n">
        <v>0.55</v>
      </c>
      <c r="J122" s="53" t="n">
        <v>1</v>
      </c>
      <c r="K122" s="60"/>
      <c r="L122" s="82" t="n">
        <f aca="false">SUM(I122:K122)</f>
        <v>1.55</v>
      </c>
      <c r="M122" s="83" t="n">
        <f aca="false">SUM(H122,L122)</f>
        <v>11.55</v>
      </c>
      <c r="N122" s="82" t="n">
        <f aca="false">ROUND(M122,1)</f>
        <v>11.6</v>
      </c>
      <c r="O122" s="10" t="n">
        <f aca="false">IF(N122&lt;5.5,"R",IF(N122&gt;9.45,10,ROUND(N122,0)))</f>
        <v>10</v>
      </c>
    </row>
    <row r="123" customFormat="false" ht="15" hidden="false" customHeight="false" outlineLevel="0" collapsed="false">
      <c r="A123" s="12" t="s">
        <v>193</v>
      </c>
      <c r="B123" s="37" t="s">
        <v>246</v>
      </c>
      <c r="C123" s="37" t="s">
        <v>247</v>
      </c>
      <c r="D123" s="28" t="n">
        <f aca="false">5+5</f>
        <v>10</v>
      </c>
      <c r="E123" s="1" t="n">
        <v>4.5</v>
      </c>
      <c r="F123" s="59"/>
      <c r="G123" s="59"/>
      <c r="H123" s="82" t="n">
        <f aca="false">AVERAGE(D123:G123)</f>
        <v>7.25</v>
      </c>
      <c r="I123" s="60" t="n">
        <v>0</v>
      </c>
      <c r="J123" s="60" t="n">
        <v>1</v>
      </c>
      <c r="K123" s="60"/>
      <c r="L123" s="82" t="n">
        <f aca="false">SUM(I123:K123)</f>
        <v>1</v>
      </c>
      <c r="M123" s="83" t="n">
        <f aca="false">SUM(H123,L123)</f>
        <v>8.25</v>
      </c>
      <c r="N123" s="82" t="n">
        <f aca="false">ROUND(M123,1)</f>
        <v>8.3</v>
      </c>
      <c r="O123" s="10" t="n">
        <f aca="false">IF(N123&lt;5.5,"R",IF(N123&gt;9.45,10,ROUND(N123,0)))</f>
        <v>8</v>
      </c>
    </row>
    <row r="124" customFormat="false" ht="15" hidden="false" customHeight="false" outlineLevel="0" collapsed="false">
      <c r="A124" s="12" t="s">
        <v>193</v>
      </c>
      <c r="B124" s="41" t="s">
        <v>248</v>
      </c>
      <c r="C124" s="41" t="s">
        <v>249</v>
      </c>
      <c r="D124" s="28" t="n">
        <f aca="false">4+4</f>
        <v>8</v>
      </c>
      <c r="E124" s="16" t="n">
        <v>6</v>
      </c>
      <c r="F124" s="16"/>
      <c r="G124" s="16"/>
      <c r="H124" s="82" t="n">
        <f aca="false">AVERAGE(D124:G124)</f>
        <v>7</v>
      </c>
      <c r="I124" s="60" t="n">
        <v>0.2</v>
      </c>
      <c r="J124" s="19" t="n">
        <v>0.5</v>
      </c>
      <c r="K124" s="60"/>
      <c r="L124" s="82" t="n">
        <f aca="false">SUM(I124:K124)</f>
        <v>0.7</v>
      </c>
      <c r="M124" s="83" t="n">
        <f aca="false">SUM(H124,L124)</f>
        <v>7.7</v>
      </c>
      <c r="N124" s="82" t="n">
        <f aca="false">ROUND(M124,1)</f>
        <v>7.7</v>
      </c>
      <c r="O124" s="10" t="n">
        <f aca="false">IF(N124&lt;5.5,"R",IF(N124&gt;9.45,10,ROUND(N124,0)))</f>
        <v>8</v>
      </c>
    </row>
    <row r="125" customFormat="false" ht="15" hidden="false" customHeight="false" outlineLevel="0" collapsed="false">
      <c r="A125" s="12" t="s">
        <v>193</v>
      </c>
      <c r="B125" s="28" t="s">
        <v>250</v>
      </c>
      <c r="C125" s="28" t="s">
        <v>251</v>
      </c>
      <c r="D125" s="28" t="n">
        <f aca="false">5+5</f>
        <v>10</v>
      </c>
      <c r="E125" s="28" t="n">
        <v>2</v>
      </c>
      <c r="F125" s="28"/>
      <c r="G125" s="28"/>
      <c r="H125" s="49" t="n">
        <f aca="false">AVERAGE(D125:G125)</f>
        <v>6</v>
      </c>
      <c r="I125" s="30" t="n">
        <v>0</v>
      </c>
      <c r="J125" s="30" t="n">
        <v>0.7</v>
      </c>
      <c r="K125" s="30"/>
      <c r="L125" s="49" t="n">
        <f aca="false">SUM(I125:K125)</f>
        <v>0.7</v>
      </c>
      <c r="M125" s="67" t="n">
        <f aca="false">SUM(H125,L125)</f>
        <v>6.7</v>
      </c>
      <c r="N125" s="81" t="n">
        <f aca="false">ROUND(M125,1)</f>
        <v>6.7</v>
      </c>
      <c r="O125" s="10" t="n">
        <f aca="false">IF(N125&lt;5.5,"R",IF(N125&gt;9.45,10,ROUND(N125,0)))</f>
        <v>7</v>
      </c>
    </row>
    <row r="126" customFormat="false" ht="15" hidden="false" customHeight="false" outlineLevel="0" collapsed="false">
      <c r="A126" s="12" t="s">
        <v>193</v>
      </c>
      <c r="B126" s="37" t="s">
        <v>252</v>
      </c>
      <c r="C126" s="37" t="s">
        <v>253</v>
      </c>
      <c r="D126" s="28" t="n">
        <f aca="false">5+5</f>
        <v>10</v>
      </c>
      <c r="E126" s="38" t="n">
        <v>0</v>
      </c>
      <c r="F126" s="38"/>
      <c r="G126" s="38"/>
      <c r="H126" s="82" t="n">
        <f aca="false">AVERAGE(D126:G126)</f>
        <v>5</v>
      </c>
      <c r="I126" s="60" t="n">
        <v>0.3</v>
      </c>
      <c r="J126" s="40" t="n">
        <v>0.6</v>
      </c>
      <c r="K126" s="60"/>
      <c r="L126" s="82" t="n">
        <f aca="false">SUM(I126:K126)</f>
        <v>0.9</v>
      </c>
      <c r="M126" s="83" t="n">
        <f aca="false">SUM(H126,L126)</f>
        <v>5.9</v>
      </c>
      <c r="N126" s="82" t="n">
        <f aca="false">ROUND(M126,1)</f>
        <v>5.9</v>
      </c>
      <c r="O126" s="10" t="n">
        <f aca="false">IF(N126&lt;5.5,"R",IF(N126&gt;9.45,10,ROUND(N126,0)))</f>
        <v>6</v>
      </c>
    </row>
    <row r="127" customFormat="false" ht="15" hidden="false" customHeight="false" outlineLevel="0" collapsed="false">
      <c r="A127" s="12" t="s">
        <v>193</v>
      </c>
      <c r="B127" s="37" t="s">
        <v>254</v>
      </c>
      <c r="C127" s="37" t="s">
        <v>255</v>
      </c>
      <c r="D127" s="28" t="n">
        <f aca="false">5+5</f>
        <v>10</v>
      </c>
      <c r="E127" s="38" t="n">
        <v>4</v>
      </c>
      <c r="F127" s="38"/>
      <c r="G127" s="38"/>
      <c r="H127" s="82" t="n">
        <f aca="false">AVERAGE(D127:G127)</f>
        <v>7</v>
      </c>
      <c r="I127" s="60" t="n">
        <v>0.3</v>
      </c>
      <c r="J127" s="40" t="n">
        <v>0.6</v>
      </c>
      <c r="K127" s="60"/>
      <c r="L127" s="82" t="n">
        <f aca="false">SUM(I127:K127)</f>
        <v>0.9</v>
      </c>
      <c r="M127" s="83" t="n">
        <f aca="false">SUM(H127,L127)</f>
        <v>7.9</v>
      </c>
      <c r="N127" s="82" t="n">
        <f aca="false">ROUND(M127,1)</f>
        <v>7.9</v>
      </c>
      <c r="O127" s="10" t="n">
        <f aca="false">IF(N127&lt;5.5,"R",IF(N127&gt;9.45,10,ROUND(N127,0)))</f>
        <v>8</v>
      </c>
    </row>
    <row r="128" customFormat="false" ht="15" hidden="false" customHeight="false" outlineLevel="0" collapsed="false">
      <c r="A128" s="12" t="s">
        <v>193</v>
      </c>
      <c r="B128" s="37" t="s">
        <v>256</v>
      </c>
      <c r="C128" s="37" t="s">
        <v>257</v>
      </c>
      <c r="D128" s="28" t="n">
        <f aca="false">5+5</f>
        <v>10</v>
      </c>
      <c r="E128" s="38" t="n">
        <v>10</v>
      </c>
      <c r="F128" s="38"/>
      <c r="G128" s="38"/>
      <c r="H128" s="82" t="n">
        <f aca="false">AVERAGE(D128:G128)</f>
        <v>10</v>
      </c>
      <c r="I128" s="60" t="n">
        <v>1.55</v>
      </c>
      <c r="J128" s="40" t="n">
        <v>1.5</v>
      </c>
      <c r="K128" s="60"/>
      <c r="L128" s="82" t="n">
        <f aca="false">SUM(I128:K128)</f>
        <v>3.05</v>
      </c>
      <c r="M128" s="83" t="n">
        <f aca="false">SUM(H128,L128)</f>
        <v>13.05</v>
      </c>
      <c r="N128" s="82" t="n">
        <f aca="false">ROUND(M128,1)</f>
        <v>13.1</v>
      </c>
      <c r="O128" s="10" t="n">
        <f aca="false">IF(N128&lt;5.5,"R",IF(N128&gt;9.45,10,ROUND(N128,0)))</f>
        <v>10</v>
      </c>
    </row>
    <row r="129" customFormat="false" ht="15" hidden="false" customHeight="false" outlineLevel="0" collapsed="false">
      <c r="A129" s="12" t="s">
        <v>193</v>
      </c>
      <c r="B129" s="28" t="s">
        <v>258</v>
      </c>
      <c r="C129" s="28" t="s">
        <v>259</v>
      </c>
      <c r="D129" s="28" t="n">
        <f aca="false">4+5</f>
        <v>9</v>
      </c>
      <c r="E129" s="28" t="n">
        <v>8</v>
      </c>
      <c r="F129" s="28"/>
      <c r="G129" s="28"/>
      <c r="H129" s="49" t="n">
        <f aca="false">AVERAGE(D129:G129)</f>
        <v>8.5</v>
      </c>
      <c r="I129" s="30" t="n">
        <v>0.25</v>
      </c>
      <c r="J129" s="30" t="n">
        <v>0.8</v>
      </c>
      <c r="K129" s="30"/>
      <c r="L129" s="49" t="n">
        <f aca="false">SUM(I129:K129)</f>
        <v>1.05</v>
      </c>
      <c r="M129" s="67" t="n">
        <f aca="false">SUM(H129,L129)</f>
        <v>9.55</v>
      </c>
      <c r="N129" s="81" t="n">
        <f aca="false">ROUND(M129,1)</f>
        <v>9.6</v>
      </c>
      <c r="O129" s="10" t="n">
        <f aca="false">IF(N129&lt;5.5,"R",IF(N129&gt;9.45,10,ROUND(N129,0)))</f>
        <v>10</v>
      </c>
    </row>
    <row r="130" customFormat="false" ht="15" hidden="false" customHeight="false" outlineLevel="0" collapsed="false">
      <c r="A130" s="12" t="s">
        <v>193</v>
      </c>
      <c r="B130" s="37" t="s">
        <v>260</v>
      </c>
      <c r="C130" s="37" t="s">
        <v>261</v>
      </c>
      <c r="D130" s="28" t="n">
        <f aca="false">5+5</f>
        <v>10</v>
      </c>
      <c r="E130" s="51" t="n">
        <v>9</v>
      </c>
      <c r="F130" s="51"/>
      <c r="G130" s="51"/>
      <c r="H130" s="82" t="n">
        <f aca="false">AVERAGE(D130:G130)</f>
        <v>9.5</v>
      </c>
      <c r="I130" s="60" t="n">
        <v>0.6</v>
      </c>
      <c r="J130" s="53" t="n">
        <v>0.5</v>
      </c>
      <c r="K130" s="60"/>
      <c r="L130" s="82" t="n">
        <f aca="false">SUM(I130:K130)</f>
        <v>1.1</v>
      </c>
      <c r="M130" s="83" t="n">
        <f aca="false">SUM(H130,L130)</f>
        <v>10.6</v>
      </c>
      <c r="N130" s="82" t="n">
        <f aca="false">ROUND(M130,1)</f>
        <v>10.6</v>
      </c>
      <c r="O130" s="10" t="n">
        <f aca="false">IF(N130&lt;5.5,"R",IF(N130&gt;9.45,10,ROUND(N130,0)))</f>
        <v>10</v>
      </c>
    </row>
    <row r="131" customFormat="false" ht="15" hidden="false" customHeight="false" outlineLevel="0" collapsed="false">
      <c r="A131" s="12" t="s">
        <v>193</v>
      </c>
      <c r="B131" s="37" t="s">
        <v>262</v>
      </c>
      <c r="C131" s="37" t="s">
        <v>263</v>
      </c>
      <c r="D131" s="28" t="n">
        <f aca="false">2+5</f>
        <v>7</v>
      </c>
      <c r="E131" s="38" t="n">
        <v>10</v>
      </c>
      <c r="F131" s="38"/>
      <c r="G131" s="38"/>
      <c r="H131" s="82" t="n">
        <f aca="false">AVERAGE(D131:G131)</f>
        <v>8.5</v>
      </c>
      <c r="I131" s="60" t="n">
        <v>0</v>
      </c>
      <c r="J131" s="40" t="n">
        <v>1.2</v>
      </c>
      <c r="K131" s="60"/>
      <c r="L131" s="82" t="n">
        <f aca="false">SUM(I131:K131)</f>
        <v>1.2</v>
      </c>
      <c r="M131" s="83" t="n">
        <f aca="false">SUM(H131,L131)</f>
        <v>9.7</v>
      </c>
      <c r="N131" s="82" t="n">
        <f aca="false">ROUND(M131,1)</f>
        <v>9.7</v>
      </c>
      <c r="O131" s="10" t="n">
        <f aca="false">IF(N131&lt;5.5,"R",IF(N131&gt;9.45,10,ROUND(N131,0)))</f>
        <v>10</v>
      </c>
    </row>
    <row r="132" customFormat="false" ht="15" hidden="false" customHeight="false" outlineLevel="0" collapsed="false">
      <c r="A132" s="12" t="s">
        <v>193</v>
      </c>
      <c r="B132" s="37" t="s">
        <v>264</v>
      </c>
      <c r="C132" s="37" t="s">
        <v>265</v>
      </c>
      <c r="D132" s="28" t="n">
        <f aca="false">4.5+3</f>
        <v>7.5</v>
      </c>
      <c r="E132" s="38" t="n">
        <v>6.5</v>
      </c>
      <c r="F132" s="38"/>
      <c r="G132" s="38"/>
      <c r="H132" s="82" t="n">
        <f aca="false">AVERAGE(D132:G132)</f>
        <v>7</v>
      </c>
      <c r="I132" s="60" t="n">
        <v>0</v>
      </c>
      <c r="J132" s="40" t="n">
        <v>0.6</v>
      </c>
      <c r="K132" s="60"/>
      <c r="L132" s="82" t="n">
        <f aca="false">SUM(I132:K132)</f>
        <v>0.6</v>
      </c>
      <c r="M132" s="83" t="n">
        <f aca="false">SUM(H132,L132)</f>
        <v>7.6</v>
      </c>
      <c r="N132" s="82" t="n">
        <f aca="false">ROUND(M132,1)</f>
        <v>7.6</v>
      </c>
      <c r="O132" s="10" t="n">
        <f aca="false">IF(N132&lt;5.5,"R",IF(N132&gt;9.45,10,ROUND(N132,0)))</f>
        <v>8</v>
      </c>
    </row>
    <row r="133" customFormat="false" ht="15" hidden="false" customHeight="false" outlineLevel="0" collapsed="false">
      <c r="A133" s="12" t="s">
        <v>193</v>
      </c>
      <c r="B133" s="37" t="s">
        <v>266</v>
      </c>
      <c r="C133" s="37" t="s">
        <v>267</v>
      </c>
      <c r="D133" s="28" t="n">
        <f aca="false">5+5</f>
        <v>10</v>
      </c>
      <c r="E133" s="38" t="n">
        <v>8</v>
      </c>
      <c r="F133" s="38"/>
      <c r="G133" s="38"/>
      <c r="H133" s="82" t="n">
        <f aca="false">AVERAGE(D133:G133)</f>
        <v>9</v>
      </c>
      <c r="I133" s="60" t="n">
        <v>0.45</v>
      </c>
      <c r="J133" s="40" t="n">
        <v>0.8</v>
      </c>
      <c r="K133" s="60"/>
      <c r="L133" s="82" t="n">
        <f aca="false">SUM(I133:K133)</f>
        <v>1.25</v>
      </c>
      <c r="M133" s="83" t="n">
        <f aca="false">SUM(H133,L133)</f>
        <v>10.25</v>
      </c>
      <c r="N133" s="82" t="n">
        <f aca="false">ROUND(M133,1)</f>
        <v>10.3</v>
      </c>
      <c r="O133" s="10" t="n">
        <f aca="false">IF(N133&lt;5.5,"R",IF(N133&gt;9.45,10,ROUND(N133,0)))</f>
        <v>10</v>
      </c>
    </row>
    <row r="134" customFormat="false" ht="15" hidden="false" customHeight="false" outlineLevel="0" collapsed="false">
      <c r="A134" s="12" t="s">
        <v>193</v>
      </c>
      <c r="B134" s="37" t="s">
        <v>268</v>
      </c>
      <c r="C134" s="37" t="s">
        <v>269</v>
      </c>
      <c r="D134" s="28" t="n">
        <f aca="false">4.5+5</f>
        <v>9.5</v>
      </c>
      <c r="E134" s="52" t="n">
        <v>7</v>
      </c>
      <c r="F134" s="52"/>
      <c r="G134" s="52"/>
      <c r="H134" s="82" t="n">
        <f aca="false">AVERAGE(D134:G134)</f>
        <v>8.25</v>
      </c>
      <c r="I134" s="60" t="n">
        <v>0</v>
      </c>
      <c r="J134" s="73" t="n">
        <v>0.3</v>
      </c>
      <c r="K134" s="60"/>
      <c r="L134" s="82" t="n">
        <f aca="false">SUM(I134:K134)</f>
        <v>0.3</v>
      </c>
      <c r="M134" s="83" t="n">
        <f aca="false">SUM(H134,L134)</f>
        <v>8.55</v>
      </c>
      <c r="N134" s="82" t="n">
        <f aca="false">ROUND(M134,1)</f>
        <v>8.6</v>
      </c>
      <c r="O134" s="10" t="n">
        <f aca="false">IF(N134&lt;5.5,"R",IF(N134&gt;9.45,10,ROUND(N134,0)))</f>
        <v>9</v>
      </c>
    </row>
    <row r="135" customFormat="false" ht="15" hidden="false" customHeight="false" outlineLevel="0" collapsed="false">
      <c r="A135" s="12" t="s">
        <v>193</v>
      </c>
      <c r="B135" s="37" t="s">
        <v>270</v>
      </c>
      <c r="C135" s="37" t="s">
        <v>271</v>
      </c>
      <c r="D135" s="28" t="n">
        <f aca="false">5+3</f>
        <v>8</v>
      </c>
      <c r="E135" s="38" t="n">
        <v>8</v>
      </c>
      <c r="F135" s="38"/>
      <c r="G135" s="38"/>
      <c r="H135" s="82" t="n">
        <f aca="false">AVERAGE(D135:G135)</f>
        <v>8</v>
      </c>
      <c r="I135" s="60" t="n">
        <v>1.5</v>
      </c>
      <c r="J135" s="40" t="n">
        <v>1</v>
      </c>
      <c r="K135" s="60"/>
      <c r="L135" s="82" t="n">
        <f aca="false">SUM(I135:K135)</f>
        <v>2.5</v>
      </c>
      <c r="M135" s="83" t="n">
        <f aca="false">SUM(H135,L135)</f>
        <v>10.5</v>
      </c>
      <c r="N135" s="82" t="n">
        <f aca="false">ROUND(M135,1)</f>
        <v>10.5</v>
      </c>
      <c r="O135" s="10" t="n">
        <f aca="false">IF(N135&lt;5.5,"R",IF(N135&gt;9.45,10,ROUND(N135,0)))</f>
        <v>10</v>
      </c>
    </row>
    <row r="136" customFormat="false" ht="15" hidden="false" customHeight="false" outlineLevel="0" collapsed="false">
      <c r="A136" s="12" t="s">
        <v>193</v>
      </c>
      <c r="B136" s="37" t="s">
        <v>272</v>
      </c>
      <c r="C136" s="37" t="s">
        <v>273</v>
      </c>
      <c r="D136" s="28" t="n">
        <f aca="false">1+5</f>
        <v>6</v>
      </c>
      <c r="E136" s="38" t="n">
        <v>10</v>
      </c>
      <c r="F136" s="38"/>
      <c r="G136" s="38"/>
      <c r="H136" s="82" t="n">
        <f aca="false">AVERAGE(D136:G136)</f>
        <v>8</v>
      </c>
      <c r="I136" s="60" t="n">
        <v>0</v>
      </c>
      <c r="J136" s="40" t="n">
        <v>0.4</v>
      </c>
      <c r="K136" s="60"/>
      <c r="L136" s="82" t="n">
        <f aca="false">SUM(I136:K136)</f>
        <v>0.4</v>
      </c>
      <c r="M136" s="83" t="n">
        <f aca="false">SUM(H136,L136)</f>
        <v>8.4</v>
      </c>
      <c r="N136" s="82" t="n">
        <f aca="false">ROUND(M136,1)</f>
        <v>8.4</v>
      </c>
      <c r="O136" s="10" t="n">
        <f aca="false">IF(N136&lt;5.5,"R",IF(N136&gt;9.45,10,ROUND(N136,0)))</f>
        <v>8</v>
      </c>
    </row>
    <row r="137" customFormat="false" ht="15" hidden="false" customHeight="false" outlineLevel="0" collapsed="false">
      <c r="A137" s="12" t="s">
        <v>193</v>
      </c>
      <c r="B137" s="37" t="s">
        <v>274</v>
      </c>
      <c r="C137" s="37" t="s">
        <v>275</v>
      </c>
      <c r="D137" s="28" t="n">
        <f aca="false">2+3</f>
        <v>5</v>
      </c>
      <c r="E137" s="38" t="n">
        <v>4</v>
      </c>
      <c r="F137" s="38"/>
      <c r="G137" s="38"/>
      <c r="H137" s="82" t="n">
        <f aca="false">AVERAGE(D137:G137)</f>
        <v>4.5</v>
      </c>
      <c r="I137" s="60" t="n">
        <v>0</v>
      </c>
      <c r="J137" s="40" t="n">
        <v>0.2</v>
      </c>
      <c r="K137" s="60"/>
      <c r="L137" s="82" t="n">
        <f aca="false">SUM(I137:K137)</f>
        <v>0.2</v>
      </c>
      <c r="M137" s="83" t="n">
        <f aca="false">SUM(H137,L137)</f>
        <v>4.7</v>
      </c>
      <c r="N137" s="82" t="n">
        <f aca="false">ROUND(M137,1)</f>
        <v>4.7</v>
      </c>
      <c r="O137" s="10" t="str">
        <f aca="false">IF(N137&lt;5.5,"R",IF(N137&gt;9.45,10,ROUND(N137,0)))</f>
        <v>R</v>
      </c>
    </row>
    <row r="138" customFormat="false" ht="15" hidden="false" customHeight="false" outlineLevel="0" collapsed="false">
      <c r="A138" s="12" t="s">
        <v>193</v>
      </c>
      <c r="B138" s="37" t="s">
        <v>276</v>
      </c>
      <c r="C138" s="37" t="s">
        <v>277</v>
      </c>
      <c r="D138" s="28" t="n">
        <f aca="false">4+4</f>
        <v>8</v>
      </c>
      <c r="E138" s="51" t="n">
        <v>6</v>
      </c>
      <c r="F138" s="51"/>
      <c r="G138" s="51"/>
      <c r="H138" s="82" t="n">
        <f aca="false">AVERAGE(D138:G138)</f>
        <v>7</v>
      </c>
      <c r="I138" s="60" t="n">
        <v>1.15</v>
      </c>
      <c r="J138" s="53" t="n">
        <v>1.5</v>
      </c>
      <c r="K138" s="60"/>
      <c r="L138" s="82" t="n">
        <f aca="false">SUM(I138:K138)</f>
        <v>2.65</v>
      </c>
      <c r="M138" s="83" t="n">
        <f aca="false">SUM(H138,L138)</f>
        <v>9.65</v>
      </c>
      <c r="N138" s="82" t="n">
        <f aca="false">ROUND(M138,1)</f>
        <v>9.7</v>
      </c>
      <c r="O138" s="10" t="n">
        <f aca="false">IF(N138&lt;5.5,"R",IF(N138&gt;9.45,10,ROUND(N138,0)))</f>
        <v>10</v>
      </c>
    </row>
    <row r="139" customFormat="false" ht="15" hidden="false" customHeight="false" outlineLevel="0" collapsed="false">
      <c r="A139" s="12" t="s">
        <v>193</v>
      </c>
      <c r="B139" s="47" t="s">
        <v>278</v>
      </c>
      <c r="C139" s="47" t="s">
        <v>279</v>
      </c>
      <c r="D139" s="28" t="n">
        <f aca="false">0+4</f>
        <v>4</v>
      </c>
      <c r="E139" s="45" t="n">
        <v>4</v>
      </c>
      <c r="F139" s="45"/>
      <c r="G139" s="45"/>
      <c r="H139" s="49" t="n">
        <f aca="false">AVERAGE(D139:G139)</f>
        <v>4</v>
      </c>
      <c r="I139" s="84" t="n">
        <v>0</v>
      </c>
      <c r="J139" s="84" t="n">
        <v>0.7</v>
      </c>
      <c r="K139" s="84"/>
      <c r="L139" s="85" t="n">
        <f aca="false">SUM(I139:K139)</f>
        <v>0.7</v>
      </c>
      <c r="M139" s="86" t="n">
        <f aca="false">SUM(H139,L139)</f>
        <v>4.7</v>
      </c>
      <c r="N139" s="85" t="n">
        <f aca="false">ROUND(M139,1)</f>
        <v>4.7</v>
      </c>
      <c r="O139" s="10" t="str">
        <f aca="false">IF(N139&lt;5.5,"R",IF(N139&gt;9.45,10,ROUND(N139,0)))</f>
        <v>R</v>
      </c>
    </row>
    <row r="140" customFormat="false" ht="15" hidden="false" customHeight="false" outlineLevel="0" collapsed="false">
      <c r="A140" s="12" t="s">
        <v>193</v>
      </c>
      <c r="B140" s="37" t="s">
        <v>280</v>
      </c>
      <c r="C140" s="37" t="s">
        <v>281</v>
      </c>
      <c r="D140" s="28" t="n">
        <f aca="false">4+5</f>
        <v>9</v>
      </c>
      <c r="E140" s="59" t="n">
        <v>7</v>
      </c>
      <c r="F140" s="59"/>
      <c r="G140" s="59"/>
      <c r="H140" s="82" t="n">
        <f aca="false">AVERAGE(D140:G140)</f>
        <v>8</v>
      </c>
      <c r="I140" s="60" t="n">
        <v>0</v>
      </c>
      <c r="J140" s="60" t="n">
        <v>0.4</v>
      </c>
      <c r="K140" s="60"/>
      <c r="L140" s="82" t="n">
        <f aca="false">SUM(I140:K140)</f>
        <v>0.4</v>
      </c>
      <c r="M140" s="83" t="n">
        <f aca="false">SUM(H140,L140)</f>
        <v>8.4</v>
      </c>
      <c r="N140" s="82" t="n">
        <f aca="false">ROUND(M140,1)</f>
        <v>8.4</v>
      </c>
      <c r="O140" s="10" t="n">
        <f aca="false">IF(N140&lt;5.5,"R",IF(N140&gt;9.45,10,ROUND(N140,0)))</f>
        <v>8</v>
      </c>
    </row>
    <row r="141" customFormat="false" ht="15" hidden="false" customHeight="false" outlineLevel="0" collapsed="false">
      <c r="A141" s="12" t="s">
        <v>193</v>
      </c>
      <c r="B141" s="28" t="s">
        <v>282</v>
      </c>
      <c r="C141" s="28" t="s">
        <v>283</v>
      </c>
      <c r="D141" s="28" t="n">
        <f aca="false">2.5+5</f>
        <v>7.5</v>
      </c>
      <c r="E141" s="28" t="n">
        <v>9</v>
      </c>
      <c r="F141" s="28"/>
      <c r="G141" s="28"/>
      <c r="H141" s="82" t="n">
        <f aca="false">AVERAGE(D141:G141)</f>
        <v>8.25</v>
      </c>
      <c r="I141" s="30"/>
      <c r="J141" s="30" t="n">
        <v>0.1</v>
      </c>
      <c r="K141" s="30"/>
      <c r="L141" s="49"/>
      <c r="M141" s="67"/>
      <c r="N141" s="49"/>
      <c r="O141" s="68"/>
    </row>
    <row r="143" customFormat="false" ht="15" hidden="false" customHeight="false" outlineLevel="0" collapsed="false">
      <c r="A143" s="1"/>
    </row>
    <row r="144" customFormat="false" ht="15" hidden="false" customHeight="false" outlineLevel="0" collapsed="false">
      <c r="A144" s="2"/>
      <c r="B144" s="3" t="s">
        <v>1</v>
      </c>
      <c r="C144" s="3" t="s">
        <v>2</v>
      </c>
      <c r="D144" s="4" t="s">
        <v>3</v>
      </c>
      <c r="E144" s="5" t="s">
        <v>284</v>
      </c>
      <c r="F144" s="5"/>
      <c r="G144" s="5"/>
      <c r="H144" s="77" t="s">
        <v>5</v>
      </c>
      <c r="I144" s="78" t="s">
        <v>6</v>
      </c>
      <c r="J144" s="78" t="s">
        <v>7</v>
      </c>
      <c r="K144" s="78" t="s">
        <v>8</v>
      </c>
      <c r="L144" s="77" t="s">
        <v>9</v>
      </c>
      <c r="M144" s="79" t="s">
        <v>103</v>
      </c>
      <c r="N144" s="77"/>
      <c r="O144" s="80"/>
    </row>
    <row r="145" customFormat="false" ht="15" hidden="false" customHeight="false" outlineLevel="0" collapsed="false">
      <c r="A145" s="12" t="s">
        <v>285</v>
      </c>
      <c r="B145" s="13" t="s">
        <v>286</v>
      </c>
      <c r="C145" s="13" t="s">
        <v>287</v>
      </c>
      <c r="D145" s="38" t="n">
        <f aca="false">5+5</f>
        <v>10</v>
      </c>
      <c r="E145" s="38" t="n">
        <v>6</v>
      </c>
      <c r="F145" s="38"/>
      <c r="G145" s="38"/>
      <c r="H145" s="82" t="n">
        <f aca="false">AVERAGE(D145:G145)</f>
        <v>8</v>
      </c>
      <c r="I145" s="40" t="n">
        <v>0.9</v>
      </c>
      <c r="J145" s="40" t="n">
        <v>1.7</v>
      </c>
      <c r="K145" s="40"/>
      <c r="L145" s="82" t="n">
        <f aca="false">SUM(I145:K145)</f>
        <v>2.6</v>
      </c>
      <c r="M145" s="83" t="n">
        <f aca="false">SUM(H145,L145)</f>
        <v>10.6</v>
      </c>
      <c r="N145" s="82" t="n">
        <f aca="false">ROUND(M145,1)</f>
        <v>10.6</v>
      </c>
      <c r="O145" s="10" t="n">
        <f aca="false">IF(N145&lt;5.5,"R",IF(N145&gt;9.45,10,ROUND(N145,0)))</f>
        <v>10</v>
      </c>
    </row>
    <row r="146" customFormat="false" ht="15" hidden="false" customHeight="false" outlineLevel="0" collapsed="false">
      <c r="A146" s="12" t="s">
        <v>285</v>
      </c>
      <c r="B146" s="37" t="s">
        <v>288</v>
      </c>
      <c r="C146" s="37" t="s">
        <v>289</v>
      </c>
      <c r="D146" s="38" t="n">
        <f aca="false">5+5</f>
        <v>10</v>
      </c>
      <c r="E146" s="38" t="n">
        <v>10</v>
      </c>
      <c r="F146" s="38"/>
      <c r="G146" s="38"/>
      <c r="H146" s="82" t="n">
        <f aca="false">AVERAGE(D146:G146)</f>
        <v>10</v>
      </c>
      <c r="I146" s="60" t="n">
        <v>0</v>
      </c>
      <c r="J146" s="40" t="n">
        <v>1.4</v>
      </c>
      <c r="K146" s="60"/>
      <c r="L146" s="82" t="n">
        <f aca="false">SUM(I146:K146)</f>
        <v>1.4</v>
      </c>
      <c r="M146" s="83" t="n">
        <f aca="false">SUM(H146,L146)</f>
        <v>11.4</v>
      </c>
      <c r="N146" s="82" t="n">
        <f aca="false">ROUND(M146,1)</f>
        <v>11.4</v>
      </c>
      <c r="O146" s="10" t="n">
        <f aca="false">IF(N146&lt;5.5,"R",IF(N146&gt;9.45,10,ROUND(N146,0)))</f>
        <v>10</v>
      </c>
    </row>
    <row r="147" customFormat="false" ht="15" hidden="false" customHeight="false" outlineLevel="0" collapsed="false">
      <c r="A147" s="12" t="s">
        <v>285</v>
      </c>
      <c r="B147" s="27" t="s">
        <v>290</v>
      </c>
      <c r="C147" s="27" t="s">
        <v>291</v>
      </c>
      <c r="D147" s="38" t="n">
        <f aca="false">4+3</f>
        <v>7</v>
      </c>
      <c r="E147" s="28" t="n">
        <v>5</v>
      </c>
      <c r="F147" s="28"/>
      <c r="G147" s="28"/>
      <c r="H147" s="48" t="n">
        <f aca="false">AVERAGE(D147:G147)</f>
        <v>6</v>
      </c>
      <c r="I147" s="30" t="n">
        <v>1.85</v>
      </c>
      <c r="J147" s="30" t="n">
        <v>1</v>
      </c>
      <c r="K147" s="30"/>
      <c r="L147" s="49" t="n">
        <f aca="false">SUM(I147:K147)</f>
        <v>2.85</v>
      </c>
      <c r="M147" s="50" t="n">
        <f aca="false">SUM(H147,L147)</f>
        <v>8.85</v>
      </c>
      <c r="N147" s="81" t="n">
        <f aca="false">ROUND(M147,1)</f>
        <v>8.9</v>
      </c>
      <c r="O147" s="10" t="n">
        <f aca="false">IF(N147&lt;5.5,"R",IF(N147&gt;9.45,10,ROUND(N147,0)))</f>
        <v>9</v>
      </c>
    </row>
    <row r="148" customFormat="false" ht="15" hidden="false" customHeight="false" outlineLevel="0" collapsed="false">
      <c r="A148" s="12" t="s">
        <v>285</v>
      </c>
      <c r="B148" s="37" t="s">
        <v>292</v>
      </c>
      <c r="C148" s="37" t="s">
        <v>293</v>
      </c>
      <c r="D148" s="38" t="n">
        <f aca="false">4.5+5</f>
        <v>9.5</v>
      </c>
      <c r="E148" s="38" t="n">
        <v>10</v>
      </c>
      <c r="F148" s="38"/>
      <c r="G148" s="38"/>
      <c r="H148" s="82" t="n">
        <f aca="false">AVERAGE(D148:G148)</f>
        <v>9.75</v>
      </c>
      <c r="I148" s="60" t="n">
        <v>0.7</v>
      </c>
      <c r="J148" s="40" t="n">
        <v>1.3</v>
      </c>
      <c r="K148" s="60"/>
      <c r="L148" s="82" t="n">
        <f aca="false">SUM(I148:K148)</f>
        <v>2</v>
      </c>
      <c r="M148" s="83" t="n">
        <f aca="false">SUM(H148,L148)</f>
        <v>11.75</v>
      </c>
      <c r="N148" s="82" t="n">
        <f aca="false">ROUND(M148,1)</f>
        <v>11.8</v>
      </c>
      <c r="O148" s="10" t="n">
        <f aca="false">IF(N148&lt;5.5,"R",IF(N148&gt;9.45,10,ROUND(N148,0)))</f>
        <v>10</v>
      </c>
    </row>
    <row r="149" customFormat="false" ht="15" hidden="false" customHeight="false" outlineLevel="0" collapsed="false">
      <c r="A149" s="12" t="s">
        <v>285</v>
      </c>
      <c r="B149" s="37" t="s">
        <v>294</v>
      </c>
      <c r="C149" s="37" t="s">
        <v>295</v>
      </c>
      <c r="D149" s="38" t="n">
        <f aca="false">5+5</f>
        <v>10</v>
      </c>
      <c r="E149" s="38" t="n">
        <v>10</v>
      </c>
      <c r="F149" s="38"/>
      <c r="G149" s="38"/>
      <c r="H149" s="82" t="n">
        <f aca="false">AVERAGE(D149:G149)</f>
        <v>10</v>
      </c>
      <c r="I149" s="60" t="n">
        <v>0.85</v>
      </c>
      <c r="J149" s="40" t="n">
        <v>1.3</v>
      </c>
      <c r="K149" s="60"/>
      <c r="L149" s="82" t="n">
        <f aca="false">SUM(I149:K149)</f>
        <v>2.15</v>
      </c>
      <c r="M149" s="83" t="n">
        <f aca="false">SUM(H149,L149)</f>
        <v>12.15</v>
      </c>
      <c r="N149" s="82" t="n">
        <f aca="false">ROUND(M149,1)</f>
        <v>12.2</v>
      </c>
      <c r="O149" s="10" t="n">
        <f aca="false">IF(N149&lt;5.5,"R",IF(N149&gt;9.45,10,ROUND(N149,0)))</f>
        <v>10</v>
      </c>
    </row>
    <row r="150" customFormat="false" ht="15" hidden="false" customHeight="false" outlineLevel="0" collapsed="false">
      <c r="A150" s="12" t="s">
        <v>285</v>
      </c>
      <c r="B150" s="37" t="s">
        <v>296</v>
      </c>
      <c r="C150" s="37" t="s">
        <v>297</v>
      </c>
      <c r="D150" s="38" t="n">
        <f aca="false">4.5+5</f>
        <v>9.5</v>
      </c>
      <c r="E150" s="59" t="n">
        <v>8</v>
      </c>
      <c r="F150" s="59"/>
      <c r="G150" s="59"/>
      <c r="H150" s="82" t="n">
        <f aca="false">AVERAGE(D150:G150)</f>
        <v>8.75</v>
      </c>
      <c r="I150" s="60" t="n">
        <v>0.55</v>
      </c>
      <c r="J150" s="60" t="n">
        <v>0.5</v>
      </c>
      <c r="K150" s="60"/>
      <c r="L150" s="82" t="n">
        <f aca="false">SUM(I150:K150)</f>
        <v>1.05</v>
      </c>
      <c r="M150" s="83" t="n">
        <f aca="false">SUM(H150,L150)</f>
        <v>9.8</v>
      </c>
      <c r="N150" s="82" t="n">
        <f aca="false">ROUND(M150,1)</f>
        <v>9.8</v>
      </c>
      <c r="O150" s="10" t="n">
        <f aca="false">IF(N150&lt;5.5,"R",IF(N150&gt;9.45,10,ROUND(N150,0)))</f>
        <v>10</v>
      </c>
    </row>
    <row r="151" customFormat="false" ht="15" hidden="false" customHeight="false" outlineLevel="0" collapsed="false">
      <c r="A151" s="12" t="s">
        <v>285</v>
      </c>
      <c r="B151" s="37" t="s">
        <v>298</v>
      </c>
      <c r="C151" s="37" t="s">
        <v>299</v>
      </c>
      <c r="D151" s="38" t="n">
        <f aca="false">5+5</f>
        <v>10</v>
      </c>
      <c r="E151" s="38" t="n">
        <v>10</v>
      </c>
      <c r="F151" s="38"/>
      <c r="G151" s="38"/>
      <c r="H151" s="82" t="n">
        <f aca="false">AVERAGE(D151:G151)</f>
        <v>10</v>
      </c>
      <c r="I151" s="60" t="n">
        <v>1.3</v>
      </c>
      <c r="J151" s="40" t="n">
        <v>1.6</v>
      </c>
      <c r="K151" s="60"/>
      <c r="L151" s="82" t="n">
        <f aca="false">SUM(I151:K151)</f>
        <v>2.9</v>
      </c>
      <c r="M151" s="83" t="n">
        <f aca="false">SUM(H151,L151)</f>
        <v>12.9</v>
      </c>
      <c r="N151" s="82" t="n">
        <f aca="false">ROUND(M151,1)</f>
        <v>12.9</v>
      </c>
      <c r="O151" s="10" t="n">
        <f aca="false">IF(N151&lt;5.5,"R",IF(N151&gt;9.45,10,ROUND(N151,0)))</f>
        <v>10</v>
      </c>
    </row>
    <row r="152" customFormat="false" ht="15" hidden="false" customHeight="false" outlineLevel="0" collapsed="false">
      <c r="A152" s="12" t="s">
        <v>285</v>
      </c>
      <c r="B152" s="37" t="s">
        <v>300</v>
      </c>
      <c r="C152" s="37" t="s">
        <v>301</v>
      </c>
      <c r="D152" s="38" t="n">
        <f aca="false">5+5</f>
        <v>10</v>
      </c>
      <c r="E152" s="38" t="n">
        <v>10</v>
      </c>
      <c r="F152" s="38"/>
      <c r="G152" s="38"/>
      <c r="H152" s="82" t="n">
        <f aca="false">AVERAGE(D152:G152)</f>
        <v>10</v>
      </c>
      <c r="I152" s="60" t="n">
        <v>1.8</v>
      </c>
      <c r="J152" s="40" t="n">
        <v>2.2</v>
      </c>
      <c r="K152" s="60"/>
      <c r="L152" s="82" t="n">
        <f aca="false">SUM(I152:K152)</f>
        <v>4</v>
      </c>
      <c r="M152" s="83" t="n">
        <f aca="false">SUM(H152,L152)</f>
        <v>14</v>
      </c>
      <c r="N152" s="82" t="n">
        <f aca="false">ROUND(M152,1)</f>
        <v>14</v>
      </c>
      <c r="O152" s="10" t="n">
        <f aca="false">IF(N152&lt;5.5,"R",IF(N152&gt;9.45,10,ROUND(N152,0)))</f>
        <v>10</v>
      </c>
    </row>
    <row r="153" customFormat="false" ht="15" hidden="false" customHeight="false" outlineLevel="0" collapsed="false">
      <c r="A153" s="12" t="s">
        <v>285</v>
      </c>
      <c r="B153" s="27" t="s">
        <v>302</v>
      </c>
      <c r="C153" s="27" t="s">
        <v>303</v>
      </c>
      <c r="D153" s="38" t="n">
        <f aca="false">1.5+5</f>
        <v>6.5</v>
      </c>
      <c r="E153" s="28" t="n">
        <v>4</v>
      </c>
      <c r="F153" s="28"/>
      <c r="G153" s="28"/>
      <c r="H153" s="48" t="n">
        <f aca="false">AVERAGE(D153:G153)</f>
        <v>5.25</v>
      </c>
      <c r="I153" s="30" t="n">
        <v>0</v>
      </c>
      <c r="J153" s="30" t="n">
        <v>0.1</v>
      </c>
      <c r="K153" s="30"/>
      <c r="L153" s="49" t="n">
        <f aca="false">SUM(I153:K153)</f>
        <v>0.1</v>
      </c>
      <c r="M153" s="50" t="n">
        <f aca="false">SUM(H153,L153)</f>
        <v>5.35</v>
      </c>
      <c r="N153" s="81" t="n">
        <f aca="false">ROUND(M153,1)</f>
        <v>5.4</v>
      </c>
      <c r="O153" s="10" t="str">
        <f aca="false">IF(N153&lt;5.5,"R",IF(N153&gt;9.45,10,ROUND(N153,0)))</f>
        <v>R</v>
      </c>
    </row>
    <row r="154" customFormat="false" ht="15" hidden="false" customHeight="false" outlineLevel="0" collapsed="false">
      <c r="A154" s="12" t="s">
        <v>285</v>
      </c>
      <c r="B154" s="37" t="s">
        <v>304</v>
      </c>
      <c r="C154" s="37" t="s">
        <v>305</v>
      </c>
      <c r="D154" s="38" t="n">
        <f aca="false">5+5</f>
        <v>10</v>
      </c>
      <c r="E154" s="38" t="n">
        <v>10</v>
      </c>
      <c r="F154" s="38"/>
      <c r="G154" s="38"/>
      <c r="H154" s="82" t="n">
        <f aca="false">AVERAGE(D154:G154)</f>
        <v>10</v>
      </c>
      <c r="I154" s="60" t="n">
        <v>0.15</v>
      </c>
      <c r="J154" s="40" t="n">
        <v>1</v>
      </c>
      <c r="K154" s="60"/>
      <c r="L154" s="82" t="n">
        <f aca="false">SUM(I154:K154)</f>
        <v>1.15</v>
      </c>
      <c r="M154" s="83" t="n">
        <f aca="false">SUM(H154,L154)</f>
        <v>11.15</v>
      </c>
      <c r="N154" s="82" t="n">
        <f aca="false">ROUND(M154,1)</f>
        <v>11.2</v>
      </c>
      <c r="O154" s="10" t="n">
        <f aca="false">IF(N154&lt;5.5,"R",IF(N154&gt;9.45,10,ROUND(N154,0)))</f>
        <v>10</v>
      </c>
    </row>
    <row r="155" customFormat="false" ht="15" hidden="false" customHeight="false" outlineLevel="0" collapsed="false">
      <c r="A155" s="12" t="s">
        <v>285</v>
      </c>
      <c r="B155" s="41" t="s">
        <v>306</v>
      </c>
      <c r="C155" s="41" t="s">
        <v>307</v>
      </c>
      <c r="D155" s="38" t="n">
        <f aca="false">4+5</f>
        <v>9</v>
      </c>
      <c r="E155" s="16" t="n">
        <v>8</v>
      </c>
      <c r="F155" s="16"/>
      <c r="G155" s="16"/>
      <c r="H155" s="82" t="n">
        <f aca="false">AVERAGE(D155:G155)</f>
        <v>8.5</v>
      </c>
      <c r="I155" s="60" t="n">
        <v>1.05</v>
      </c>
      <c r="J155" s="19" t="n">
        <v>1.1</v>
      </c>
      <c r="K155" s="32"/>
      <c r="L155" s="82" t="n">
        <f aca="false">SUM(I155:K155)</f>
        <v>2.15</v>
      </c>
      <c r="M155" s="83" t="n">
        <f aca="false">SUM(H155,L155)</f>
        <v>10.65</v>
      </c>
      <c r="N155" s="82" t="n">
        <f aca="false">ROUND(M155,1)</f>
        <v>10.7</v>
      </c>
      <c r="O155" s="10" t="n">
        <f aca="false">IF(N155&lt;5.5,"R",IF(N155&gt;9.45,10,ROUND(N155,0)))</f>
        <v>10</v>
      </c>
    </row>
    <row r="156" customFormat="false" ht="15" hidden="false" customHeight="false" outlineLevel="0" collapsed="false">
      <c r="A156" s="12" t="s">
        <v>285</v>
      </c>
      <c r="B156" s="37" t="s">
        <v>308</v>
      </c>
      <c r="C156" s="37" t="s">
        <v>309</v>
      </c>
      <c r="D156" s="38" t="n">
        <f aca="false">5+5</f>
        <v>10</v>
      </c>
      <c r="E156" s="51" t="n">
        <v>6</v>
      </c>
      <c r="F156" s="51"/>
      <c r="G156" s="51"/>
      <c r="H156" s="82" t="n">
        <f aca="false">AVERAGE(D156:G156)</f>
        <v>8</v>
      </c>
      <c r="I156" s="60" t="n">
        <v>0.8</v>
      </c>
      <c r="J156" s="53" t="n">
        <v>0.8</v>
      </c>
      <c r="K156" s="60"/>
      <c r="L156" s="82" t="n">
        <f aca="false">SUM(I156:K156)</f>
        <v>1.6</v>
      </c>
      <c r="M156" s="83" t="n">
        <f aca="false">SUM(H156,L156)</f>
        <v>9.6</v>
      </c>
      <c r="N156" s="82" t="n">
        <f aca="false">ROUND(M156,1)</f>
        <v>9.6</v>
      </c>
      <c r="O156" s="10" t="n">
        <f aca="false">IF(N156&lt;5.5,"R",IF(N156&gt;9.45,10,ROUND(N156,0)))</f>
        <v>10</v>
      </c>
    </row>
    <row r="157" customFormat="false" ht="15" hidden="false" customHeight="false" outlineLevel="0" collapsed="false">
      <c r="A157" s="12" t="s">
        <v>285</v>
      </c>
      <c r="B157" s="37" t="s">
        <v>310</v>
      </c>
      <c r="C157" s="37" t="s">
        <v>311</v>
      </c>
      <c r="D157" s="38" t="n">
        <f aca="false">3+3</f>
        <v>6</v>
      </c>
      <c r="E157" s="59" t="n">
        <v>9</v>
      </c>
      <c r="F157" s="59"/>
      <c r="G157" s="59"/>
      <c r="H157" s="82" t="n">
        <f aca="false">AVERAGE(D157:G157)</f>
        <v>7.5</v>
      </c>
      <c r="I157" s="60" t="n">
        <v>0</v>
      </c>
      <c r="J157" s="60" t="n">
        <v>0.9</v>
      </c>
      <c r="K157" s="60"/>
      <c r="L157" s="82" t="n">
        <f aca="false">SUM(I157:K157)</f>
        <v>0.9</v>
      </c>
      <c r="M157" s="83" t="n">
        <f aca="false">SUM(H157,L157)</f>
        <v>8.4</v>
      </c>
      <c r="N157" s="82" t="n">
        <f aca="false">ROUND(M157,1)</f>
        <v>8.4</v>
      </c>
      <c r="O157" s="10" t="n">
        <f aca="false">IF(N157&lt;5.5,"R",IF(N157&gt;9.45,10,ROUND(N157,0)))</f>
        <v>8</v>
      </c>
    </row>
    <row r="158" customFormat="false" ht="15" hidden="false" customHeight="false" outlineLevel="0" collapsed="false">
      <c r="A158" s="12" t="s">
        <v>285</v>
      </c>
      <c r="B158" s="37" t="s">
        <v>312</v>
      </c>
      <c r="C158" s="37" t="s">
        <v>313</v>
      </c>
      <c r="D158" s="38" t="n">
        <f aca="false">0+5</f>
        <v>5</v>
      </c>
      <c r="E158" s="38" t="n">
        <v>7</v>
      </c>
      <c r="F158" s="38"/>
      <c r="G158" s="38"/>
      <c r="H158" s="82" t="n">
        <f aca="false">AVERAGE(D158:G158)</f>
        <v>6</v>
      </c>
      <c r="I158" s="60" t="n">
        <v>0</v>
      </c>
      <c r="J158" s="40" t="n">
        <v>-0.1</v>
      </c>
      <c r="K158" s="60"/>
      <c r="L158" s="82" t="n">
        <f aca="false">SUM(I158:K158)</f>
        <v>-0.1</v>
      </c>
      <c r="M158" s="83" t="n">
        <f aca="false">SUM(H158,L158)</f>
        <v>5.9</v>
      </c>
      <c r="N158" s="82" t="n">
        <f aca="false">ROUND(M158,1)</f>
        <v>5.9</v>
      </c>
      <c r="O158" s="10" t="n">
        <f aca="false">IF(N158&lt;5.5,"R",IF(N158&gt;9.45,10,ROUND(N158,0)))</f>
        <v>6</v>
      </c>
    </row>
    <row r="159" customFormat="false" ht="15" hidden="false" customHeight="false" outlineLevel="0" collapsed="false">
      <c r="A159" s="12" t="s">
        <v>285</v>
      </c>
      <c r="B159" s="37" t="s">
        <v>314</v>
      </c>
      <c r="C159" s="37" t="s">
        <v>315</v>
      </c>
      <c r="D159" s="38" t="n">
        <f aca="false">5+5</f>
        <v>10</v>
      </c>
      <c r="E159" s="38" t="n">
        <v>5</v>
      </c>
      <c r="F159" s="38"/>
      <c r="G159" s="38"/>
      <c r="H159" s="82" t="n">
        <f aca="false">AVERAGE(D159:G159)</f>
        <v>7.5</v>
      </c>
      <c r="I159" s="60" t="n">
        <v>0.8</v>
      </c>
      <c r="J159" s="40" t="n">
        <v>0.5</v>
      </c>
      <c r="K159" s="60"/>
      <c r="L159" s="82" t="n">
        <f aca="false">SUM(I159:K159)</f>
        <v>1.3</v>
      </c>
      <c r="M159" s="83" t="n">
        <f aca="false">SUM(H159,L159)</f>
        <v>8.8</v>
      </c>
      <c r="N159" s="82" t="n">
        <f aca="false">ROUND(M159,1)</f>
        <v>8.8</v>
      </c>
      <c r="O159" s="10" t="n">
        <f aca="false">IF(N159&lt;5.5,"R",IF(N159&gt;9.45,10,ROUND(N159,0)))</f>
        <v>9</v>
      </c>
    </row>
    <row r="160" customFormat="false" ht="15" hidden="false" customHeight="false" outlineLevel="0" collapsed="false">
      <c r="A160" s="12" t="s">
        <v>285</v>
      </c>
      <c r="B160" s="37" t="s">
        <v>316</v>
      </c>
      <c r="C160" s="37" t="s">
        <v>317</v>
      </c>
      <c r="D160" s="38" t="n">
        <f aca="false">5+5</f>
        <v>10</v>
      </c>
      <c r="E160" s="38" t="n">
        <v>7.5</v>
      </c>
      <c r="F160" s="38"/>
      <c r="G160" s="38"/>
      <c r="H160" s="82" t="n">
        <f aca="false">AVERAGE(D160:G160)</f>
        <v>8.75</v>
      </c>
      <c r="I160" s="60" t="n">
        <v>0.45</v>
      </c>
      <c r="J160" s="40" t="n">
        <v>1.4</v>
      </c>
      <c r="K160" s="60"/>
      <c r="L160" s="82" t="n">
        <f aca="false">SUM(I160:K160)</f>
        <v>1.85</v>
      </c>
      <c r="M160" s="83" t="n">
        <f aca="false">SUM(H160,L160)</f>
        <v>10.6</v>
      </c>
      <c r="N160" s="82" t="n">
        <f aca="false">ROUND(M160,1)</f>
        <v>10.6</v>
      </c>
      <c r="O160" s="10" t="n">
        <f aca="false">IF(N160&lt;5.5,"R",IF(N160&gt;9.45,10,ROUND(N160,0)))</f>
        <v>10</v>
      </c>
    </row>
    <row r="161" customFormat="false" ht="15" hidden="false" customHeight="false" outlineLevel="0" collapsed="false">
      <c r="A161" s="12" t="s">
        <v>285</v>
      </c>
      <c r="B161" s="37" t="s">
        <v>318</v>
      </c>
      <c r="C161" s="37" t="s">
        <v>319</v>
      </c>
      <c r="D161" s="38" t="n">
        <f aca="false">3+4</f>
        <v>7</v>
      </c>
      <c r="E161" s="38" t="n">
        <v>3.5</v>
      </c>
      <c r="F161" s="38"/>
      <c r="G161" s="38"/>
      <c r="H161" s="82" t="n">
        <f aca="false">AVERAGE(D161:G161)</f>
        <v>5.25</v>
      </c>
      <c r="I161" s="60" t="n">
        <v>0.3</v>
      </c>
      <c r="J161" s="40" t="n">
        <v>0.5</v>
      </c>
      <c r="K161" s="60"/>
      <c r="L161" s="82" t="n">
        <f aca="false">SUM(I161:K161)</f>
        <v>0.8</v>
      </c>
      <c r="M161" s="83" t="n">
        <f aca="false">SUM(H161,L161)</f>
        <v>6.05</v>
      </c>
      <c r="N161" s="82" t="n">
        <f aca="false">ROUND(M161,1)</f>
        <v>6.1</v>
      </c>
      <c r="O161" s="10" t="n">
        <f aca="false">IF(N161&lt;5.5,"R",IF(N161&gt;9.45,10,ROUND(N161,0)))</f>
        <v>6</v>
      </c>
    </row>
    <row r="162" customFormat="false" ht="15" hidden="false" customHeight="false" outlineLevel="0" collapsed="false">
      <c r="A162" s="12" t="s">
        <v>285</v>
      </c>
      <c r="B162" s="37" t="s">
        <v>320</v>
      </c>
      <c r="C162" s="37" t="s">
        <v>321</v>
      </c>
      <c r="D162" s="38" t="n">
        <f aca="false">5+5</f>
        <v>10</v>
      </c>
      <c r="E162" s="38" t="n">
        <v>10</v>
      </c>
      <c r="F162" s="38"/>
      <c r="G162" s="38"/>
      <c r="H162" s="82" t="n">
        <f aca="false">AVERAGE(D162:G162)</f>
        <v>10</v>
      </c>
      <c r="I162" s="60" t="n">
        <v>1.65</v>
      </c>
      <c r="J162" s="40" t="n">
        <v>1.9</v>
      </c>
      <c r="K162" s="60"/>
      <c r="L162" s="82" t="n">
        <f aca="false">SUM(I162:K162)</f>
        <v>3.55</v>
      </c>
      <c r="M162" s="83" t="n">
        <f aca="false">SUM(H162,L162)</f>
        <v>13.55</v>
      </c>
      <c r="N162" s="82" t="n">
        <f aca="false">ROUND(M162,1)</f>
        <v>13.6</v>
      </c>
      <c r="O162" s="10" t="n">
        <f aca="false">IF(N162&lt;5.5,"R",IF(N162&gt;9.45,10,ROUND(N162,0)))</f>
        <v>10</v>
      </c>
    </row>
    <row r="163" customFormat="false" ht="15" hidden="false" customHeight="false" outlineLevel="0" collapsed="false">
      <c r="A163" s="12" t="s">
        <v>285</v>
      </c>
      <c r="B163" s="37" t="s">
        <v>322</v>
      </c>
      <c r="C163" s="37" t="s">
        <v>323</v>
      </c>
      <c r="D163" s="38" t="n">
        <f aca="false">5+5</f>
        <v>10</v>
      </c>
      <c r="E163" s="6" t="n">
        <v>3</v>
      </c>
      <c r="F163" s="6"/>
      <c r="G163" s="6"/>
      <c r="H163" s="48" t="n">
        <f aca="false">AVERAGE(D163:G163)</f>
        <v>6.5</v>
      </c>
      <c r="I163" s="8" t="n">
        <v>0.15</v>
      </c>
      <c r="J163" s="8" t="n">
        <v>1</v>
      </c>
      <c r="K163" s="8"/>
      <c r="L163" s="7" t="n">
        <f aca="false">SUM(I163:K163)</f>
        <v>1.15</v>
      </c>
      <c r="M163" s="83" t="n">
        <f aca="false">SUM(H163,L163)</f>
        <v>7.65</v>
      </c>
      <c r="N163" s="82" t="n">
        <f aca="false">ROUND(M163,1)</f>
        <v>7.7</v>
      </c>
      <c r="O163" s="10" t="n">
        <f aca="false">IF(N163&lt;5.5,"R",IF(N163&gt;9.45,10,ROUND(N163,0)))</f>
        <v>8</v>
      </c>
    </row>
    <row r="164" customFormat="false" ht="15" hidden="false" customHeight="false" outlineLevel="0" collapsed="false">
      <c r="A164" s="12" t="s">
        <v>285</v>
      </c>
      <c r="B164" s="37" t="s">
        <v>324</v>
      </c>
      <c r="C164" s="37" t="s">
        <v>325</v>
      </c>
      <c r="D164" s="38" t="n">
        <f aca="false">3.5+5</f>
        <v>8.5</v>
      </c>
      <c r="E164" s="51" t="n">
        <v>6</v>
      </c>
      <c r="F164" s="51"/>
      <c r="G164" s="51"/>
      <c r="H164" s="82" t="n">
        <f aca="false">AVERAGE(D164:G164)</f>
        <v>7.25</v>
      </c>
      <c r="I164" s="60" t="n">
        <v>0</v>
      </c>
      <c r="J164" s="53" t="n">
        <v>0.6</v>
      </c>
      <c r="K164" s="60"/>
      <c r="L164" s="82" t="n">
        <f aca="false">SUM(I164:K164)</f>
        <v>0.6</v>
      </c>
      <c r="M164" s="83" t="n">
        <f aca="false">SUM(H164,L164)</f>
        <v>7.85</v>
      </c>
      <c r="N164" s="82" t="n">
        <f aca="false">ROUND(M164,1)</f>
        <v>7.9</v>
      </c>
      <c r="O164" s="10" t="n">
        <f aca="false">IF(N164&lt;5.5,"R",IF(N164&gt;9.45,10,ROUND(N164,0)))</f>
        <v>8</v>
      </c>
    </row>
    <row r="165" customFormat="false" ht="15" hidden="false" customHeight="false" outlineLevel="0" collapsed="false">
      <c r="A165" s="12" t="s">
        <v>285</v>
      </c>
      <c r="B165" s="37" t="s">
        <v>326</v>
      </c>
      <c r="C165" s="37" t="s">
        <v>327</v>
      </c>
      <c r="D165" s="38" t="n">
        <f aca="false">3.5+5</f>
        <v>8.5</v>
      </c>
      <c r="E165" s="59" t="n">
        <v>10</v>
      </c>
      <c r="F165" s="59"/>
      <c r="G165" s="59"/>
      <c r="H165" s="82" t="n">
        <f aca="false">AVERAGE(D165:G165)</f>
        <v>9.25</v>
      </c>
      <c r="I165" s="60" t="n">
        <v>0.0499999999999998</v>
      </c>
      <c r="J165" s="60" t="n">
        <v>0.5</v>
      </c>
      <c r="K165" s="60"/>
      <c r="L165" s="82" t="n">
        <f aca="false">SUM(I165:K165)</f>
        <v>0.55</v>
      </c>
      <c r="M165" s="83" t="n">
        <f aca="false">SUM(H165,L165)</f>
        <v>9.8</v>
      </c>
      <c r="N165" s="82" t="n">
        <f aca="false">ROUND(M165,1)</f>
        <v>9.8</v>
      </c>
      <c r="O165" s="10" t="n">
        <f aca="false">IF(N165&lt;5.5,"R",IF(N165&gt;9.45,10,ROUND(N165,0)))</f>
        <v>10</v>
      </c>
    </row>
    <row r="166" customFormat="false" ht="15" hidden="false" customHeight="false" outlineLevel="0" collapsed="false">
      <c r="A166" s="12" t="s">
        <v>285</v>
      </c>
      <c r="B166" s="37" t="s">
        <v>328</v>
      </c>
      <c r="C166" s="37" t="s">
        <v>329</v>
      </c>
      <c r="D166" s="38" t="n">
        <f aca="false">5+5</f>
        <v>10</v>
      </c>
      <c r="E166" s="38" t="n">
        <v>8.5</v>
      </c>
      <c r="F166" s="38"/>
      <c r="G166" s="38"/>
      <c r="H166" s="82" t="n">
        <f aca="false">AVERAGE(D166:G166)</f>
        <v>9.25</v>
      </c>
      <c r="I166" s="60" t="n">
        <v>0.9</v>
      </c>
      <c r="J166" s="40" t="n">
        <v>1.3</v>
      </c>
      <c r="K166" s="60"/>
      <c r="L166" s="82" t="n">
        <f aca="false">SUM(I166:K166)</f>
        <v>2.2</v>
      </c>
      <c r="M166" s="83" t="n">
        <f aca="false">SUM(H166,L166)</f>
        <v>11.45</v>
      </c>
      <c r="N166" s="82" t="n">
        <f aca="false">ROUND(M166,1)</f>
        <v>11.5</v>
      </c>
      <c r="O166" s="10" t="n">
        <f aca="false">IF(N166&lt;5.5,"R",IF(N166&gt;9.45,10,ROUND(N166,0)))</f>
        <v>10</v>
      </c>
    </row>
    <row r="167" customFormat="false" ht="15" hidden="false" customHeight="false" outlineLevel="0" collapsed="false">
      <c r="A167" s="12" t="s">
        <v>285</v>
      </c>
      <c r="B167" s="37" t="s">
        <v>330</v>
      </c>
      <c r="C167" s="37" t="s">
        <v>331</v>
      </c>
      <c r="D167" s="38" t="n">
        <f aca="false">4.5+2</f>
        <v>6.5</v>
      </c>
      <c r="E167" s="38" t="n">
        <v>10</v>
      </c>
      <c r="F167" s="38"/>
      <c r="G167" s="38"/>
      <c r="H167" s="82" t="n">
        <f aca="false">AVERAGE(D167:G167)</f>
        <v>8.25</v>
      </c>
      <c r="I167" s="60" t="n">
        <v>0.9</v>
      </c>
      <c r="J167" s="40" t="n">
        <v>1.1</v>
      </c>
      <c r="K167" s="60"/>
      <c r="L167" s="82" t="n">
        <f aca="false">SUM(I167:K167)</f>
        <v>2</v>
      </c>
      <c r="M167" s="83" t="n">
        <f aca="false">SUM(H167,L167)</f>
        <v>10.25</v>
      </c>
      <c r="N167" s="82" t="n">
        <f aca="false">ROUND(M167,1)</f>
        <v>10.3</v>
      </c>
      <c r="O167" s="10" t="n">
        <f aca="false">IF(N167&lt;5.5,"R",IF(N167&gt;9.45,10,ROUND(N167,0)))</f>
        <v>10</v>
      </c>
    </row>
    <row r="168" customFormat="false" ht="15" hidden="false" customHeight="false" outlineLevel="0" collapsed="false">
      <c r="A168" s="12" t="s">
        <v>285</v>
      </c>
      <c r="B168" s="37" t="s">
        <v>332</v>
      </c>
      <c r="C168" s="37" t="s">
        <v>333</v>
      </c>
      <c r="D168" s="38" t="n">
        <f aca="false">5+5</f>
        <v>10</v>
      </c>
      <c r="E168" s="38" t="n">
        <v>10</v>
      </c>
      <c r="F168" s="38"/>
      <c r="G168" s="38"/>
      <c r="H168" s="82" t="n">
        <f aca="false">AVERAGE(D168:G168)</f>
        <v>10</v>
      </c>
      <c r="I168" s="60" t="n">
        <v>0.75</v>
      </c>
      <c r="J168" s="40" t="n">
        <v>1.2</v>
      </c>
      <c r="K168" s="60"/>
      <c r="L168" s="82" t="n">
        <f aca="false">SUM(I168:K168)</f>
        <v>1.95</v>
      </c>
      <c r="M168" s="83" t="n">
        <f aca="false">SUM(H168,L168)</f>
        <v>11.95</v>
      </c>
      <c r="N168" s="82" t="n">
        <f aca="false">ROUND(M168,1)</f>
        <v>12</v>
      </c>
      <c r="O168" s="10" t="n">
        <f aca="false">IF(N168&lt;5.5,"R",IF(N168&gt;9.45,10,ROUND(N168,0)))</f>
        <v>10</v>
      </c>
    </row>
    <row r="169" customFormat="false" ht="15" hidden="false" customHeight="false" outlineLevel="0" collapsed="false">
      <c r="A169" s="12" t="s">
        <v>285</v>
      </c>
      <c r="B169" s="37" t="s">
        <v>334</v>
      </c>
      <c r="C169" s="37" t="s">
        <v>335</v>
      </c>
      <c r="D169" s="38" t="n">
        <f aca="false">2+5</f>
        <v>7</v>
      </c>
      <c r="E169" s="6" t="n">
        <v>8</v>
      </c>
      <c r="F169" s="6"/>
      <c r="G169" s="6"/>
      <c r="H169" s="48" t="n">
        <f aca="false">AVERAGE(D169:G169)</f>
        <v>7.5</v>
      </c>
      <c r="I169" s="8" t="n">
        <v>0</v>
      </c>
      <c r="J169" s="8" t="n">
        <v>0.4</v>
      </c>
      <c r="K169" s="8"/>
      <c r="L169" s="7" t="n">
        <f aca="false">SUM(I169:K169)</f>
        <v>0.4</v>
      </c>
      <c r="M169" s="83" t="n">
        <f aca="false">SUM(H169,L169)</f>
        <v>7.9</v>
      </c>
      <c r="N169" s="82" t="n">
        <f aca="false">ROUND(M169,1)</f>
        <v>7.9</v>
      </c>
      <c r="O169" s="10" t="n">
        <f aca="false">IF(N169&lt;5.5,"R",IF(N169&gt;9.45,10,ROUND(N169,0)))</f>
        <v>8</v>
      </c>
    </row>
    <row r="170" customFormat="false" ht="15" hidden="false" customHeight="false" outlineLevel="0" collapsed="false">
      <c r="A170" s="12" t="s">
        <v>285</v>
      </c>
      <c r="B170" s="37" t="s">
        <v>336</v>
      </c>
      <c r="C170" s="37" t="s">
        <v>337</v>
      </c>
      <c r="D170" s="38" t="n">
        <f aca="false">5+5</f>
        <v>10</v>
      </c>
      <c r="E170" s="59" t="n">
        <v>4.5</v>
      </c>
      <c r="F170" s="59"/>
      <c r="G170" s="59"/>
      <c r="H170" s="82" t="n">
        <f aca="false">AVERAGE(D170:G170)</f>
        <v>7.25</v>
      </c>
      <c r="I170" s="60" t="n">
        <v>0.55</v>
      </c>
      <c r="J170" s="60" t="n">
        <v>0.4</v>
      </c>
      <c r="K170" s="60"/>
      <c r="L170" s="82" t="n">
        <f aca="false">SUM(I170:K170)</f>
        <v>0.95</v>
      </c>
      <c r="M170" s="83" t="n">
        <f aca="false">SUM(H170,L170)</f>
        <v>8.2</v>
      </c>
      <c r="N170" s="82" t="n">
        <f aca="false">ROUND(M170,1)</f>
        <v>8.2</v>
      </c>
      <c r="O170" s="10" t="n">
        <f aca="false">IF(N170&lt;5.5,"R",IF(N170&gt;9.45,10,ROUND(N170,0)))</f>
        <v>8</v>
      </c>
    </row>
    <row r="171" customFormat="false" ht="15" hidden="false" customHeight="false" outlineLevel="0" collapsed="false">
      <c r="A171" s="12" t="s">
        <v>285</v>
      </c>
      <c r="B171" s="37" t="s">
        <v>338</v>
      </c>
      <c r="C171" s="37" t="s">
        <v>339</v>
      </c>
      <c r="D171" s="38" t="n">
        <f aca="false">2.5+5</f>
        <v>7.5</v>
      </c>
      <c r="E171" s="38" t="n">
        <v>6</v>
      </c>
      <c r="F171" s="38"/>
      <c r="G171" s="38"/>
      <c r="H171" s="82" t="n">
        <f aca="false">AVERAGE(D171:G171)</f>
        <v>6.75</v>
      </c>
      <c r="I171" s="60" t="n">
        <v>0</v>
      </c>
      <c r="J171" s="40" t="n">
        <v>0.3</v>
      </c>
      <c r="K171" s="60"/>
      <c r="L171" s="82" t="n">
        <f aca="false">SUM(I171:K171)</f>
        <v>0.3</v>
      </c>
      <c r="M171" s="83" t="n">
        <f aca="false">SUM(H171,L171)</f>
        <v>7.05</v>
      </c>
      <c r="N171" s="82" t="n">
        <f aca="false">ROUND(M171,1)</f>
        <v>7.1</v>
      </c>
      <c r="O171" s="10" t="n">
        <f aca="false">IF(N171&lt;5.5,"R",IF(N171&gt;9.45,10,ROUND(N171,0)))</f>
        <v>7</v>
      </c>
    </row>
    <row r="172" customFormat="false" ht="15" hidden="false" customHeight="false" outlineLevel="0" collapsed="false">
      <c r="A172" s="12" t="s">
        <v>285</v>
      </c>
      <c r="B172" s="37" t="s">
        <v>340</v>
      </c>
      <c r="C172" s="37" t="s">
        <v>341</v>
      </c>
      <c r="D172" s="38" t="n">
        <f aca="false">5+5</f>
        <v>10</v>
      </c>
      <c r="E172" s="38" t="n">
        <v>10</v>
      </c>
      <c r="F172" s="38"/>
      <c r="G172" s="38"/>
      <c r="H172" s="82" t="n">
        <f aca="false">AVERAGE(D172:G172)</f>
        <v>10</v>
      </c>
      <c r="I172" s="60" t="n">
        <v>0.9</v>
      </c>
      <c r="J172" s="40" t="n">
        <v>1.1</v>
      </c>
      <c r="K172" s="60"/>
      <c r="L172" s="82" t="n">
        <f aca="false">SUM(I172:K172)</f>
        <v>2</v>
      </c>
      <c r="M172" s="83" t="n">
        <f aca="false">SUM(H172,L172)</f>
        <v>12</v>
      </c>
      <c r="N172" s="82" t="n">
        <f aca="false">ROUND(M172,1)</f>
        <v>12</v>
      </c>
      <c r="O172" s="10" t="n">
        <f aca="false">IF(N172&lt;5.5,"R",IF(N172&gt;9.45,10,ROUND(N172,0)))</f>
        <v>10</v>
      </c>
    </row>
    <row r="173" customFormat="false" ht="15" hidden="false" customHeight="false" outlineLevel="0" collapsed="false">
      <c r="A173" s="12" t="s">
        <v>285</v>
      </c>
      <c r="B173" s="37" t="s">
        <v>342</v>
      </c>
      <c r="C173" s="37" t="s">
        <v>343</v>
      </c>
      <c r="D173" s="38" t="n">
        <f aca="false">2+5</f>
        <v>7</v>
      </c>
      <c r="E173" s="38" t="n">
        <v>8</v>
      </c>
      <c r="F173" s="38"/>
      <c r="G173" s="38"/>
      <c r="H173" s="82" t="n">
        <f aca="false">AVERAGE(D173:G173)</f>
        <v>7.5</v>
      </c>
      <c r="I173" s="60" t="n">
        <v>0</v>
      </c>
      <c r="J173" s="40" t="n">
        <v>1.1</v>
      </c>
      <c r="K173" s="60"/>
      <c r="L173" s="82" t="n">
        <f aca="false">SUM(I173:K173)</f>
        <v>1.1</v>
      </c>
      <c r="M173" s="83" t="n">
        <f aca="false">SUM(H173,L173)</f>
        <v>8.6</v>
      </c>
      <c r="N173" s="82" t="n">
        <f aca="false">ROUND(M173,1)</f>
        <v>8.6</v>
      </c>
      <c r="O173" s="10" t="n">
        <f aca="false">IF(N173&lt;5.5,"R",IF(N173&gt;9.45,10,ROUND(N173,0)))</f>
        <v>9</v>
      </c>
    </row>
    <row r="174" customFormat="false" ht="15" hidden="false" customHeight="false" outlineLevel="0" collapsed="false">
      <c r="A174" s="12" t="s">
        <v>285</v>
      </c>
      <c r="B174" s="37" t="s">
        <v>344</v>
      </c>
      <c r="C174" s="37" t="s">
        <v>345</v>
      </c>
      <c r="D174" s="38" t="n">
        <f aca="false">5+5</f>
        <v>10</v>
      </c>
      <c r="E174" s="51" t="n">
        <v>4</v>
      </c>
      <c r="F174" s="51"/>
      <c r="G174" s="51"/>
      <c r="H174" s="82" t="n">
        <f aca="false">AVERAGE(D174:G174)</f>
        <v>7</v>
      </c>
      <c r="I174" s="60" t="n">
        <v>0</v>
      </c>
      <c r="J174" s="53" t="n">
        <v>0.4</v>
      </c>
      <c r="K174" s="60"/>
      <c r="L174" s="82" t="n">
        <f aca="false">SUM(I174:K174)</f>
        <v>0.4</v>
      </c>
      <c r="M174" s="83" t="n">
        <f aca="false">SUM(H174,L174)</f>
        <v>7.4</v>
      </c>
      <c r="N174" s="82" t="n">
        <f aca="false">ROUND(M174,1)</f>
        <v>7.4</v>
      </c>
      <c r="O174" s="10" t="n">
        <f aca="false">IF(N174&lt;5.5,"R",IF(N174&gt;9.45,10,ROUND(N174,0)))</f>
        <v>7</v>
      </c>
    </row>
    <row r="175" customFormat="false" ht="15" hidden="false" customHeight="false" outlineLevel="0" collapsed="false">
      <c r="A175" s="12" t="s">
        <v>285</v>
      </c>
      <c r="B175" s="37" t="s">
        <v>346</v>
      </c>
      <c r="C175" s="37" t="s">
        <v>347</v>
      </c>
      <c r="D175" s="38" t="n">
        <f aca="false">3.5+5</f>
        <v>8.5</v>
      </c>
      <c r="E175" s="59" t="n">
        <v>10</v>
      </c>
      <c r="F175" s="59"/>
      <c r="G175" s="59"/>
      <c r="H175" s="82" t="n">
        <f aca="false">AVERAGE(D175:G175)</f>
        <v>9.25</v>
      </c>
      <c r="I175" s="60" t="n">
        <v>0.35</v>
      </c>
      <c r="J175" s="60" t="n">
        <v>0.4</v>
      </c>
      <c r="K175" s="60"/>
      <c r="L175" s="82" t="n">
        <f aca="false">SUM(I175:K175)</f>
        <v>0.75</v>
      </c>
      <c r="M175" s="83" t="n">
        <f aca="false">SUM(H175,L175)</f>
        <v>10</v>
      </c>
      <c r="N175" s="82" t="n">
        <f aca="false">ROUND(M175,1)</f>
        <v>10</v>
      </c>
      <c r="O175" s="10" t="n">
        <f aca="false">IF(N175&lt;5.5,"R",IF(N175&gt;9.45,10,ROUND(N175,0)))</f>
        <v>10</v>
      </c>
    </row>
    <row r="176" customFormat="false" ht="15" hidden="false" customHeight="false" outlineLevel="0" collapsed="false">
      <c r="A176" s="12" t="s">
        <v>285</v>
      </c>
      <c r="B176" s="37" t="s">
        <v>348</v>
      </c>
      <c r="C176" s="37" t="s">
        <v>349</v>
      </c>
      <c r="D176" s="38" t="n">
        <f aca="false">5+5</f>
        <v>10</v>
      </c>
      <c r="E176" s="38" t="n">
        <v>10</v>
      </c>
      <c r="F176" s="38"/>
      <c r="G176" s="38"/>
      <c r="H176" s="82" t="n">
        <f aca="false">AVERAGE(D176:G176)</f>
        <v>10</v>
      </c>
      <c r="I176" s="60" t="n">
        <v>1</v>
      </c>
      <c r="J176" s="40" t="n">
        <v>0.9</v>
      </c>
      <c r="K176" s="60"/>
      <c r="L176" s="82" t="n">
        <f aca="false">SUM(I176:K176)</f>
        <v>1.9</v>
      </c>
      <c r="M176" s="83" t="n">
        <f aca="false">SUM(H176,L176)</f>
        <v>11.9</v>
      </c>
      <c r="N176" s="82" t="n">
        <f aca="false">ROUND(M176,1)</f>
        <v>11.9</v>
      </c>
      <c r="O176" s="10" t="n">
        <f aca="false">IF(N176&lt;5.5,"R",IF(N176&gt;9.45,10,ROUND(N176,0)))</f>
        <v>10</v>
      </c>
    </row>
    <row r="177" customFormat="false" ht="15" hidden="false" customHeight="false" outlineLevel="0" collapsed="false">
      <c r="A177" s="12" t="s">
        <v>285</v>
      </c>
      <c r="B177" s="37" t="s">
        <v>350</v>
      </c>
      <c r="C177" s="37" t="s">
        <v>351</v>
      </c>
      <c r="D177" s="38" t="n">
        <f aca="false">5+5</f>
        <v>10</v>
      </c>
      <c r="E177" s="51" t="n">
        <v>10</v>
      </c>
      <c r="F177" s="51"/>
      <c r="G177" s="51"/>
      <c r="H177" s="82" t="n">
        <f aca="false">AVERAGE(D177:G177)</f>
        <v>10</v>
      </c>
      <c r="I177" s="60" t="n">
        <v>0.55</v>
      </c>
      <c r="J177" s="53" t="n">
        <v>1.8</v>
      </c>
      <c r="K177" s="60"/>
      <c r="L177" s="82" t="n">
        <f aca="false">SUM(I177:K177)</f>
        <v>2.35</v>
      </c>
      <c r="M177" s="83" t="n">
        <f aca="false">SUM(H177,L177)</f>
        <v>12.35</v>
      </c>
      <c r="N177" s="82" t="n">
        <f aca="false">ROUND(M177,1)</f>
        <v>12.4</v>
      </c>
      <c r="O177" s="10" t="n">
        <f aca="false">IF(N177&lt;5.5,"R",IF(N177&gt;9.45,10,ROUND(N177,0)))</f>
        <v>10</v>
      </c>
    </row>
    <row r="178" customFormat="false" ht="15" hidden="false" customHeight="false" outlineLevel="0" collapsed="false">
      <c r="A178" s="12" t="s">
        <v>285</v>
      </c>
      <c r="B178" s="37" t="s">
        <v>352</v>
      </c>
      <c r="C178" s="37" t="s">
        <v>353</v>
      </c>
      <c r="D178" s="38" t="n">
        <f aca="false">5+5</f>
        <v>10</v>
      </c>
      <c r="E178" s="38" t="n">
        <v>10</v>
      </c>
      <c r="F178" s="38"/>
      <c r="G178" s="38"/>
      <c r="H178" s="82" t="n">
        <f aca="false">AVERAGE(D178:G178)</f>
        <v>10</v>
      </c>
      <c r="I178" s="60" t="n">
        <v>1.25</v>
      </c>
      <c r="J178" s="40" t="n">
        <v>1.6</v>
      </c>
      <c r="K178" s="60"/>
      <c r="L178" s="82" t="n">
        <f aca="false">SUM(I178:K178)</f>
        <v>2.85</v>
      </c>
      <c r="M178" s="83" t="n">
        <f aca="false">SUM(H178,L178)</f>
        <v>12.85</v>
      </c>
      <c r="N178" s="82" t="n">
        <f aca="false">ROUND(M178,1)</f>
        <v>12.9</v>
      </c>
      <c r="O178" s="10" t="n">
        <f aca="false">IF(N178&lt;5.5,"R",IF(N178&gt;9.45,10,ROUND(N178,0)))</f>
        <v>10</v>
      </c>
    </row>
    <row r="179" customFormat="false" ht="15" hidden="false" customHeight="false" outlineLevel="0" collapsed="false">
      <c r="A179" s="12" t="s">
        <v>285</v>
      </c>
      <c r="B179" s="37" t="s">
        <v>354</v>
      </c>
      <c r="C179" s="37" t="s">
        <v>355</v>
      </c>
      <c r="D179" s="38" t="n">
        <f aca="false">5+5</f>
        <v>10</v>
      </c>
      <c r="E179" s="51" t="n">
        <v>9</v>
      </c>
      <c r="F179" s="51"/>
      <c r="G179" s="51"/>
      <c r="H179" s="82" t="n">
        <f aca="false">AVERAGE(D179:G179)</f>
        <v>9.5</v>
      </c>
      <c r="I179" s="60" t="n">
        <v>0.8</v>
      </c>
      <c r="J179" s="53" t="n">
        <v>1.2</v>
      </c>
      <c r="K179" s="60"/>
      <c r="L179" s="82" t="n">
        <f aca="false">SUM(I179:K179)</f>
        <v>2</v>
      </c>
      <c r="M179" s="83" t="n">
        <f aca="false">SUM(H179,L179)</f>
        <v>11.5</v>
      </c>
      <c r="N179" s="82" t="n">
        <f aca="false">ROUND(M179,1)</f>
        <v>11.5</v>
      </c>
      <c r="O179" s="10" t="n">
        <f aca="false">IF(N179&lt;5.5,"R",IF(N179&gt;9.45,10,ROUND(N179,0)))</f>
        <v>10</v>
      </c>
    </row>
    <row r="180" customFormat="false" ht="15" hidden="false" customHeight="false" outlineLevel="0" collapsed="false">
      <c r="A180" s="12" t="s">
        <v>285</v>
      </c>
      <c r="B180" s="37" t="s">
        <v>356</v>
      </c>
      <c r="C180" s="37" t="s">
        <v>357</v>
      </c>
      <c r="D180" s="38" t="n">
        <f aca="false">5+5</f>
        <v>10</v>
      </c>
      <c r="E180" s="59" t="n">
        <v>9</v>
      </c>
      <c r="F180" s="59"/>
      <c r="G180" s="59"/>
      <c r="H180" s="82" t="n">
        <f aca="false">AVERAGE(D180:G180)</f>
        <v>9.5</v>
      </c>
      <c r="I180" s="60" t="n">
        <v>0</v>
      </c>
      <c r="J180" s="60" t="n">
        <v>0.8</v>
      </c>
      <c r="K180" s="60"/>
      <c r="L180" s="82" t="n">
        <f aca="false">SUM(I180:K180)</f>
        <v>0.8</v>
      </c>
      <c r="M180" s="83" t="n">
        <f aca="false">SUM(H180,L180)</f>
        <v>10.3</v>
      </c>
      <c r="N180" s="82" t="n">
        <f aca="false">ROUND(M180,1)</f>
        <v>10.3</v>
      </c>
      <c r="O180" s="10" t="n">
        <f aca="false">IF(N180&lt;5.5,"R",IF(N180&gt;9.45,10,ROUND(N180,0)))</f>
        <v>10</v>
      </c>
    </row>
    <row r="181" customFormat="false" ht="15" hidden="false" customHeight="false" outlineLevel="0" collapsed="false">
      <c r="A181" s="12" t="s">
        <v>285</v>
      </c>
      <c r="B181" s="37" t="s">
        <v>358</v>
      </c>
      <c r="C181" s="37" t="s">
        <v>359</v>
      </c>
      <c r="D181" s="38" t="n">
        <f aca="false">5+5</f>
        <v>10</v>
      </c>
      <c r="E181" s="38" t="n">
        <v>10</v>
      </c>
      <c r="F181" s="38"/>
      <c r="G181" s="38"/>
      <c r="H181" s="82" t="n">
        <f aca="false">AVERAGE(D181:G181)</f>
        <v>10</v>
      </c>
      <c r="I181" s="60" t="n">
        <v>1.25</v>
      </c>
      <c r="J181" s="40" t="n">
        <v>1.4</v>
      </c>
      <c r="K181" s="60"/>
      <c r="L181" s="82" t="n">
        <f aca="false">SUM(I181:K181)</f>
        <v>2.65</v>
      </c>
      <c r="M181" s="83" t="n">
        <f aca="false">SUM(H181,L181)</f>
        <v>12.65</v>
      </c>
      <c r="N181" s="82" t="n">
        <f aca="false">ROUND(M181,1)</f>
        <v>12.7</v>
      </c>
      <c r="O181" s="10" t="n">
        <f aca="false">IF(N181&lt;5.5,"R",IF(N181&gt;9.45,10,ROUND(N181,0)))</f>
        <v>10</v>
      </c>
    </row>
    <row r="182" customFormat="false" ht="15" hidden="false" customHeight="false" outlineLevel="0" collapsed="false">
      <c r="A182" s="12" t="s">
        <v>285</v>
      </c>
      <c r="B182" s="37" t="s">
        <v>360</v>
      </c>
      <c r="C182" s="37" t="s">
        <v>361</v>
      </c>
      <c r="D182" s="38" t="n">
        <f aca="false">5+5</f>
        <v>10</v>
      </c>
      <c r="E182" s="38" t="n">
        <v>10</v>
      </c>
      <c r="F182" s="38"/>
      <c r="G182" s="38"/>
      <c r="H182" s="82" t="n">
        <f aca="false">AVERAGE(D182:G182)</f>
        <v>10</v>
      </c>
      <c r="I182" s="60" t="n">
        <v>0</v>
      </c>
      <c r="J182" s="40" t="n">
        <v>1.2</v>
      </c>
      <c r="K182" s="60"/>
      <c r="L182" s="82" t="n">
        <f aca="false">SUM(I182:K182)</f>
        <v>1.2</v>
      </c>
      <c r="M182" s="83" t="n">
        <f aca="false">SUM(H182,L182)</f>
        <v>11.2</v>
      </c>
      <c r="N182" s="82" t="n">
        <f aca="false">ROUND(M182,1)</f>
        <v>11.2</v>
      </c>
      <c r="O182" s="10" t="n">
        <f aca="false">IF(N182&lt;5.5,"R",IF(N182&gt;9.45,10,ROUND(N182,0)))</f>
        <v>10</v>
      </c>
    </row>
    <row r="183" customFormat="false" ht="15" hidden="false" customHeight="false" outlineLevel="0" collapsed="false">
      <c r="A183" s="12" t="s">
        <v>285</v>
      </c>
      <c r="B183" s="37" t="s">
        <v>362</v>
      </c>
      <c r="C183" s="37" t="s">
        <v>363</v>
      </c>
      <c r="D183" s="38" t="n">
        <f aca="false">5+5</f>
        <v>10</v>
      </c>
      <c r="E183" s="38" t="n">
        <v>9</v>
      </c>
      <c r="F183" s="38"/>
      <c r="G183" s="38"/>
      <c r="H183" s="82" t="n">
        <f aca="false">AVERAGE(D183:G183)</f>
        <v>9.5</v>
      </c>
      <c r="I183" s="60" t="n">
        <v>0.45</v>
      </c>
      <c r="J183" s="40" t="n">
        <v>1.3</v>
      </c>
      <c r="K183" s="60"/>
      <c r="L183" s="82" t="n">
        <f aca="false">SUM(I183:K183)</f>
        <v>1.75</v>
      </c>
      <c r="M183" s="83" t="n">
        <f aca="false">SUM(H183,L183)</f>
        <v>11.25</v>
      </c>
      <c r="N183" s="82" t="n">
        <f aca="false">ROUND(M183,1)</f>
        <v>11.3</v>
      </c>
      <c r="O183" s="10" t="n">
        <f aca="false">IF(N183&lt;5.5,"R",IF(N183&gt;9.45,10,ROUND(N183,0)))</f>
        <v>10</v>
      </c>
    </row>
    <row r="184" customFormat="false" ht="15" hidden="false" customHeight="false" outlineLevel="0" collapsed="false">
      <c r="A184" s="12" t="s">
        <v>285</v>
      </c>
      <c r="B184" s="37" t="s">
        <v>364</v>
      </c>
      <c r="C184" s="37" t="s">
        <v>365</v>
      </c>
      <c r="D184" s="38" t="n">
        <f aca="false">5+5</f>
        <v>10</v>
      </c>
      <c r="E184" s="51" t="n">
        <v>6</v>
      </c>
      <c r="F184" s="51"/>
      <c r="G184" s="51"/>
      <c r="H184" s="82" t="n">
        <f aca="false">AVERAGE(D184:G184)</f>
        <v>8</v>
      </c>
      <c r="I184" s="60" t="n">
        <v>0.6</v>
      </c>
      <c r="J184" s="53" t="n">
        <v>1</v>
      </c>
      <c r="K184" s="60"/>
      <c r="L184" s="82" t="n">
        <f aca="false">SUM(I184:K184)</f>
        <v>1.6</v>
      </c>
      <c r="M184" s="83" t="n">
        <f aca="false">SUM(H184,L184)</f>
        <v>9.6</v>
      </c>
      <c r="N184" s="82" t="n">
        <f aca="false">ROUND(M184,1)</f>
        <v>9.6</v>
      </c>
      <c r="O184" s="10" t="n">
        <f aca="false">IF(N184&lt;5.5,"R",IF(N184&gt;9.45,10,ROUND(N184,0)))</f>
        <v>10</v>
      </c>
    </row>
    <row r="185" customFormat="false" ht="15" hidden="false" customHeight="false" outlineLevel="0" collapsed="false">
      <c r="A185" s="12" t="s">
        <v>285</v>
      </c>
      <c r="B185" s="37" t="s">
        <v>366</v>
      </c>
      <c r="C185" s="37" t="s">
        <v>367</v>
      </c>
      <c r="D185" s="38" t="n">
        <f aca="false">5+5</f>
        <v>10</v>
      </c>
      <c r="E185" s="59" t="n">
        <v>8</v>
      </c>
      <c r="F185" s="59"/>
      <c r="G185" s="59"/>
      <c r="H185" s="82" t="n">
        <f aca="false">AVERAGE(D185:G185)</f>
        <v>9</v>
      </c>
      <c r="I185" s="60" t="n">
        <v>0</v>
      </c>
      <c r="J185" s="60" t="n">
        <v>0.5</v>
      </c>
      <c r="K185" s="60"/>
      <c r="L185" s="82" t="n">
        <f aca="false">SUM(I185:K185)</f>
        <v>0.5</v>
      </c>
      <c r="M185" s="83" t="n">
        <f aca="false">SUM(H185,L185)</f>
        <v>9.5</v>
      </c>
      <c r="N185" s="82" t="n">
        <f aca="false">ROUND(M185,1)</f>
        <v>9.5</v>
      </c>
      <c r="O185" s="10" t="n">
        <f aca="false">IF(N185&lt;5.5,"R",IF(N185&gt;9.45,10,ROUND(N185,0)))</f>
        <v>10</v>
      </c>
    </row>
    <row r="186" customFormat="false" ht="15" hidden="false" customHeight="false" outlineLevel="0" collapsed="false">
      <c r="A186" s="12" t="s">
        <v>285</v>
      </c>
      <c r="B186" s="37" t="s">
        <v>368</v>
      </c>
      <c r="C186" s="37" t="s">
        <v>369</v>
      </c>
      <c r="D186" s="38" t="n">
        <f aca="false">5+5</f>
        <v>10</v>
      </c>
      <c r="E186" s="38" t="n">
        <v>10</v>
      </c>
      <c r="F186" s="38"/>
      <c r="G186" s="38"/>
      <c r="H186" s="82" t="n">
        <f aca="false">AVERAGE(D186:G186)</f>
        <v>10</v>
      </c>
      <c r="I186" s="60" t="n">
        <v>0.5</v>
      </c>
      <c r="J186" s="40" t="n">
        <v>1.6</v>
      </c>
      <c r="K186" s="60"/>
      <c r="L186" s="82" t="n">
        <f aca="false">SUM(I186:K186)</f>
        <v>2.1</v>
      </c>
      <c r="M186" s="83" t="n">
        <f aca="false">SUM(H186,L186)</f>
        <v>12.1</v>
      </c>
      <c r="N186" s="82" t="n">
        <f aca="false">ROUND(M186,1)</f>
        <v>12.1</v>
      </c>
      <c r="O186" s="10" t="n">
        <f aca="false">IF(N186&lt;5.5,"R",IF(N186&gt;9.45,10,ROUND(N186,0)))</f>
        <v>10</v>
      </c>
    </row>
    <row r="187" customFormat="false" ht="15" hidden="false" customHeight="false" outlineLevel="0" collapsed="false">
      <c r="A187" s="12" t="s">
        <v>285</v>
      </c>
      <c r="B187" s="27" t="s">
        <v>370</v>
      </c>
      <c r="C187" s="27" t="s">
        <v>371</v>
      </c>
      <c r="D187" s="38" t="n">
        <f aca="false">5+5</f>
        <v>10</v>
      </c>
      <c r="E187" s="87" t="n">
        <v>7</v>
      </c>
      <c r="F187" s="87"/>
      <c r="G187" s="29"/>
      <c r="H187" s="82" t="n">
        <f aca="false">AVERAGE(D187:G187)</f>
        <v>8.5</v>
      </c>
      <c r="I187" s="31" t="n">
        <v>0.9</v>
      </c>
      <c r="J187" s="31" t="n">
        <v>1.3</v>
      </c>
      <c r="K187" s="31"/>
      <c r="L187" s="82" t="n">
        <f aca="false">SUM(I187:K187)</f>
        <v>2.2</v>
      </c>
      <c r="M187" s="83" t="n">
        <f aca="false">SUM(H187,L187)</f>
        <v>10.7</v>
      </c>
      <c r="N187" s="82" t="n">
        <f aca="false">ROUND(M187,1)</f>
        <v>10.7</v>
      </c>
      <c r="O187" s="10" t="n">
        <f aca="false">IF(N187&lt;5.5,"R",IF(N187&gt;9.45,10,ROUND(N187,0)))</f>
        <v>10</v>
      </c>
    </row>
    <row r="188" customFormat="false" ht="15" hidden="false" customHeight="false" outlineLevel="0" collapsed="false">
      <c r="A188" s="12" t="s">
        <v>285</v>
      </c>
      <c r="B188" s="37" t="s">
        <v>372</v>
      </c>
      <c r="C188" s="37" t="s">
        <v>373</v>
      </c>
      <c r="D188" s="38" t="n">
        <f aca="false">1.5+3</f>
        <v>4.5</v>
      </c>
      <c r="E188" s="38" t="n">
        <v>2</v>
      </c>
      <c r="F188" s="38"/>
      <c r="G188" s="38"/>
      <c r="H188" s="82" t="n">
        <f aca="false">AVERAGE(D188:G188)</f>
        <v>3.25</v>
      </c>
      <c r="I188" s="60" t="n">
        <v>0</v>
      </c>
      <c r="J188" s="40" t="n">
        <v>-0.2</v>
      </c>
      <c r="K188" s="60"/>
      <c r="L188" s="82" t="n">
        <f aca="false">SUM(I188:K188)</f>
        <v>-0.2</v>
      </c>
      <c r="M188" s="83" t="n">
        <f aca="false">SUM(H188,L188)</f>
        <v>3.05</v>
      </c>
      <c r="N188" s="82" t="n">
        <f aca="false">ROUND(M188,1)</f>
        <v>3.1</v>
      </c>
      <c r="O188" s="10" t="str">
        <f aca="false">IF(N188&lt;5.5,"R",IF(N188&gt;9.45,10,ROUND(N188,0)))</f>
        <v>R</v>
      </c>
    </row>
    <row r="189" customFormat="false" ht="15" hidden="false" customHeight="false" outlineLevel="0" collapsed="false">
      <c r="A189" s="12" t="s">
        <v>285</v>
      </c>
      <c r="B189" s="47"/>
      <c r="C189" s="47" t="s">
        <v>374</v>
      </c>
      <c r="D189" s="44"/>
      <c r="E189" s="45"/>
      <c r="F189" s="45"/>
      <c r="G189" s="45"/>
      <c r="H189" s="85"/>
      <c r="I189" s="84"/>
      <c r="J189" s="84"/>
      <c r="K189" s="84"/>
      <c r="L189" s="85"/>
      <c r="M189" s="86"/>
      <c r="N189" s="85"/>
      <c r="O189" s="88"/>
    </row>
    <row r="191" customFormat="false" ht="15" hidden="false" customHeight="false" outlineLevel="0" collapsed="false">
      <c r="A191" s="1"/>
    </row>
    <row r="192" customFormat="false" ht="15" hidden="false" customHeight="false" outlineLevel="0" collapsed="false">
      <c r="A192" s="2"/>
      <c r="B192" s="3" t="s">
        <v>1</v>
      </c>
      <c r="C192" s="3" t="s">
        <v>2</v>
      </c>
      <c r="D192" s="4" t="s">
        <v>3</v>
      </c>
      <c r="E192" s="5" t="s">
        <v>284</v>
      </c>
      <c r="F192" s="5"/>
      <c r="G192" s="5"/>
      <c r="H192" s="77" t="s">
        <v>5</v>
      </c>
      <c r="I192" s="78" t="s">
        <v>6</v>
      </c>
      <c r="J192" s="78" t="s">
        <v>7</v>
      </c>
      <c r="K192" s="78" t="s">
        <v>8</v>
      </c>
      <c r="L192" s="77" t="s">
        <v>9</v>
      </c>
      <c r="M192" s="79" t="s">
        <v>103</v>
      </c>
      <c r="N192" s="77"/>
      <c r="O192" s="80"/>
    </row>
    <row r="193" customFormat="false" ht="15" hidden="false" customHeight="false" outlineLevel="0" collapsed="false">
      <c r="A193" s="12" t="s">
        <v>375</v>
      </c>
      <c r="B193" s="37" t="s">
        <v>376</v>
      </c>
      <c r="C193" s="37" t="s">
        <v>377</v>
      </c>
      <c r="D193" s="35" t="n">
        <f aca="false">0+5</f>
        <v>5</v>
      </c>
      <c r="E193" s="6" t="n">
        <v>0</v>
      </c>
      <c r="F193" s="6"/>
      <c r="G193" s="6"/>
      <c r="H193" s="7" t="n">
        <f aca="false">AVERAGE(D193:G193)</f>
        <v>2.5</v>
      </c>
      <c r="I193" s="8" t="n">
        <v>0</v>
      </c>
      <c r="J193" s="8" t="n">
        <v>0</v>
      </c>
      <c r="K193" s="8"/>
      <c r="L193" s="7" t="n">
        <f aca="false">SUM(I193:K193)</f>
        <v>0</v>
      </c>
      <c r="M193" s="9" t="n">
        <f aca="false">SUM(H193,L193)</f>
        <v>2.5</v>
      </c>
      <c r="N193" s="7" t="n">
        <f aca="false">ROUND(M193,1)</f>
        <v>2.5</v>
      </c>
      <c r="O193" s="80" t="str">
        <f aca="false">IF(N193&lt;5.5,"R",IF(N193&gt;9.45,10,ROUND(N193,0)))</f>
        <v>R</v>
      </c>
    </row>
    <row r="194" customFormat="false" ht="15" hidden="false" customHeight="false" outlineLevel="0" collapsed="false">
      <c r="A194" s="12" t="s">
        <v>375</v>
      </c>
      <c r="B194" s="13" t="s">
        <v>378</v>
      </c>
      <c r="C194" s="13" t="s">
        <v>379</v>
      </c>
      <c r="D194" s="35" t="n">
        <f aca="false">0+4</f>
        <v>4</v>
      </c>
      <c r="E194" s="89" t="n">
        <v>9</v>
      </c>
      <c r="F194" s="89"/>
      <c r="G194" s="89"/>
      <c r="H194" s="90" t="n">
        <f aca="false">AVERAGE(D194:G194)</f>
        <v>6.5</v>
      </c>
      <c r="I194" s="91" t="n">
        <v>0</v>
      </c>
      <c r="J194" s="91" t="n">
        <v>0.8</v>
      </c>
      <c r="K194" s="91"/>
      <c r="L194" s="90" t="n">
        <f aca="false">SUM(I194:K194)</f>
        <v>0.8</v>
      </c>
      <c r="M194" s="92" t="n">
        <f aca="false">SUM(H194,L194)</f>
        <v>7.3</v>
      </c>
      <c r="N194" s="90" t="n">
        <f aca="false">ROUND(M194,1)</f>
        <v>7.3</v>
      </c>
      <c r="O194" s="80" t="n">
        <f aca="false">IF(N194&lt;5.5,"R",IF(N194&gt;9.45,10,ROUND(N194,0)))</f>
        <v>7</v>
      </c>
    </row>
    <row r="195" customFormat="false" ht="15" hidden="false" customHeight="false" outlineLevel="0" collapsed="false">
      <c r="A195" s="12" t="s">
        <v>375</v>
      </c>
      <c r="B195" s="28" t="s">
        <v>380</v>
      </c>
      <c r="C195" s="28" t="s">
        <v>381</v>
      </c>
      <c r="D195" s="35" t="n">
        <f aca="false">2+3</f>
        <v>5</v>
      </c>
      <c r="E195" s="28" t="n">
        <v>4</v>
      </c>
      <c r="F195" s="28"/>
      <c r="G195" s="28"/>
      <c r="H195" s="7" t="n">
        <f aca="false">AVERAGE(D195:G195)</f>
        <v>4.5</v>
      </c>
      <c r="I195" s="30" t="n">
        <v>0</v>
      </c>
      <c r="J195" s="30" t="n">
        <v>0.6</v>
      </c>
      <c r="K195" s="30"/>
      <c r="L195" s="7" t="n">
        <f aca="false">SUM(I195:K195)</f>
        <v>0.6</v>
      </c>
      <c r="M195" s="9" t="n">
        <f aca="false">SUM(H195,L195)</f>
        <v>5.1</v>
      </c>
      <c r="N195" s="7" t="n">
        <f aca="false">ROUND(M195,1)</f>
        <v>5.1</v>
      </c>
      <c r="O195" s="80" t="str">
        <f aca="false">IF(N195&lt;5.5,"R",IF(N195&gt;9.45,10,ROUND(N195,0)))</f>
        <v>R</v>
      </c>
    </row>
    <row r="196" customFormat="false" ht="15" hidden="false" customHeight="false" outlineLevel="0" collapsed="false">
      <c r="A196" s="12" t="s">
        <v>375</v>
      </c>
      <c r="B196" s="41" t="s">
        <v>382</v>
      </c>
      <c r="C196" s="41" t="s">
        <v>383</v>
      </c>
      <c r="D196" s="35" t="n">
        <f aca="false">5+4.5</f>
        <v>9.5</v>
      </c>
      <c r="E196" s="16" t="n">
        <v>8</v>
      </c>
      <c r="F196" s="16"/>
      <c r="G196" s="16"/>
      <c r="H196" s="90" t="n">
        <f aca="false">AVERAGE(D196:G196)</f>
        <v>8.75</v>
      </c>
      <c r="I196" s="60" t="n">
        <v>0.55</v>
      </c>
      <c r="J196" s="19" t="n">
        <v>0.8</v>
      </c>
      <c r="K196" s="60"/>
      <c r="L196" s="90" t="n">
        <f aca="false">SUM(I196:K196)</f>
        <v>1.35</v>
      </c>
      <c r="M196" s="92" t="n">
        <f aca="false">SUM(H196,L196)</f>
        <v>10.1</v>
      </c>
      <c r="N196" s="90" t="n">
        <f aca="false">ROUND(M196,1)</f>
        <v>10.1</v>
      </c>
      <c r="O196" s="80" t="n">
        <f aca="false">IF(N196&lt;5.5,"R",IF(N196&gt;9.45,10,ROUND(N196,0)))</f>
        <v>10</v>
      </c>
    </row>
    <row r="197" customFormat="false" ht="15" hidden="false" customHeight="false" outlineLevel="0" collapsed="false">
      <c r="A197" s="12" t="s">
        <v>375</v>
      </c>
      <c r="B197" s="37" t="s">
        <v>384</v>
      </c>
      <c r="C197" s="37" t="s">
        <v>385</v>
      </c>
      <c r="D197" s="35" t="n">
        <f aca="false">2+4</f>
        <v>6</v>
      </c>
      <c r="E197" s="38" t="n">
        <v>10</v>
      </c>
      <c r="F197" s="38"/>
      <c r="G197" s="38"/>
      <c r="H197" s="90" t="n">
        <f aca="false">AVERAGE(D197:G197)</f>
        <v>8</v>
      </c>
      <c r="I197" s="60" t="n">
        <v>0.15</v>
      </c>
      <c r="J197" s="40" t="n">
        <v>0.9</v>
      </c>
      <c r="K197" s="60"/>
      <c r="L197" s="90" t="n">
        <f aca="false">SUM(I197:K197)</f>
        <v>1.05</v>
      </c>
      <c r="M197" s="92" t="n">
        <f aca="false">SUM(H197,L197)</f>
        <v>9.05</v>
      </c>
      <c r="N197" s="90" t="n">
        <f aca="false">ROUND(M197,1)</f>
        <v>9.1</v>
      </c>
      <c r="O197" s="80" t="n">
        <f aca="false">IF(N197&lt;5.5,"R",IF(N197&gt;9.45,10,ROUND(N197,0)))</f>
        <v>9</v>
      </c>
    </row>
    <row r="198" customFormat="false" ht="15" hidden="false" customHeight="false" outlineLevel="0" collapsed="false">
      <c r="A198" s="12" t="s">
        <v>375</v>
      </c>
      <c r="B198" s="37" t="s">
        <v>386</v>
      </c>
      <c r="C198" s="37" t="s">
        <v>387</v>
      </c>
      <c r="D198" s="35" t="n">
        <f aca="false">5+5</f>
        <v>10</v>
      </c>
      <c r="E198" s="38" t="n">
        <v>10</v>
      </c>
      <c r="F198" s="38"/>
      <c r="G198" s="38"/>
      <c r="H198" s="90" t="n">
        <f aca="false">AVERAGE(D198:G198)</f>
        <v>10</v>
      </c>
      <c r="I198" s="60" t="n">
        <v>1</v>
      </c>
      <c r="J198" s="40" t="n">
        <v>0.9</v>
      </c>
      <c r="K198" s="60"/>
      <c r="L198" s="90" t="n">
        <f aca="false">SUM(I198:K198)</f>
        <v>1.9</v>
      </c>
      <c r="M198" s="92" t="n">
        <f aca="false">SUM(H198,L198)</f>
        <v>11.9</v>
      </c>
      <c r="N198" s="90" t="n">
        <f aca="false">ROUND(M198,1)</f>
        <v>11.9</v>
      </c>
      <c r="O198" s="80" t="n">
        <f aca="false">IF(N198&lt;5.5,"R",IF(N198&gt;9.45,10,ROUND(N198,0)))</f>
        <v>10</v>
      </c>
    </row>
    <row r="199" customFormat="false" ht="15" hidden="false" customHeight="false" outlineLevel="0" collapsed="false">
      <c r="A199" s="12" t="s">
        <v>375</v>
      </c>
      <c r="B199" s="37" t="s">
        <v>388</v>
      </c>
      <c r="C199" s="37" t="s">
        <v>389</v>
      </c>
      <c r="D199" s="35" t="n">
        <f aca="false">5+2</f>
        <v>7</v>
      </c>
      <c r="E199" s="51" t="n">
        <v>9</v>
      </c>
      <c r="F199" s="51"/>
      <c r="G199" s="52"/>
      <c r="H199" s="90" t="n">
        <f aca="false">AVERAGE(D199:G199)</f>
        <v>8</v>
      </c>
      <c r="I199" s="60" t="n">
        <v>0.2</v>
      </c>
      <c r="J199" s="53" t="n">
        <v>1.5</v>
      </c>
      <c r="K199" s="60"/>
      <c r="L199" s="90" t="n">
        <f aca="false">SUM(I199:K199)</f>
        <v>1.7</v>
      </c>
      <c r="M199" s="92" t="n">
        <f aca="false">SUM(H199,L199)</f>
        <v>9.7</v>
      </c>
      <c r="N199" s="90" t="n">
        <f aca="false">ROUND(M199,1)</f>
        <v>9.7</v>
      </c>
      <c r="O199" s="80" t="n">
        <f aca="false">IF(N199&lt;5.5,"R",IF(N199&gt;9.45,10,ROUND(N199,0)))</f>
        <v>10</v>
      </c>
    </row>
    <row r="200" customFormat="false" ht="15" hidden="false" customHeight="false" outlineLevel="0" collapsed="false">
      <c r="A200" s="12" t="s">
        <v>375</v>
      </c>
      <c r="B200" s="37" t="s">
        <v>390</v>
      </c>
      <c r="C200" s="37" t="s">
        <v>391</v>
      </c>
      <c r="D200" s="35" t="n">
        <f aca="false">5+5</f>
        <v>10</v>
      </c>
      <c r="E200" s="59" t="n">
        <v>9.5</v>
      </c>
      <c r="F200" s="59"/>
      <c r="G200" s="59"/>
      <c r="H200" s="90" t="n">
        <f aca="false">AVERAGE(D200:G200)</f>
        <v>9.75</v>
      </c>
      <c r="I200" s="60" t="n">
        <v>1.35</v>
      </c>
      <c r="J200" s="60" t="n">
        <v>1.2</v>
      </c>
      <c r="K200" s="60"/>
      <c r="L200" s="90" t="n">
        <f aca="false">SUM(I200:K200)</f>
        <v>2.55</v>
      </c>
      <c r="M200" s="92" t="n">
        <f aca="false">SUM(H200,L200)</f>
        <v>12.3</v>
      </c>
      <c r="N200" s="90" t="n">
        <f aca="false">ROUND(M200,1)</f>
        <v>12.3</v>
      </c>
      <c r="O200" s="80" t="n">
        <f aca="false">IF(N200&lt;5.5,"R",IF(N200&gt;9.45,10,ROUND(N200,0)))</f>
        <v>10</v>
      </c>
    </row>
    <row r="201" customFormat="false" ht="15" hidden="false" customHeight="false" outlineLevel="0" collapsed="false">
      <c r="A201" s="12" t="s">
        <v>375</v>
      </c>
      <c r="B201" s="37" t="s">
        <v>392</v>
      </c>
      <c r="C201" s="37" t="s">
        <v>393</v>
      </c>
      <c r="D201" s="35" t="n">
        <f aca="false">4.5+4</f>
        <v>8.5</v>
      </c>
      <c r="E201" s="38" t="n">
        <v>1</v>
      </c>
      <c r="F201" s="38"/>
      <c r="G201" s="38"/>
      <c r="H201" s="90" t="n">
        <f aca="false">AVERAGE(D201:G201)</f>
        <v>4.75</v>
      </c>
      <c r="I201" s="60" t="n">
        <v>0.45</v>
      </c>
      <c r="J201" s="40" t="n">
        <v>0.4</v>
      </c>
      <c r="K201" s="60"/>
      <c r="L201" s="90" t="n">
        <f aca="false">SUM(I201:K201)</f>
        <v>0.85</v>
      </c>
      <c r="M201" s="92" t="n">
        <f aca="false">SUM(H201,L201)</f>
        <v>5.6</v>
      </c>
      <c r="N201" s="90" t="n">
        <f aca="false">ROUND(M201,1)</f>
        <v>5.6</v>
      </c>
      <c r="O201" s="80" t="n">
        <f aca="false">IF(N201&lt;5.5,"R",IF(N201&gt;9.45,10,ROUND(N201,0)))</f>
        <v>6</v>
      </c>
    </row>
    <row r="202" customFormat="false" ht="15" hidden="false" customHeight="false" outlineLevel="0" collapsed="false">
      <c r="A202" s="12" t="s">
        <v>375</v>
      </c>
      <c r="B202" s="27" t="s">
        <v>394</v>
      </c>
      <c r="C202" s="27" t="s">
        <v>395</v>
      </c>
      <c r="D202" s="35" t="n">
        <f aca="false">4+1</f>
        <v>5</v>
      </c>
      <c r="E202" s="87" t="n">
        <v>3</v>
      </c>
      <c r="F202" s="87"/>
      <c r="G202" s="87"/>
      <c r="H202" s="90" t="n">
        <f aca="false">AVERAGE(D202:G202)</f>
        <v>4</v>
      </c>
      <c r="I202" s="31" t="n">
        <v>0</v>
      </c>
      <c r="J202" s="31" t="n">
        <v>0.1</v>
      </c>
      <c r="K202" s="31"/>
      <c r="L202" s="90" t="n">
        <f aca="false">SUM(I202:K202)</f>
        <v>0.1</v>
      </c>
      <c r="M202" s="92" t="n">
        <f aca="false">SUM(H202,L202)</f>
        <v>4.1</v>
      </c>
      <c r="N202" s="90" t="n">
        <f aca="false">ROUND(M202,1)</f>
        <v>4.1</v>
      </c>
      <c r="O202" s="80" t="str">
        <f aca="false">IF(N202&lt;5.5,"R",IF(N202&gt;9.45,10,ROUND(N202,0)))</f>
        <v>R</v>
      </c>
    </row>
    <row r="203" customFormat="false" ht="15" hidden="false" customHeight="false" outlineLevel="0" collapsed="false">
      <c r="A203" s="12" t="s">
        <v>375</v>
      </c>
      <c r="B203" s="37" t="s">
        <v>396</v>
      </c>
      <c r="C203" s="37" t="s">
        <v>397</v>
      </c>
      <c r="D203" s="35" t="n">
        <f aca="false">5+5</f>
        <v>10</v>
      </c>
      <c r="E203" s="74" t="n">
        <v>8</v>
      </c>
      <c r="F203" s="74"/>
      <c r="G203" s="74"/>
      <c r="H203" s="90" t="n">
        <f aca="false">AVERAGE(D203:G203)</f>
        <v>9</v>
      </c>
      <c r="I203" s="60" t="n">
        <v>0</v>
      </c>
      <c r="J203" s="75" t="n">
        <v>0.8</v>
      </c>
      <c r="K203" s="60"/>
      <c r="L203" s="90" t="n">
        <f aca="false">SUM(I203:K203)</f>
        <v>0.8</v>
      </c>
      <c r="M203" s="92" t="n">
        <f aca="false">SUM(H203,L203)</f>
        <v>9.8</v>
      </c>
      <c r="N203" s="90" t="n">
        <f aca="false">ROUND(M203,1)</f>
        <v>9.8</v>
      </c>
      <c r="O203" s="80" t="n">
        <f aca="false">IF(N203&lt;5.5,"R",IF(N203&gt;9.45,10,ROUND(N203,0)))</f>
        <v>10</v>
      </c>
    </row>
    <row r="204" customFormat="false" ht="15" hidden="false" customHeight="false" outlineLevel="0" collapsed="false">
      <c r="A204" s="12" t="s">
        <v>375</v>
      </c>
      <c r="B204" s="37" t="s">
        <v>398</v>
      </c>
      <c r="C204" s="37" t="s">
        <v>399</v>
      </c>
      <c r="D204" s="35" t="n">
        <f aca="false">3+5</f>
        <v>8</v>
      </c>
      <c r="E204" s="38" t="n">
        <v>10</v>
      </c>
      <c r="F204" s="38"/>
      <c r="G204" s="38"/>
      <c r="H204" s="90" t="n">
        <f aca="false">AVERAGE(D204:G204)</f>
        <v>9</v>
      </c>
      <c r="I204" s="60" t="n">
        <v>0</v>
      </c>
      <c r="J204" s="40" t="n">
        <v>1.1</v>
      </c>
      <c r="K204" s="60"/>
      <c r="L204" s="90" t="n">
        <f aca="false">SUM(I204:K204)</f>
        <v>1.1</v>
      </c>
      <c r="M204" s="92" t="n">
        <f aca="false">SUM(H204,L204)</f>
        <v>10.1</v>
      </c>
      <c r="N204" s="90" t="n">
        <f aca="false">ROUND(M204,1)</f>
        <v>10.1</v>
      </c>
      <c r="O204" s="80" t="n">
        <f aca="false">IF(N204&lt;5.5,"R",IF(N204&gt;9.45,10,ROUND(N204,0)))</f>
        <v>10</v>
      </c>
    </row>
    <row r="205" customFormat="false" ht="15" hidden="false" customHeight="false" outlineLevel="0" collapsed="false">
      <c r="A205" s="12" t="s">
        <v>375</v>
      </c>
      <c r="B205" s="37" t="s">
        <v>400</v>
      </c>
      <c r="C205" s="37" t="s">
        <v>401</v>
      </c>
      <c r="D205" s="35" t="n">
        <f aca="false">5+4</f>
        <v>9</v>
      </c>
      <c r="E205" s="38" t="n">
        <v>6</v>
      </c>
      <c r="F205" s="38"/>
      <c r="G205" s="38"/>
      <c r="H205" s="90" t="n">
        <f aca="false">AVERAGE(D205:G205)</f>
        <v>7.5</v>
      </c>
      <c r="I205" s="60" t="n">
        <v>0.55</v>
      </c>
      <c r="J205" s="40" t="n">
        <v>0.8</v>
      </c>
      <c r="K205" s="60"/>
      <c r="L205" s="90" t="n">
        <f aca="false">SUM(I205:K205)</f>
        <v>1.35</v>
      </c>
      <c r="M205" s="92" t="n">
        <f aca="false">SUM(H205,L205)</f>
        <v>8.85</v>
      </c>
      <c r="N205" s="90" t="n">
        <f aca="false">ROUND(M205,1)</f>
        <v>8.9</v>
      </c>
      <c r="O205" s="80" t="n">
        <f aca="false">IF(N205&lt;5.5,"R",IF(N205&gt;9.45,10,ROUND(N205,0)))</f>
        <v>9</v>
      </c>
    </row>
    <row r="206" customFormat="false" ht="15" hidden="false" customHeight="false" outlineLevel="0" collapsed="false">
      <c r="A206" s="12" t="s">
        <v>375</v>
      </c>
      <c r="B206" s="37" t="s">
        <v>402</v>
      </c>
      <c r="C206" s="37" t="s">
        <v>403</v>
      </c>
      <c r="D206" s="35" t="n">
        <f aca="false">2+5</f>
        <v>7</v>
      </c>
      <c r="E206" s="51" t="n">
        <v>7</v>
      </c>
      <c r="F206" s="51"/>
      <c r="G206" s="51"/>
      <c r="H206" s="90" t="n">
        <f aca="false">AVERAGE(D206:G206)</f>
        <v>7</v>
      </c>
      <c r="I206" s="60" t="n">
        <v>0</v>
      </c>
      <c r="J206" s="53" t="n">
        <v>0.9</v>
      </c>
      <c r="K206" s="60"/>
      <c r="L206" s="90" t="n">
        <f aca="false">SUM(I206:K206)</f>
        <v>0.9</v>
      </c>
      <c r="M206" s="92" t="n">
        <f aca="false">SUM(H206,L206)</f>
        <v>7.9</v>
      </c>
      <c r="N206" s="90" t="n">
        <f aca="false">ROUND(M206,1)</f>
        <v>7.9</v>
      </c>
      <c r="O206" s="80" t="n">
        <f aca="false">IF(N206&lt;5.5,"R",IF(N206&gt;9.45,10,ROUND(N206,0)))</f>
        <v>8</v>
      </c>
    </row>
    <row r="207" customFormat="false" ht="15" hidden="false" customHeight="false" outlineLevel="0" collapsed="false">
      <c r="A207" s="12" t="s">
        <v>375</v>
      </c>
      <c r="B207" s="37" t="s">
        <v>404</v>
      </c>
      <c r="C207" s="37" t="s">
        <v>405</v>
      </c>
      <c r="D207" s="35" t="n">
        <f aca="false">3+2</f>
        <v>5</v>
      </c>
      <c r="E207" s="59" t="n">
        <v>8.8</v>
      </c>
      <c r="F207" s="59"/>
      <c r="G207" s="59"/>
      <c r="H207" s="90" t="n">
        <f aca="false">AVERAGE(D207:G207)</f>
        <v>6.9</v>
      </c>
      <c r="I207" s="60" t="n">
        <v>0</v>
      </c>
      <c r="J207" s="60" t="n">
        <v>0.7</v>
      </c>
      <c r="K207" s="60"/>
      <c r="L207" s="90" t="n">
        <f aca="false">SUM(I207:K207)</f>
        <v>0.7</v>
      </c>
      <c r="M207" s="92" t="n">
        <f aca="false">SUM(H207,L207)</f>
        <v>7.6</v>
      </c>
      <c r="N207" s="90" t="n">
        <f aca="false">ROUND(M207,1)</f>
        <v>7.6</v>
      </c>
      <c r="O207" s="80" t="n">
        <f aca="false">IF(N207&lt;5.5,"R",IF(N207&gt;9.45,10,ROUND(N207,0)))</f>
        <v>8</v>
      </c>
    </row>
    <row r="208" customFormat="false" ht="15" hidden="false" customHeight="false" outlineLevel="0" collapsed="false">
      <c r="A208" s="12" t="s">
        <v>375</v>
      </c>
      <c r="B208" s="37" t="s">
        <v>406</v>
      </c>
      <c r="C208" s="37" t="s">
        <v>407</v>
      </c>
      <c r="D208" s="35" t="n">
        <f aca="false">5+5</f>
        <v>10</v>
      </c>
      <c r="E208" s="38" t="n">
        <v>10</v>
      </c>
      <c r="F208" s="38"/>
      <c r="G208" s="38"/>
      <c r="H208" s="90" t="n">
        <f aca="false">AVERAGE(D208:G208)</f>
        <v>10</v>
      </c>
      <c r="I208" s="60" t="n">
        <v>1.15</v>
      </c>
      <c r="J208" s="40" t="n">
        <v>1.4</v>
      </c>
      <c r="K208" s="60"/>
      <c r="L208" s="90" t="n">
        <f aca="false">SUM(I208:K208)</f>
        <v>2.55</v>
      </c>
      <c r="M208" s="92" t="n">
        <f aca="false">SUM(H208,L208)</f>
        <v>12.55</v>
      </c>
      <c r="N208" s="90" t="n">
        <f aca="false">ROUND(M208,1)</f>
        <v>12.6</v>
      </c>
      <c r="O208" s="80" t="n">
        <f aca="false">IF(N208&lt;5.5,"R",IF(N208&gt;9.45,10,ROUND(N208,0)))</f>
        <v>10</v>
      </c>
    </row>
    <row r="209" customFormat="false" ht="15" hidden="false" customHeight="false" outlineLevel="0" collapsed="false">
      <c r="A209" s="12" t="s">
        <v>375</v>
      </c>
      <c r="B209" s="37" t="s">
        <v>408</v>
      </c>
      <c r="C209" s="37" t="s">
        <v>409</v>
      </c>
      <c r="D209" s="35" t="n">
        <f aca="false">5+5</f>
        <v>10</v>
      </c>
      <c r="E209" s="38" t="n">
        <v>10</v>
      </c>
      <c r="F209" s="38"/>
      <c r="G209" s="38"/>
      <c r="H209" s="90" t="n">
        <f aca="false">AVERAGE(D209:G209)</f>
        <v>10</v>
      </c>
      <c r="I209" s="60" t="n">
        <v>1.05</v>
      </c>
      <c r="J209" s="40" t="n">
        <v>1.6</v>
      </c>
      <c r="K209" s="60"/>
      <c r="L209" s="90" t="n">
        <f aca="false">SUM(I209:K209)</f>
        <v>2.65</v>
      </c>
      <c r="M209" s="92" t="n">
        <f aca="false">SUM(H209,L209)</f>
        <v>12.65</v>
      </c>
      <c r="N209" s="90" t="n">
        <f aca="false">ROUND(M209,1)</f>
        <v>12.7</v>
      </c>
      <c r="O209" s="80" t="n">
        <f aca="false">IF(N209&lt;5.5,"R",IF(N209&gt;9.45,10,ROUND(N209,0)))</f>
        <v>10</v>
      </c>
    </row>
    <row r="210" customFormat="false" ht="15" hidden="false" customHeight="false" outlineLevel="0" collapsed="false">
      <c r="A210" s="12" t="s">
        <v>375</v>
      </c>
      <c r="B210" s="37" t="s">
        <v>410</v>
      </c>
      <c r="C210" s="37" t="s">
        <v>411</v>
      </c>
      <c r="D210" s="35" t="n">
        <f aca="false">1.5+5</f>
        <v>6.5</v>
      </c>
      <c r="E210" s="38" t="n">
        <v>10</v>
      </c>
      <c r="F210" s="38"/>
      <c r="G210" s="38"/>
      <c r="H210" s="90" t="n">
        <f aca="false">AVERAGE(D210:G210)</f>
        <v>8.25</v>
      </c>
      <c r="I210" s="60" t="n">
        <v>0</v>
      </c>
      <c r="J210" s="40" t="n">
        <v>0.4</v>
      </c>
      <c r="K210" s="60"/>
      <c r="L210" s="90" t="n">
        <f aca="false">SUM(I210:K210)</f>
        <v>0.4</v>
      </c>
      <c r="M210" s="92" t="n">
        <f aca="false">SUM(H210,L210)</f>
        <v>8.65</v>
      </c>
      <c r="N210" s="90" t="n">
        <f aca="false">ROUND(M210,1)</f>
        <v>8.7</v>
      </c>
      <c r="O210" s="80" t="n">
        <f aca="false">IF(N210&lt;5.5,"R",IF(N210&gt;9.45,10,ROUND(N210,0)))</f>
        <v>9</v>
      </c>
    </row>
    <row r="211" customFormat="false" ht="15" hidden="false" customHeight="false" outlineLevel="0" collapsed="false">
      <c r="A211" s="12" t="s">
        <v>375</v>
      </c>
      <c r="B211" s="37" t="s">
        <v>412</v>
      </c>
      <c r="C211" s="37" t="s">
        <v>413</v>
      </c>
      <c r="D211" s="35" t="n">
        <f aca="false">4+5</f>
        <v>9</v>
      </c>
      <c r="E211" s="38" t="n">
        <v>5.5</v>
      </c>
      <c r="F211" s="38"/>
      <c r="G211" s="38"/>
      <c r="H211" s="90" t="n">
        <f aca="false">AVERAGE(D211:G211)</f>
        <v>7.25</v>
      </c>
      <c r="I211" s="60" t="n">
        <v>0.4</v>
      </c>
      <c r="J211" s="40" t="n">
        <v>0.4</v>
      </c>
      <c r="K211" s="60"/>
      <c r="L211" s="90" t="n">
        <f aca="false">SUM(I211:K211)</f>
        <v>0.8</v>
      </c>
      <c r="M211" s="92" t="n">
        <f aca="false">SUM(H211,L211)</f>
        <v>8.05</v>
      </c>
      <c r="N211" s="90" t="n">
        <f aca="false">ROUND(M211,1)</f>
        <v>8.1</v>
      </c>
      <c r="O211" s="80" t="n">
        <f aca="false">IF(N211&lt;5.5,"R",IF(N211&gt;9.45,10,ROUND(N211,0)))</f>
        <v>8</v>
      </c>
    </row>
    <row r="212" customFormat="false" ht="15" hidden="false" customHeight="false" outlineLevel="0" collapsed="false">
      <c r="A212" s="12" t="s">
        <v>375</v>
      </c>
      <c r="B212" s="37" t="s">
        <v>414</v>
      </c>
      <c r="C212" s="37" t="s">
        <v>415</v>
      </c>
      <c r="D212" s="35" t="n">
        <f aca="false">4+5</f>
        <v>9</v>
      </c>
      <c r="E212" s="38" t="n">
        <v>9</v>
      </c>
      <c r="F212" s="38"/>
      <c r="G212" s="38"/>
      <c r="H212" s="90" t="n">
        <f aca="false">AVERAGE(D212:G212)</f>
        <v>9</v>
      </c>
      <c r="I212" s="60" t="n">
        <v>0.0999999999999996</v>
      </c>
      <c r="J212" s="40" t="n">
        <v>0.8</v>
      </c>
      <c r="K212" s="60"/>
      <c r="L212" s="90" t="n">
        <f aca="false">SUM(I212:K212)</f>
        <v>0.9</v>
      </c>
      <c r="M212" s="92" t="n">
        <f aca="false">SUM(H212,L212)</f>
        <v>9.9</v>
      </c>
      <c r="N212" s="90" t="n">
        <f aca="false">ROUND(M212,1)</f>
        <v>9.9</v>
      </c>
      <c r="O212" s="80" t="n">
        <f aca="false">IF(N212&lt;5.5,"R",IF(N212&gt;9.45,10,ROUND(N212,0)))</f>
        <v>10</v>
      </c>
    </row>
    <row r="213" customFormat="false" ht="15" hidden="false" customHeight="false" outlineLevel="0" collapsed="false">
      <c r="A213" s="12" t="s">
        <v>375</v>
      </c>
      <c r="B213" s="93" t="s">
        <v>416</v>
      </c>
      <c r="C213" s="93" t="s">
        <v>417</v>
      </c>
      <c r="D213" s="35" t="n">
        <f aca="false">1+4</f>
        <v>5</v>
      </c>
      <c r="E213" s="93" t="n">
        <v>4</v>
      </c>
      <c r="F213" s="93"/>
      <c r="G213" s="93"/>
      <c r="H213" s="7" t="n">
        <f aca="false">AVERAGE(D213:G213)</f>
        <v>4.5</v>
      </c>
      <c r="I213" s="94" t="n">
        <v>0</v>
      </c>
      <c r="J213" s="94" t="n">
        <v>0.3</v>
      </c>
      <c r="K213" s="94"/>
      <c r="L213" s="7" t="n">
        <f aca="false">SUM(I213:K213)</f>
        <v>0.3</v>
      </c>
      <c r="M213" s="9" t="n">
        <f aca="false">SUM(H213,L213)</f>
        <v>4.8</v>
      </c>
      <c r="N213" s="7" t="n">
        <f aca="false">ROUND(M213,1)</f>
        <v>4.8</v>
      </c>
      <c r="O213" s="80" t="str">
        <f aca="false">IF(N213&lt;5.5,"R",IF(N213&gt;9.45,10,ROUND(N213,0)))</f>
        <v>R</v>
      </c>
    </row>
    <row r="214" customFormat="false" ht="15" hidden="false" customHeight="false" outlineLevel="0" collapsed="false">
      <c r="A214" s="12" t="s">
        <v>375</v>
      </c>
      <c r="B214" s="37" t="s">
        <v>418</v>
      </c>
      <c r="C214" s="37" t="s">
        <v>419</v>
      </c>
      <c r="D214" s="35" t="n">
        <f aca="false">4+5</f>
        <v>9</v>
      </c>
      <c r="E214" s="59" t="n">
        <v>9.5</v>
      </c>
      <c r="F214" s="59"/>
      <c r="G214" s="59"/>
      <c r="H214" s="90" t="n">
        <f aca="false">AVERAGE(D214:G214)</f>
        <v>9.25</v>
      </c>
      <c r="I214" s="60" t="n">
        <v>1.15</v>
      </c>
      <c r="J214" s="60" t="n">
        <v>1</v>
      </c>
      <c r="K214" s="60"/>
      <c r="L214" s="90" t="n">
        <f aca="false">SUM(I214:K214)</f>
        <v>2.15</v>
      </c>
      <c r="M214" s="92" t="n">
        <f aca="false">SUM(H214,L214)</f>
        <v>11.4</v>
      </c>
      <c r="N214" s="90" t="n">
        <f aca="false">ROUND(M214,1)</f>
        <v>11.4</v>
      </c>
      <c r="O214" s="80" t="n">
        <f aca="false">IF(N214&lt;5.5,"R",IF(N214&gt;9.45,10,ROUND(N214,0)))</f>
        <v>10</v>
      </c>
    </row>
    <row r="215" customFormat="false" ht="15" hidden="false" customHeight="false" outlineLevel="0" collapsed="false">
      <c r="A215" s="12" t="s">
        <v>375</v>
      </c>
      <c r="B215" s="37" t="s">
        <v>420</v>
      </c>
      <c r="C215" s="37" t="s">
        <v>421</v>
      </c>
      <c r="D215" s="35" t="n">
        <f aca="false">5+3</f>
        <v>8</v>
      </c>
      <c r="E215" s="38" t="n">
        <v>2</v>
      </c>
      <c r="F215" s="38"/>
      <c r="G215" s="38"/>
      <c r="H215" s="90" t="n">
        <f aca="false">AVERAGE(D215:G215)</f>
        <v>5</v>
      </c>
      <c r="I215" s="60" t="n">
        <v>0.0999999999999996</v>
      </c>
      <c r="J215" s="40" t="n">
        <v>1.2</v>
      </c>
      <c r="K215" s="60"/>
      <c r="L215" s="90" t="n">
        <f aca="false">SUM(I215:K215)</f>
        <v>1.3</v>
      </c>
      <c r="M215" s="92" t="n">
        <f aca="false">SUM(H215,L215)</f>
        <v>6.3</v>
      </c>
      <c r="N215" s="90" t="n">
        <f aca="false">ROUND(M215,1)</f>
        <v>6.3</v>
      </c>
      <c r="O215" s="80" t="n">
        <f aca="false">IF(N215&lt;5.5,"R",IF(N215&gt;9.45,10,ROUND(N215,0)))</f>
        <v>6</v>
      </c>
    </row>
    <row r="216" customFormat="false" ht="15" hidden="false" customHeight="false" outlineLevel="0" collapsed="false">
      <c r="A216" s="12" t="s">
        <v>375</v>
      </c>
      <c r="B216" s="37" t="s">
        <v>422</v>
      </c>
      <c r="C216" s="37" t="s">
        <v>423</v>
      </c>
      <c r="D216" s="35" t="n">
        <f aca="false">5+5</f>
        <v>10</v>
      </c>
      <c r="E216" s="38" t="n">
        <v>9.6</v>
      </c>
      <c r="F216" s="38"/>
      <c r="G216" s="38"/>
      <c r="H216" s="90" t="n">
        <f aca="false">AVERAGE(D216:G216)</f>
        <v>9.8</v>
      </c>
      <c r="I216" s="60" t="n">
        <v>2.05</v>
      </c>
      <c r="J216" s="40" t="n">
        <v>1.9</v>
      </c>
      <c r="K216" s="60"/>
      <c r="L216" s="90" t="n">
        <f aca="false">SUM(I216:K216)</f>
        <v>3.95</v>
      </c>
      <c r="M216" s="92" t="n">
        <f aca="false">SUM(H216,L216)</f>
        <v>13.75</v>
      </c>
      <c r="N216" s="90" t="n">
        <f aca="false">ROUND(M216,1)</f>
        <v>13.8</v>
      </c>
      <c r="O216" s="80" t="n">
        <f aca="false">IF(N216&lt;5.5,"R",IF(N216&gt;9.45,10,ROUND(N216,0)))</f>
        <v>10</v>
      </c>
    </row>
    <row r="217" customFormat="false" ht="15" hidden="false" customHeight="false" outlineLevel="0" collapsed="false">
      <c r="A217" s="12" t="s">
        <v>375</v>
      </c>
      <c r="B217" s="37" t="s">
        <v>424</v>
      </c>
      <c r="C217" s="37" t="s">
        <v>425</v>
      </c>
      <c r="D217" s="35" t="n">
        <f aca="false">4+5</f>
        <v>9</v>
      </c>
      <c r="E217" s="38" t="n">
        <v>10</v>
      </c>
      <c r="F217" s="38"/>
      <c r="G217" s="38"/>
      <c r="H217" s="90" t="n">
        <f aca="false">AVERAGE(D217:G217)</f>
        <v>9.5</v>
      </c>
      <c r="I217" s="60" t="n">
        <v>0.45</v>
      </c>
      <c r="J217" s="40" t="n">
        <v>1.8</v>
      </c>
      <c r="K217" s="60"/>
      <c r="L217" s="90" t="n">
        <f aca="false">SUM(I217:K217)</f>
        <v>2.25</v>
      </c>
      <c r="M217" s="92" t="n">
        <f aca="false">SUM(H217,L217)</f>
        <v>11.75</v>
      </c>
      <c r="N217" s="90" t="n">
        <f aca="false">ROUND(M217,1)</f>
        <v>11.8</v>
      </c>
      <c r="O217" s="80" t="n">
        <f aca="false">IF(N217&lt;5.5,"R",IF(N217&gt;9.45,10,ROUND(N217,0)))</f>
        <v>10</v>
      </c>
    </row>
    <row r="218" customFormat="false" ht="15" hidden="false" customHeight="false" outlineLevel="0" collapsed="false">
      <c r="A218" s="12" t="s">
        <v>375</v>
      </c>
      <c r="B218" s="37" t="s">
        <v>426</v>
      </c>
      <c r="C218" s="37" t="s">
        <v>427</v>
      </c>
      <c r="D218" s="35" t="n">
        <f aca="false">2.5+5</f>
        <v>7.5</v>
      </c>
      <c r="E218" s="51"/>
      <c r="F218" s="51"/>
      <c r="G218" s="51"/>
      <c r="H218" s="90" t="n">
        <f aca="false">AVERAGE(D218:G218)</f>
        <v>7.5</v>
      </c>
      <c r="I218" s="60" t="n">
        <v>0.15</v>
      </c>
      <c r="J218" s="53" t="n">
        <v>0.2</v>
      </c>
      <c r="K218" s="60"/>
      <c r="L218" s="90" t="n">
        <f aca="false">SUM(I218:K218)</f>
        <v>0.35</v>
      </c>
      <c r="M218" s="92" t="n">
        <f aca="false">SUM(H218,L218)</f>
        <v>7.85</v>
      </c>
      <c r="N218" s="90" t="n">
        <f aca="false">ROUND(M218,1)</f>
        <v>7.9</v>
      </c>
      <c r="O218" s="80" t="n">
        <f aca="false">IF(N218&lt;5.5,"R",IF(N218&gt;9.45,10,ROUND(N218,0)))</f>
        <v>8</v>
      </c>
    </row>
    <row r="219" customFormat="false" ht="15" hidden="false" customHeight="false" outlineLevel="0" collapsed="false">
      <c r="A219" s="12" t="s">
        <v>375</v>
      </c>
      <c r="B219" s="37" t="s">
        <v>428</v>
      </c>
      <c r="C219" s="37" t="s">
        <v>429</v>
      </c>
      <c r="D219" s="35" t="n">
        <f aca="false">3.5+4</f>
        <v>7.5</v>
      </c>
      <c r="E219" s="59" t="n">
        <v>10</v>
      </c>
      <c r="F219" s="59"/>
      <c r="G219" s="59"/>
      <c r="H219" s="90" t="n">
        <f aca="false">AVERAGE(D219:G219)</f>
        <v>8.75</v>
      </c>
      <c r="I219" s="60" t="n">
        <v>0.0499999999999998</v>
      </c>
      <c r="J219" s="60" t="n">
        <v>0.7</v>
      </c>
      <c r="K219" s="60"/>
      <c r="L219" s="90" t="n">
        <f aca="false">SUM(I219:K219)</f>
        <v>0.75</v>
      </c>
      <c r="M219" s="92" t="n">
        <f aca="false">SUM(H219,L219)</f>
        <v>9.5</v>
      </c>
      <c r="N219" s="90" t="n">
        <f aca="false">ROUND(M219,1)</f>
        <v>9.5</v>
      </c>
      <c r="O219" s="80" t="n">
        <f aca="false">IF(N219&lt;5.5,"R",IF(N219&gt;9.45,10,ROUND(N219,0)))</f>
        <v>10</v>
      </c>
    </row>
    <row r="220" customFormat="false" ht="15" hidden="false" customHeight="false" outlineLevel="0" collapsed="false">
      <c r="A220" s="12" t="s">
        <v>375</v>
      </c>
      <c r="B220" s="37" t="s">
        <v>430</v>
      </c>
      <c r="C220" s="37" t="s">
        <v>431</v>
      </c>
      <c r="D220" s="35" t="n">
        <f aca="false">4+5</f>
        <v>9</v>
      </c>
      <c r="E220" s="38" t="n">
        <v>8</v>
      </c>
      <c r="F220" s="38"/>
      <c r="G220" s="38"/>
      <c r="H220" s="90" t="n">
        <f aca="false">AVERAGE(D220:G220)</f>
        <v>8.5</v>
      </c>
      <c r="I220" s="60" t="n">
        <v>0</v>
      </c>
      <c r="J220" s="40" t="n">
        <v>1.2</v>
      </c>
      <c r="K220" s="60"/>
      <c r="L220" s="90" t="n">
        <f aca="false">SUM(I220:K220)</f>
        <v>1.2</v>
      </c>
      <c r="M220" s="92" t="n">
        <f aca="false">SUM(H220,L220)</f>
        <v>9.7</v>
      </c>
      <c r="N220" s="90" t="n">
        <f aca="false">ROUND(M220,1)</f>
        <v>9.7</v>
      </c>
      <c r="O220" s="80" t="n">
        <f aca="false">IF(N220&lt;5.5,"R",IF(N220&gt;9.45,10,ROUND(N220,0)))</f>
        <v>10</v>
      </c>
    </row>
    <row r="221" customFormat="false" ht="15" hidden="false" customHeight="false" outlineLevel="0" collapsed="false">
      <c r="A221" s="12" t="s">
        <v>375</v>
      </c>
      <c r="B221" s="37" t="s">
        <v>432</v>
      </c>
      <c r="C221" s="37" t="s">
        <v>433</v>
      </c>
      <c r="D221" s="35" t="n">
        <f aca="false">5+5</f>
        <v>10</v>
      </c>
      <c r="E221" s="38" t="n">
        <v>10</v>
      </c>
      <c r="F221" s="38"/>
      <c r="G221" s="38"/>
      <c r="H221" s="90" t="n">
        <f aca="false">AVERAGE(D221:G221)</f>
        <v>10</v>
      </c>
      <c r="I221" s="60" t="n">
        <v>1.65</v>
      </c>
      <c r="J221" s="40" t="n">
        <v>1.6</v>
      </c>
      <c r="K221" s="60"/>
      <c r="L221" s="90" t="n">
        <f aca="false">SUM(I221:K221)</f>
        <v>3.25</v>
      </c>
      <c r="M221" s="92" t="n">
        <f aca="false">SUM(H221,L221)</f>
        <v>13.25</v>
      </c>
      <c r="N221" s="90" t="n">
        <f aca="false">ROUND(M221,1)</f>
        <v>13.3</v>
      </c>
      <c r="O221" s="80" t="n">
        <f aca="false">IF(N221&lt;5.5,"R",IF(N221&gt;9.45,10,ROUND(N221,0)))</f>
        <v>10</v>
      </c>
    </row>
    <row r="222" customFormat="false" ht="15" hidden="false" customHeight="false" outlineLevel="0" collapsed="false">
      <c r="A222" s="12" t="s">
        <v>375</v>
      </c>
      <c r="B222" s="37" t="s">
        <v>434</v>
      </c>
      <c r="C222" s="37" t="s">
        <v>435</v>
      </c>
      <c r="D222" s="35" t="n">
        <f aca="false">4+4</f>
        <v>8</v>
      </c>
      <c r="E222" s="51" t="n">
        <v>2</v>
      </c>
      <c r="F222" s="51"/>
      <c r="G222" s="51"/>
      <c r="H222" s="90" t="n">
        <f aca="false">AVERAGE(D222:G222)</f>
        <v>5</v>
      </c>
      <c r="I222" s="60" t="n">
        <v>0</v>
      </c>
      <c r="J222" s="53" t="n">
        <v>0.4</v>
      </c>
      <c r="K222" s="60"/>
      <c r="L222" s="90" t="n">
        <f aca="false">SUM(I222:K222)</f>
        <v>0.4</v>
      </c>
      <c r="M222" s="92" t="n">
        <f aca="false">SUM(H222,L222)</f>
        <v>5.4</v>
      </c>
      <c r="N222" s="90" t="n">
        <f aca="false">ROUND(M222,1)</f>
        <v>5.4</v>
      </c>
      <c r="O222" s="80" t="str">
        <f aca="false">IF(N222&lt;5.5,"R",IF(N222&gt;9.45,10,ROUND(N222,0)))</f>
        <v>R</v>
      </c>
    </row>
    <row r="223" customFormat="false" ht="15" hidden="false" customHeight="false" outlineLevel="0" collapsed="false">
      <c r="A223" s="12" t="s">
        <v>375</v>
      </c>
      <c r="B223" s="37" t="s">
        <v>436</v>
      </c>
      <c r="C223" s="37" t="s">
        <v>437</v>
      </c>
      <c r="D223" s="35" t="n">
        <f aca="false">2.5+5</f>
        <v>7.5</v>
      </c>
      <c r="E223" s="59" t="n">
        <v>8</v>
      </c>
      <c r="F223" s="59"/>
      <c r="G223" s="59"/>
      <c r="H223" s="90" t="n">
        <f aca="false">AVERAGE(D223:G223)</f>
        <v>7.75</v>
      </c>
      <c r="I223" s="60" t="n">
        <v>0</v>
      </c>
      <c r="J223" s="60" t="n">
        <v>1</v>
      </c>
      <c r="K223" s="60"/>
      <c r="L223" s="90" t="n">
        <f aca="false">SUM(I223:K223)</f>
        <v>1</v>
      </c>
      <c r="M223" s="92" t="n">
        <f aca="false">SUM(H223,L223)</f>
        <v>8.75</v>
      </c>
      <c r="N223" s="90" t="n">
        <f aca="false">ROUND(M223,1)</f>
        <v>8.8</v>
      </c>
      <c r="O223" s="80" t="n">
        <f aca="false">IF(N223&lt;5.5,"R",IF(N223&gt;9.45,10,ROUND(N223,0)))</f>
        <v>9</v>
      </c>
    </row>
    <row r="224" customFormat="false" ht="15" hidden="false" customHeight="false" outlineLevel="0" collapsed="false">
      <c r="A224" s="12" t="s">
        <v>375</v>
      </c>
      <c r="B224" s="37" t="s">
        <v>438</v>
      </c>
      <c r="C224" s="37" t="s">
        <v>439</v>
      </c>
      <c r="D224" s="35" t="n">
        <f aca="false">5+5</f>
        <v>10</v>
      </c>
      <c r="E224" s="38" t="n">
        <v>6.5</v>
      </c>
      <c r="F224" s="38"/>
      <c r="G224" s="38"/>
      <c r="H224" s="90" t="n">
        <f aca="false">AVERAGE(D224:G224)</f>
        <v>8.25</v>
      </c>
      <c r="I224" s="60" t="n">
        <v>0.4</v>
      </c>
      <c r="J224" s="40" t="n">
        <v>0.9</v>
      </c>
      <c r="K224" s="60"/>
      <c r="L224" s="90" t="n">
        <f aca="false">SUM(I224:K224)</f>
        <v>1.3</v>
      </c>
      <c r="M224" s="92" t="n">
        <f aca="false">SUM(H224,L224)</f>
        <v>9.55</v>
      </c>
      <c r="N224" s="90" t="n">
        <f aca="false">ROUND(M224,1)</f>
        <v>9.6</v>
      </c>
      <c r="O224" s="80" t="n">
        <f aca="false">IF(N224&lt;5.5,"R",IF(N224&gt;9.45,10,ROUND(N224,0)))</f>
        <v>10</v>
      </c>
    </row>
    <row r="225" customFormat="false" ht="15" hidden="false" customHeight="false" outlineLevel="0" collapsed="false">
      <c r="A225" s="12" t="s">
        <v>375</v>
      </c>
      <c r="B225" s="37" t="s">
        <v>440</v>
      </c>
      <c r="C225" s="37" t="s">
        <v>441</v>
      </c>
      <c r="D225" s="35" t="n">
        <f aca="false">5+5</f>
        <v>10</v>
      </c>
      <c r="E225" s="38" t="n">
        <v>5</v>
      </c>
      <c r="F225" s="38"/>
      <c r="G225" s="38"/>
      <c r="H225" s="90" t="n">
        <f aca="false">AVERAGE(D225:G225)</f>
        <v>7.5</v>
      </c>
      <c r="I225" s="60" t="n">
        <v>0</v>
      </c>
      <c r="J225" s="40" t="n">
        <v>1</v>
      </c>
      <c r="K225" s="60"/>
      <c r="L225" s="90" t="n">
        <f aca="false">SUM(I225:K225)</f>
        <v>1</v>
      </c>
      <c r="M225" s="92" t="n">
        <f aca="false">SUM(H225,L225)</f>
        <v>8.5</v>
      </c>
      <c r="N225" s="90" t="n">
        <f aca="false">ROUND(M225,1)</f>
        <v>8.5</v>
      </c>
      <c r="O225" s="80" t="n">
        <f aca="false">IF(N225&lt;5.5,"R",IF(N225&gt;9.45,10,ROUND(N225,0)))</f>
        <v>9</v>
      </c>
    </row>
    <row r="226" customFormat="false" ht="15" hidden="false" customHeight="false" outlineLevel="0" collapsed="false">
      <c r="A226" s="12" t="s">
        <v>375</v>
      </c>
      <c r="B226" s="37" t="s">
        <v>442</v>
      </c>
      <c r="C226" s="37" t="s">
        <v>443</v>
      </c>
      <c r="D226" s="35" t="n">
        <f aca="false">5+5</f>
        <v>10</v>
      </c>
      <c r="E226" s="51" t="n">
        <v>7</v>
      </c>
      <c r="F226" s="51"/>
      <c r="G226" s="51"/>
      <c r="H226" s="90" t="n">
        <f aca="false">AVERAGE(D226:G226)</f>
        <v>8.5</v>
      </c>
      <c r="I226" s="60" t="n">
        <v>0</v>
      </c>
      <c r="J226" s="53" t="n">
        <v>0.8</v>
      </c>
      <c r="K226" s="60"/>
      <c r="L226" s="90" t="n">
        <f aca="false">SUM(I226:K226)</f>
        <v>0.8</v>
      </c>
      <c r="M226" s="92" t="n">
        <f aca="false">SUM(H226,L226)</f>
        <v>9.3</v>
      </c>
      <c r="N226" s="90" t="n">
        <f aca="false">ROUND(M226,1)</f>
        <v>9.3</v>
      </c>
      <c r="O226" s="80" t="n">
        <f aca="false">IF(N226&lt;5.5,"R",IF(N226&gt;9.45,10,ROUND(N226,0)))</f>
        <v>9</v>
      </c>
    </row>
    <row r="227" customFormat="false" ht="15" hidden="false" customHeight="false" outlineLevel="0" collapsed="false">
      <c r="A227" s="12" t="s">
        <v>375</v>
      </c>
      <c r="B227" s="37" t="s">
        <v>444</v>
      </c>
      <c r="C227" s="37" t="s">
        <v>445</v>
      </c>
      <c r="D227" s="35" t="n">
        <f aca="false">5+5</f>
        <v>10</v>
      </c>
      <c r="E227" s="59" t="n">
        <v>10</v>
      </c>
      <c r="F227" s="59"/>
      <c r="G227" s="59"/>
      <c r="H227" s="90" t="n">
        <f aca="false">AVERAGE(D227:G227)</f>
        <v>10</v>
      </c>
      <c r="I227" s="60" t="n">
        <v>0.85</v>
      </c>
      <c r="J227" s="60" t="n">
        <v>1.1</v>
      </c>
      <c r="K227" s="60"/>
      <c r="L227" s="90" t="n">
        <f aca="false">SUM(I227:K227)</f>
        <v>1.95</v>
      </c>
      <c r="M227" s="92" t="n">
        <f aca="false">SUM(H227,L227)</f>
        <v>11.95</v>
      </c>
      <c r="N227" s="90" t="n">
        <f aca="false">ROUND(M227,1)</f>
        <v>12</v>
      </c>
      <c r="O227" s="80" t="n">
        <f aca="false">IF(N227&lt;5.5,"R",IF(N227&gt;9.45,10,ROUND(N227,0)))</f>
        <v>10</v>
      </c>
    </row>
    <row r="228" customFormat="false" ht="15" hidden="false" customHeight="false" outlineLevel="0" collapsed="false">
      <c r="A228" s="12" t="s">
        <v>375</v>
      </c>
      <c r="B228" s="37" t="s">
        <v>446</v>
      </c>
      <c r="C228" s="37" t="s">
        <v>447</v>
      </c>
      <c r="D228" s="35" t="n">
        <f aca="false">5+5</f>
        <v>10</v>
      </c>
      <c r="E228" s="51" t="n">
        <v>9</v>
      </c>
      <c r="F228" s="51"/>
      <c r="G228" s="51"/>
      <c r="H228" s="90" t="n">
        <f aca="false">AVERAGE(D228:G228)</f>
        <v>9.5</v>
      </c>
      <c r="I228" s="60" t="n">
        <v>1</v>
      </c>
      <c r="J228" s="53" t="n">
        <v>0.8</v>
      </c>
      <c r="K228" s="60"/>
      <c r="L228" s="90" t="n">
        <f aca="false">SUM(I228:K228)</f>
        <v>1.8</v>
      </c>
      <c r="M228" s="92" t="n">
        <f aca="false">SUM(H228,L228)</f>
        <v>11.3</v>
      </c>
      <c r="N228" s="90" t="n">
        <f aca="false">ROUND(M228,1)</f>
        <v>11.3</v>
      </c>
      <c r="O228" s="80" t="n">
        <f aca="false">IF(N228&lt;5.5,"R",IF(N228&gt;9.45,10,ROUND(N228,0)))</f>
        <v>10</v>
      </c>
    </row>
    <row r="229" customFormat="false" ht="15" hidden="false" customHeight="false" outlineLevel="0" collapsed="false">
      <c r="A229" s="12" t="s">
        <v>375</v>
      </c>
      <c r="B229" s="37" t="s">
        <v>448</v>
      </c>
      <c r="C229" s="37" t="s">
        <v>449</v>
      </c>
      <c r="D229" s="35" t="n">
        <f aca="false">5+5</f>
        <v>10</v>
      </c>
      <c r="E229" s="38" t="n">
        <v>9.5</v>
      </c>
      <c r="F229" s="38"/>
      <c r="G229" s="38"/>
      <c r="H229" s="90" t="n">
        <f aca="false">AVERAGE(D229:G229)</f>
        <v>9.75</v>
      </c>
      <c r="I229" s="60" t="n">
        <v>1.6</v>
      </c>
      <c r="J229" s="40" t="n">
        <v>1.5</v>
      </c>
      <c r="K229" s="60"/>
      <c r="L229" s="90" t="n">
        <f aca="false">SUM(I229:K229)</f>
        <v>3.1</v>
      </c>
      <c r="M229" s="92" t="n">
        <f aca="false">SUM(H229,L229)</f>
        <v>12.85</v>
      </c>
      <c r="N229" s="90" t="n">
        <f aca="false">ROUND(M229,1)</f>
        <v>12.9</v>
      </c>
      <c r="O229" s="80" t="n">
        <f aca="false">IF(N229&lt;5.5,"R",IF(N229&gt;9.45,10,ROUND(N229,0)))</f>
        <v>10</v>
      </c>
    </row>
    <row r="230" customFormat="false" ht="15" hidden="false" customHeight="false" outlineLevel="0" collapsed="false">
      <c r="A230" s="12" t="s">
        <v>375</v>
      </c>
      <c r="B230" s="37" t="s">
        <v>450</v>
      </c>
      <c r="C230" s="37" t="s">
        <v>451</v>
      </c>
      <c r="D230" s="35" t="n">
        <f aca="false">5+5</f>
        <v>10</v>
      </c>
      <c r="E230" s="38" t="n">
        <v>10</v>
      </c>
      <c r="F230" s="38"/>
      <c r="G230" s="38"/>
      <c r="H230" s="90" t="n">
        <f aca="false">AVERAGE(D230:G230)</f>
        <v>10</v>
      </c>
      <c r="I230" s="60" t="n">
        <v>0.8</v>
      </c>
      <c r="J230" s="40" t="n">
        <v>0.9</v>
      </c>
      <c r="K230" s="60"/>
      <c r="L230" s="90" t="n">
        <f aca="false">SUM(I230:K230)</f>
        <v>1.7</v>
      </c>
      <c r="M230" s="92" t="n">
        <f aca="false">SUM(H230,L230)</f>
        <v>11.7</v>
      </c>
      <c r="N230" s="90" t="n">
        <f aca="false">ROUND(M230,1)</f>
        <v>11.7</v>
      </c>
      <c r="O230" s="80" t="n">
        <f aca="false">IF(N230&lt;5.5,"R",IF(N230&gt;9.45,10,ROUND(N230,0)))</f>
        <v>10</v>
      </c>
    </row>
    <row r="231" customFormat="false" ht="15" hidden="false" customHeight="false" outlineLevel="0" collapsed="false">
      <c r="A231" s="12" t="s">
        <v>375</v>
      </c>
      <c r="B231" s="37" t="s">
        <v>452</v>
      </c>
      <c r="C231" s="37" t="s">
        <v>453</v>
      </c>
      <c r="D231" s="35" t="n">
        <f aca="false">4+5</f>
        <v>9</v>
      </c>
      <c r="E231" s="51" t="n">
        <v>8</v>
      </c>
      <c r="F231" s="51"/>
      <c r="G231" s="51"/>
      <c r="H231" s="90" t="n">
        <f aca="false">AVERAGE(D231:G231)</f>
        <v>8.5</v>
      </c>
      <c r="I231" s="60" t="n">
        <v>0.5</v>
      </c>
      <c r="J231" s="53" t="n">
        <v>0.7</v>
      </c>
      <c r="K231" s="60"/>
      <c r="L231" s="90" t="n">
        <f aca="false">SUM(I231:K231)</f>
        <v>1.2</v>
      </c>
      <c r="M231" s="92" t="n">
        <f aca="false">SUM(H231,L231)</f>
        <v>9.7</v>
      </c>
      <c r="N231" s="90" t="n">
        <f aca="false">ROUND(M231,1)</f>
        <v>9.7</v>
      </c>
      <c r="O231" s="80" t="n">
        <f aca="false">IF(N231&lt;5.5,"R",IF(N231&gt;9.45,10,ROUND(N231,0)))</f>
        <v>10</v>
      </c>
    </row>
    <row r="232" customFormat="false" ht="15" hidden="false" customHeight="false" outlineLevel="0" collapsed="false">
      <c r="A232" s="12" t="s">
        <v>375</v>
      </c>
      <c r="B232" s="37" t="s">
        <v>454</v>
      </c>
      <c r="C232" s="37" t="s">
        <v>455</v>
      </c>
      <c r="D232" s="35" t="n">
        <f aca="false">1.5+5</f>
        <v>6.5</v>
      </c>
      <c r="E232" s="38" t="n">
        <v>7.5</v>
      </c>
      <c r="F232" s="38"/>
      <c r="G232" s="38"/>
      <c r="H232" s="90" t="n">
        <f aca="false">AVERAGE(D232:G232)</f>
        <v>7</v>
      </c>
      <c r="I232" s="60" t="n">
        <v>0</v>
      </c>
      <c r="J232" s="40" t="n">
        <v>0.7</v>
      </c>
      <c r="K232" s="60"/>
      <c r="L232" s="90" t="n">
        <f aca="false">SUM(I232:K232)</f>
        <v>0.7</v>
      </c>
      <c r="M232" s="92" t="n">
        <f aca="false">SUM(H232,L232)</f>
        <v>7.7</v>
      </c>
      <c r="N232" s="90" t="n">
        <f aca="false">ROUND(M232,1)</f>
        <v>7.7</v>
      </c>
      <c r="O232" s="80" t="n">
        <f aca="false">IF(N232&lt;5.5,"R",IF(N232&gt;9.45,10,ROUND(N232,0)))</f>
        <v>8</v>
      </c>
    </row>
    <row r="233" customFormat="false" ht="15" hidden="false" customHeight="false" outlineLevel="0" collapsed="false">
      <c r="A233" s="12" t="s">
        <v>375</v>
      </c>
      <c r="B233" s="37" t="s">
        <v>456</v>
      </c>
      <c r="C233" s="37" t="s">
        <v>457</v>
      </c>
      <c r="D233" s="35" t="n">
        <f aca="false">5+5</f>
        <v>10</v>
      </c>
      <c r="E233" s="38" t="n">
        <v>10</v>
      </c>
      <c r="F233" s="38"/>
      <c r="G233" s="38"/>
      <c r="H233" s="90" t="n">
        <f aca="false">AVERAGE(D233:G233)</f>
        <v>10</v>
      </c>
      <c r="I233" s="60" t="n">
        <v>1.5</v>
      </c>
      <c r="J233" s="40" t="n">
        <v>1</v>
      </c>
      <c r="K233" s="60"/>
      <c r="L233" s="90" t="n">
        <f aca="false">SUM(I233:K233)</f>
        <v>2.5</v>
      </c>
      <c r="M233" s="92" t="n">
        <f aca="false">SUM(H233,L233)</f>
        <v>12.5</v>
      </c>
      <c r="N233" s="90" t="n">
        <f aca="false">ROUND(M233,1)</f>
        <v>12.5</v>
      </c>
      <c r="O233" s="80" t="n">
        <f aca="false">IF(N233&lt;5.5,"R",IF(N233&gt;9.45,10,ROUND(N233,0)))</f>
        <v>10</v>
      </c>
    </row>
    <row r="234" customFormat="false" ht="15" hidden="false" customHeight="false" outlineLevel="0" collapsed="false">
      <c r="A234" s="12" t="s">
        <v>375</v>
      </c>
      <c r="B234" s="37" t="s">
        <v>458</v>
      </c>
      <c r="C234" s="37" t="s">
        <v>459</v>
      </c>
      <c r="D234" s="35" t="n">
        <f aca="false">4.5+5</f>
        <v>9.5</v>
      </c>
      <c r="E234" s="38" t="n">
        <v>9</v>
      </c>
      <c r="F234" s="38"/>
      <c r="G234" s="38"/>
      <c r="H234" s="90" t="n">
        <f aca="false">AVERAGE(D234:G234)</f>
        <v>9.25</v>
      </c>
      <c r="I234" s="60" t="n">
        <v>0.35</v>
      </c>
      <c r="J234" s="40" t="n">
        <v>1.1</v>
      </c>
      <c r="K234" s="60"/>
      <c r="L234" s="90" t="n">
        <f aca="false">SUM(I234:K234)</f>
        <v>1.45</v>
      </c>
      <c r="M234" s="92" t="n">
        <f aca="false">SUM(H234,L234)</f>
        <v>10.7</v>
      </c>
      <c r="N234" s="90" t="n">
        <f aca="false">ROUND(M234,1)</f>
        <v>10.7</v>
      </c>
      <c r="O234" s="80" t="n">
        <f aca="false">IF(N234&lt;5.5,"R",IF(N234&gt;9.45,10,ROUND(N234,0)))</f>
        <v>10</v>
      </c>
    </row>
    <row r="235" customFormat="false" ht="15" hidden="false" customHeight="false" outlineLevel="0" collapsed="false">
      <c r="A235" s="12" t="s">
        <v>375</v>
      </c>
      <c r="B235" s="28" t="s">
        <v>460</v>
      </c>
      <c r="C235" s="28" t="s">
        <v>461</v>
      </c>
      <c r="D235" s="95" t="n">
        <f aca="false">1+1</f>
        <v>2</v>
      </c>
      <c r="E235" s="28" t="n">
        <v>10</v>
      </c>
      <c r="F235" s="28"/>
      <c r="G235" s="28"/>
      <c r="H235" s="49"/>
      <c r="I235" s="30"/>
      <c r="J235" s="30" t="n">
        <v>0.2</v>
      </c>
      <c r="K235" s="30"/>
      <c r="L235" s="49"/>
      <c r="M235" s="67"/>
      <c r="N235" s="49"/>
      <c r="O235" s="68"/>
    </row>
    <row r="236" customFormat="false" ht="15" hidden="false" customHeight="false" outlineLevel="0" collapsed="false">
      <c r="A236" s="12" t="s">
        <v>375</v>
      </c>
      <c r="B236" s="96" t="s">
        <v>462</v>
      </c>
      <c r="C236" s="96" t="s">
        <v>463</v>
      </c>
      <c r="D236" s="95" t="n">
        <v>10</v>
      </c>
      <c r="E236" s="97" t="n">
        <v>9.5</v>
      </c>
      <c r="F236" s="97"/>
      <c r="G236" s="97"/>
      <c r="H236" s="97"/>
      <c r="I236" s="97"/>
      <c r="J236" s="97" t="n">
        <v>0</v>
      </c>
      <c r="K236" s="97"/>
      <c r="L236" s="97"/>
      <c r="M236" s="97"/>
      <c r="N236" s="97"/>
      <c r="O236" s="97"/>
    </row>
    <row r="239" customFormat="false" ht="15" hidden="false" customHeight="false" outlineLevel="0" collapsed="false">
      <c r="A239" s="1"/>
    </row>
    <row r="240" customFormat="false" ht="15" hidden="false" customHeight="false" outlineLevel="0" collapsed="false">
      <c r="A240" s="2"/>
      <c r="B240" s="3" t="s">
        <v>1</v>
      </c>
      <c r="C240" s="3" t="s">
        <v>2</v>
      </c>
      <c r="D240" s="4" t="s">
        <v>3</v>
      </c>
      <c r="E240" s="5" t="s">
        <v>284</v>
      </c>
      <c r="F240" s="5"/>
      <c r="G240" s="5"/>
      <c r="H240" s="77" t="s">
        <v>5</v>
      </c>
      <c r="I240" s="78" t="s">
        <v>6</v>
      </c>
      <c r="J240" s="78" t="s">
        <v>7</v>
      </c>
      <c r="K240" s="78" t="s">
        <v>8</v>
      </c>
      <c r="L240" s="77" t="s">
        <v>9</v>
      </c>
      <c r="M240" s="79" t="s">
        <v>103</v>
      </c>
      <c r="N240" s="77"/>
      <c r="O240" s="80"/>
    </row>
    <row r="241" customFormat="false" ht="15" hidden="false" customHeight="false" outlineLevel="0" collapsed="false">
      <c r="A241" s="12" t="s">
        <v>464</v>
      </c>
      <c r="B241" s="37" t="s">
        <v>465</v>
      </c>
      <c r="C241" s="37" t="s">
        <v>466</v>
      </c>
      <c r="D241" s="98" t="n">
        <f aca="false">2.5+4</f>
        <v>6.5</v>
      </c>
      <c r="E241" s="38" t="n">
        <v>7.5</v>
      </c>
      <c r="F241" s="38"/>
      <c r="G241" s="38"/>
      <c r="H241" s="82" t="n">
        <f aca="false">AVERAGE(D241:G241)</f>
        <v>7</v>
      </c>
      <c r="I241" s="60" t="n">
        <v>0</v>
      </c>
      <c r="J241" s="40" t="n">
        <v>0.6</v>
      </c>
      <c r="K241" s="60"/>
      <c r="L241" s="82" t="n">
        <f aca="false">SUM(I241:K241)</f>
        <v>0.6</v>
      </c>
      <c r="M241" s="83" t="n">
        <f aca="false">SUM(H241,L241)</f>
        <v>7.6</v>
      </c>
      <c r="N241" s="82" t="n">
        <f aca="false">ROUND(M241,1)</f>
        <v>7.6</v>
      </c>
      <c r="O241" s="10" t="n">
        <f aca="false">IF(N241&lt;5.5,"R",IF(N241&gt;9.45,10,ROUND(N241,0)))</f>
        <v>8</v>
      </c>
    </row>
    <row r="242" customFormat="false" ht="15" hidden="false" customHeight="false" outlineLevel="0" collapsed="false">
      <c r="A242" s="12" t="s">
        <v>464</v>
      </c>
      <c r="B242" s="13" t="s">
        <v>467</v>
      </c>
      <c r="C242" s="13" t="s">
        <v>468</v>
      </c>
      <c r="D242" s="98" t="n">
        <f aca="false">4+5</f>
        <v>9</v>
      </c>
      <c r="E242" s="59" t="n">
        <v>10</v>
      </c>
      <c r="F242" s="59"/>
      <c r="G242" s="59"/>
      <c r="H242" s="82" t="n">
        <f aca="false">AVERAGE(D242:G242)</f>
        <v>9.5</v>
      </c>
      <c r="I242" s="60" t="n">
        <v>0</v>
      </c>
      <c r="J242" s="60" t="n">
        <v>0.8</v>
      </c>
      <c r="K242" s="60"/>
      <c r="L242" s="82" t="n">
        <f aca="false">SUM(I242:K242)</f>
        <v>0.8</v>
      </c>
      <c r="M242" s="83" t="n">
        <f aca="false">SUM(H242,L242)</f>
        <v>10.3</v>
      </c>
      <c r="N242" s="82" t="n">
        <f aca="false">ROUND(M242,1)</f>
        <v>10.3</v>
      </c>
      <c r="O242" s="10" t="n">
        <f aca="false">IF(N242&lt;5.5,"R",IF(N242&gt;9.45,10,ROUND(N242,0)))</f>
        <v>10</v>
      </c>
    </row>
    <row r="243" customFormat="false" ht="15" hidden="false" customHeight="false" outlineLevel="0" collapsed="false">
      <c r="A243" s="12" t="s">
        <v>464</v>
      </c>
      <c r="B243" s="37" t="s">
        <v>469</v>
      </c>
      <c r="C243" s="37" t="s">
        <v>470</v>
      </c>
      <c r="D243" s="98" t="n">
        <f aca="false">4.5+5</f>
        <v>9.5</v>
      </c>
      <c r="E243" s="38" t="n">
        <v>7</v>
      </c>
      <c r="F243" s="38"/>
      <c r="G243" s="38"/>
      <c r="H243" s="82" t="n">
        <f aca="false">AVERAGE(D243:G243)</f>
        <v>8.25</v>
      </c>
      <c r="I243" s="60" t="n">
        <v>0.65</v>
      </c>
      <c r="J243" s="40" t="n">
        <v>0.6</v>
      </c>
      <c r="K243" s="60"/>
      <c r="L243" s="82" t="n">
        <f aca="false">SUM(I243:K243)</f>
        <v>1.25</v>
      </c>
      <c r="M243" s="83" t="n">
        <f aca="false">SUM(H243,L243)</f>
        <v>9.5</v>
      </c>
      <c r="N243" s="82" t="n">
        <f aca="false">ROUND(M243,1)</f>
        <v>9.5</v>
      </c>
      <c r="O243" s="10" t="n">
        <f aca="false">IF(N243&lt;5.5,"R",IF(N243&gt;9.45,10,ROUND(N243,0)))</f>
        <v>10</v>
      </c>
    </row>
    <row r="244" customFormat="false" ht="15" hidden="false" customHeight="false" outlineLevel="0" collapsed="false">
      <c r="A244" s="12" t="s">
        <v>464</v>
      </c>
      <c r="B244" s="37" t="s">
        <v>471</v>
      </c>
      <c r="C244" s="37" t="s">
        <v>472</v>
      </c>
      <c r="D244" s="98" t="n">
        <f aca="false">5+5</f>
        <v>10</v>
      </c>
      <c r="E244" s="38" t="n">
        <v>10</v>
      </c>
      <c r="F244" s="38"/>
      <c r="G244" s="38"/>
      <c r="H244" s="82" t="n">
        <f aca="false">AVERAGE(D244:G244)</f>
        <v>10</v>
      </c>
      <c r="I244" s="60" t="n">
        <v>1.2</v>
      </c>
      <c r="J244" s="40" t="n">
        <v>1.7</v>
      </c>
      <c r="K244" s="60"/>
      <c r="L244" s="82" t="n">
        <f aca="false">SUM(I244:K244)</f>
        <v>2.9</v>
      </c>
      <c r="M244" s="83" t="n">
        <f aca="false">SUM(H244,L244)</f>
        <v>12.9</v>
      </c>
      <c r="N244" s="82" t="n">
        <f aca="false">ROUND(M244,1)</f>
        <v>12.9</v>
      </c>
      <c r="O244" s="10" t="n">
        <f aca="false">IF(N244&lt;5.5,"R",IF(N244&gt;9.45,10,ROUND(N244,0)))</f>
        <v>10</v>
      </c>
    </row>
    <row r="245" customFormat="false" ht="15" hidden="false" customHeight="false" outlineLevel="0" collapsed="false">
      <c r="A245" s="12" t="s">
        <v>464</v>
      </c>
      <c r="B245" s="27" t="s">
        <v>473</v>
      </c>
      <c r="C245" s="27" t="s">
        <v>474</v>
      </c>
      <c r="D245" s="98" t="n">
        <f aca="false">0+5</f>
        <v>5</v>
      </c>
      <c r="E245" s="28" t="n">
        <v>3</v>
      </c>
      <c r="F245" s="28"/>
      <c r="G245" s="28"/>
      <c r="H245" s="82" t="n">
        <f aca="false">AVERAGE(D245:G245)</f>
        <v>4</v>
      </c>
      <c r="I245" s="30" t="n">
        <v>0</v>
      </c>
      <c r="J245" s="30" t="n">
        <v>0.1</v>
      </c>
      <c r="K245" s="30"/>
      <c r="L245" s="82" t="n">
        <f aca="false">SUM(I245:K245)</f>
        <v>0.1</v>
      </c>
      <c r="M245" s="83" t="n">
        <f aca="false">SUM(H245,L245)</f>
        <v>4.1</v>
      </c>
      <c r="N245" s="82" t="n">
        <f aca="false">ROUND(M245,1)</f>
        <v>4.1</v>
      </c>
      <c r="O245" s="10" t="str">
        <f aca="false">IF(N245&lt;5.5,"R",IF(N245&gt;9.45,10,ROUND(N245,0)))</f>
        <v>R</v>
      </c>
    </row>
    <row r="246" customFormat="false" ht="15" hidden="false" customHeight="false" outlineLevel="0" collapsed="false">
      <c r="A246" s="12" t="s">
        <v>464</v>
      </c>
      <c r="B246" s="37" t="s">
        <v>475</v>
      </c>
      <c r="C246" s="37" t="s">
        <v>476</v>
      </c>
      <c r="D246" s="98" t="n">
        <f aca="false">5+5</f>
        <v>10</v>
      </c>
      <c r="E246" s="38" t="n">
        <v>10</v>
      </c>
      <c r="F246" s="38"/>
      <c r="G246" s="38"/>
      <c r="H246" s="82" t="n">
        <f aca="false">AVERAGE(D246:G246)</f>
        <v>10</v>
      </c>
      <c r="I246" s="60" t="n">
        <v>1.3</v>
      </c>
      <c r="J246" s="40" t="n">
        <v>1.6</v>
      </c>
      <c r="K246" s="60"/>
      <c r="L246" s="82" t="n">
        <f aca="false">SUM(I246:K246)</f>
        <v>2.9</v>
      </c>
      <c r="M246" s="83" t="n">
        <f aca="false">SUM(H246,L246)</f>
        <v>12.9</v>
      </c>
      <c r="N246" s="82" t="n">
        <f aca="false">ROUND(M246,1)</f>
        <v>12.9</v>
      </c>
      <c r="O246" s="10" t="n">
        <f aca="false">IF(N246&lt;5.5,"R",IF(N246&gt;9.45,10,ROUND(N246,0)))</f>
        <v>10</v>
      </c>
    </row>
    <row r="247" customFormat="false" ht="15" hidden="false" customHeight="false" outlineLevel="0" collapsed="false">
      <c r="A247" s="12" t="s">
        <v>464</v>
      </c>
      <c r="B247" s="37" t="s">
        <v>477</v>
      </c>
      <c r="C247" s="37" t="s">
        <v>478</v>
      </c>
      <c r="D247" s="98" t="n">
        <f aca="false">5+4</f>
        <v>9</v>
      </c>
      <c r="E247" s="39" t="n">
        <v>6</v>
      </c>
      <c r="F247" s="39"/>
      <c r="G247" s="39"/>
      <c r="H247" s="82" t="n">
        <f aca="false">AVERAGE(D247:G247)</f>
        <v>7.5</v>
      </c>
      <c r="I247" s="60" t="n">
        <v>1</v>
      </c>
      <c r="J247" s="76" t="n">
        <v>0.8</v>
      </c>
      <c r="K247" s="60"/>
      <c r="L247" s="82" t="n">
        <f aca="false">SUM(I247:K247)</f>
        <v>1.8</v>
      </c>
      <c r="M247" s="83" t="n">
        <f aca="false">SUM(H247,L247)</f>
        <v>9.3</v>
      </c>
      <c r="N247" s="82" t="n">
        <f aca="false">ROUND(M247,1)</f>
        <v>9.3</v>
      </c>
      <c r="O247" s="10" t="n">
        <f aca="false">IF(N247&lt;5.5,"R",IF(N247&gt;9.45,10,ROUND(N247,0)))</f>
        <v>9</v>
      </c>
    </row>
    <row r="248" customFormat="false" ht="15" hidden="false" customHeight="false" outlineLevel="0" collapsed="false">
      <c r="A248" s="12" t="s">
        <v>464</v>
      </c>
      <c r="B248" s="37" t="s">
        <v>479</v>
      </c>
      <c r="C248" s="37" t="s">
        <v>480</v>
      </c>
      <c r="D248" s="98" t="n">
        <f aca="false">4+5</f>
        <v>9</v>
      </c>
      <c r="E248" s="6" t="n">
        <v>8</v>
      </c>
      <c r="F248" s="6"/>
      <c r="G248" s="6"/>
      <c r="H248" s="82" t="n">
        <f aca="false">AVERAGE(D248:G248)</f>
        <v>8.5</v>
      </c>
      <c r="I248" s="99" t="n">
        <v>0.25</v>
      </c>
      <c r="J248" s="8" t="n">
        <v>0.8</v>
      </c>
      <c r="K248" s="99"/>
      <c r="L248" s="82" t="n">
        <f aca="false">SUM(I248:K248)</f>
        <v>1.05</v>
      </c>
      <c r="M248" s="83" t="n">
        <f aca="false">SUM(H248,L248)</f>
        <v>9.55</v>
      </c>
      <c r="N248" s="82" t="n">
        <f aca="false">ROUND(M248,1)</f>
        <v>9.6</v>
      </c>
      <c r="O248" s="10" t="n">
        <f aca="false">IF(N248&lt;5.5,"R",IF(N248&gt;9.45,10,ROUND(N248,0)))</f>
        <v>10</v>
      </c>
    </row>
    <row r="249" customFormat="false" ht="15" hidden="false" customHeight="false" outlineLevel="0" collapsed="false">
      <c r="A249" s="12" t="s">
        <v>464</v>
      </c>
      <c r="B249" s="37" t="s">
        <v>481</v>
      </c>
      <c r="C249" s="37" t="s">
        <v>482</v>
      </c>
      <c r="D249" s="98" t="n">
        <f aca="false">4+5</f>
        <v>9</v>
      </c>
      <c r="E249" s="51" t="n">
        <v>10</v>
      </c>
      <c r="F249" s="51"/>
      <c r="G249" s="52"/>
      <c r="H249" s="82" t="n">
        <f aca="false">AVERAGE(D249:G249)</f>
        <v>9.5</v>
      </c>
      <c r="I249" s="60" t="n">
        <v>1.05</v>
      </c>
      <c r="J249" s="53" t="n">
        <v>1.5</v>
      </c>
      <c r="K249" s="60"/>
      <c r="L249" s="82" t="n">
        <f aca="false">SUM(I249:K249)</f>
        <v>2.55</v>
      </c>
      <c r="M249" s="83" t="n">
        <f aca="false">SUM(H249,L249)</f>
        <v>12.05</v>
      </c>
      <c r="N249" s="82" t="n">
        <f aca="false">ROUND(M249,1)</f>
        <v>12.1</v>
      </c>
      <c r="O249" s="10" t="n">
        <f aca="false">IF(N249&lt;5.5,"R",IF(N249&gt;9.45,10,ROUND(N249,0)))</f>
        <v>10</v>
      </c>
    </row>
    <row r="250" customFormat="false" ht="15" hidden="false" customHeight="false" outlineLevel="0" collapsed="false">
      <c r="A250" s="12" t="s">
        <v>464</v>
      </c>
      <c r="B250" s="37" t="s">
        <v>483</v>
      </c>
      <c r="C250" s="37" t="s">
        <v>484</v>
      </c>
      <c r="D250" s="98" t="n">
        <f aca="false">5+5</f>
        <v>10</v>
      </c>
      <c r="E250" s="59" t="n">
        <v>10</v>
      </c>
      <c r="F250" s="59"/>
      <c r="G250" s="59"/>
      <c r="H250" s="82" t="n">
        <f aca="false">AVERAGE(D250:G250)</f>
        <v>10</v>
      </c>
      <c r="I250" s="60" t="n">
        <v>0.8</v>
      </c>
      <c r="J250" s="60" t="n">
        <v>0.7</v>
      </c>
      <c r="K250" s="60"/>
      <c r="L250" s="82" t="n">
        <f aca="false">SUM(I250:K250)</f>
        <v>1.5</v>
      </c>
      <c r="M250" s="83" t="n">
        <f aca="false">SUM(H250,L250)</f>
        <v>11.5</v>
      </c>
      <c r="N250" s="82" t="n">
        <f aca="false">ROUND(M250,1)</f>
        <v>11.5</v>
      </c>
      <c r="O250" s="10" t="n">
        <f aca="false">IF(N250&lt;5.5,"R",IF(N250&gt;9.45,10,ROUND(N250,0)))</f>
        <v>10</v>
      </c>
    </row>
    <row r="251" customFormat="false" ht="15" hidden="false" customHeight="false" outlineLevel="0" collapsed="false">
      <c r="A251" s="12" t="s">
        <v>464</v>
      </c>
      <c r="B251" s="27" t="s">
        <v>485</v>
      </c>
      <c r="C251" s="27" t="s">
        <v>486</v>
      </c>
      <c r="D251" s="98" t="n">
        <f aca="false">2+5</f>
        <v>7</v>
      </c>
      <c r="E251" s="28" t="n">
        <v>2</v>
      </c>
      <c r="F251" s="28"/>
      <c r="G251" s="28"/>
      <c r="H251" s="82" t="n">
        <f aca="false">AVERAGE(D251:G251)</f>
        <v>4.5</v>
      </c>
      <c r="I251" s="30" t="n">
        <v>0</v>
      </c>
      <c r="J251" s="30" t="n">
        <v>0.4</v>
      </c>
      <c r="K251" s="30"/>
      <c r="L251" s="82" t="n">
        <f aca="false">SUM(I251:K251)</f>
        <v>0.4</v>
      </c>
      <c r="M251" s="83" t="n">
        <f aca="false">SUM(H251,L251)</f>
        <v>4.9</v>
      </c>
      <c r="N251" s="82" t="n">
        <f aca="false">ROUND(M251,1)</f>
        <v>4.9</v>
      </c>
      <c r="O251" s="10" t="str">
        <f aca="false">IF(N251&lt;5.5,"R",IF(N251&gt;9.45,10,ROUND(N251,0)))</f>
        <v>R</v>
      </c>
    </row>
    <row r="252" customFormat="false" ht="15" hidden="false" customHeight="false" outlineLevel="0" collapsed="false">
      <c r="A252" s="12" t="s">
        <v>464</v>
      </c>
      <c r="B252" s="37" t="s">
        <v>487</v>
      </c>
      <c r="C252" s="37" t="s">
        <v>488</v>
      </c>
      <c r="D252" s="98" t="n">
        <f aca="false">5+5</f>
        <v>10</v>
      </c>
      <c r="E252" s="38" t="n">
        <v>10</v>
      </c>
      <c r="F252" s="38"/>
      <c r="G252" s="38"/>
      <c r="H252" s="82" t="n">
        <f aca="false">AVERAGE(D252:G252)</f>
        <v>10</v>
      </c>
      <c r="I252" s="60" t="n">
        <v>1.6</v>
      </c>
      <c r="J252" s="40" t="n">
        <v>1.3</v>
      </c>
      <c r="K252" s="60"/>
      <c r="L252" s="82" t="n">
        <f aca="false">SUM(I252:K252)</f>
        <v>2.9</v>
      </c>
      <c r="M252" s="83" t="n">
        <f aca="false">SUM(H252,L252)</f>
        <v>12.9</v>
      </c>
      <c r="N252" s="82" t="n">
        <f aca="false">ROUND(M252,1)</f>
        <v>12.9</v>
      </c>
      <c r="O252" s="10" t="n">
        <f aca="false">IF(N252&lt;5.5,"R",IF(N252&gt;9.45,10,ROUND(N252,0)))</f>
        <v>10</v>
      </c>
    </row>
    <row r="253" customFormat="false" ht="15" hidden="false" customHeight="false" outlineLevel="0" collapsed="false">
      <c r="A253" s="12" t="s">
        <v>464</v>
      </c>
      <c r="B253" s="37" t="s">
        <v>489</v>
      </c>
      <c r="C253" s="37" t="s">
        <v>490</v>
      </c>
      <c r="D253" s="98" t="n">
        <f aca="false">5+5</f>
        <v>10</v>
      </c>
      <c r="E253" s="38" t="n">
        <v>9.8</v>
      </c>
      <c r="F253" s="38"/>
      <c r="G253" s="38"/>
      <c r="H253" s="82" t="n">
        <f aca="false">AVERAGE(D253:G253)</f>
        <v>9.9</v>
      </c>
      <c r="I253" s="60" t="n">
        <v>1.4</v>
      </c>
      <c r="J253" s="40" t="n">
        <v>1.8</v>
      </c>
      <c r="K253" s="60"/>
      <c r="L253" s="82" t="n">
        <f aca="false">SUM(I253:K253)</f>
        <v>3.2</v>
      </c>
      <c r="M253" s="83" t="n">
        <f aca="false">SUM(H253,L253)</f>
        <v>13.1</v>
      </c>
      <c r="N253" s="82" t="n">
        <f aca="false">ROUND(M253,1)</f>
        <v>13.1</v>
      </c>
      <c r="O253" s="10" t="n">
        <f aca="false">IF(N253&lt;5.5,"R",IF(N253&gt;9.45,10,ROUND(N253,0)))</f>
        <v>10</v>
      </c>
    </row>
    <row r="254" customFormat="false" ht="15" hidden="false" customHeight="false" outlineLevel="0" collapsed="false">
      <c r="A254" s="12" t="s">
        <v>464</v>
      </c>
      <c r="B254" s="37" t="s">
        <v>491</v>
      </c>
      <c r="C254" s="37" t="s">
        <v>492</v>
      </c>
      <c r="D254" s="98" t="n">
        <f aca="false">0+5</f>
        <v>5</v>
      </c>
      <c r="E254" s="59" t="n">
        <v>6</v>
      </c>
      <c r="F254" s="59"/>
      <c r="G254" s="59"/>
      <c r="H254" s="82" t="n">
        <f aca="false">AVERAGE(D254:G254)</f>
        <v>5.5</v>
      </c>
      <c r="I254" s="60" t="n">
        <v>0</v>
      </c>
      <c r="J254" s="60" t="n">
        <v>0.2</v>
      </c>
      <c r="K254" s="60"/>
      <c r="L254" s="82" t="n">
        <f aca="false">SUM(I254:K254)</f>
        <v>0.2</v>
      </c>
      <c r="M254" s="83" t="n">
        <f aca="false">SUM(H254,L254)</f>
        <v>5.7</v>
      </c>
      <c r="N254" s="82" t="n">
        <f aca="false">ROUND(M254,1)</f>
        <v>5.7</v>
      </c>
      <c r="O254" s="10" t="n">
        <f aca="false">IF(N254&lt;5.5,"R",IF(N254&gt;9.45,10,ROUND(N254,0)))</f>
        <v>6</v>
      </c>
    </row>
    <row r="255" customFormat="false" ht="15" hidden="false" customHeight="false" outlineLevel="0" collapsed="false">
      <c r="A255" s="12" t="s">
        <v>464</v>
      </c>
      <c r="B255" s="37" t="s">
        <v>493</v>
      </c>
      <c r="C255" s="37" t="s">
        <v>494</v>
      </c>
      <c r="D255" s="98" t="n">
        <f aca="false">5+5</f>
        <v>10</v>
      </c>
      <c r="E255" s="38" t="n">
        <v>10</v>
      </c>
      <c r="F255" s="38"/>
      <c r="G255" s="38"/>
      <c r="H255" s="82" t="n">
        <f aca="false">AVERAGE(D255:G255)</f>
        <v>10</v>
      </c>
      <c r="I255" s="60" t="n">
        <v>0.85</v>
      </c>
      <c r="J255" s="40" t="n">
        <v>1.4</v>
      </c>
      <c r="K255" s="60"/>
      <c r="L255" s="82" t="n">
        <f aca="false">SUM(I255:K255)</f>
        <v>2.25</v>
      </c>
      <c r="M255" s="83" t="n">
        <f aca="false">SUM(H255,L255)</f>
        <v>12.25</v>
      </c>
      <c r="N255" s="82" t="n">
        <f aca="false">ROUND(M255,1)</f>
        <v>12.3</v>
      </c>
      <c r="O255" s="10" t="n">
        <f aca="false">IF(N255&lt;5.5,"R",IF(N255&gt;9.45,10,ROUND(N255,0)))</f>
        <v>10</v>
      </c>
    </row>
    <row r="256" customFormat="false" ht="15" hidden="false" customHeight="false" outlineLevel="0" collapsed="false">
      <c r="A256" s="12" t="s">
        <v>464</v>
      </c>
      <c r="B256" s="37" t="s">
        <v>495</v>
      </c>
      <c r="C256" s="37" t="s">
        <v>496</v>
      </c>
      <c r="D256" s="98" t="n">
        <f aca="false">5+5</f>
        <v>10</v>
      </c>
      <c r="E256" s="38" t="n">
        <v>10</v>
      </c>
      <c r="F256" s="38"/>
      <c r="G256" s="38"/>
      <c r="H256" s="82" t="n">
        <f aca="false">AVERAGE(D256:G256)</f>
        <v>10</v>
      </c>
      <c r="I256" s="60" t="n">
        <v>1.05</v>
      </c>
      <c r="J256" s="40" t="n">
        <v>1.7</v>
      </c>
      <c r="K256" s="60"/>
      <c r="L256" s="82" t="n">
        <f aca="false">SUM(I256:K256)</f>
        <v>2.75</v>
      </c>
      <c r="M256" s="83" t="n">
        <f aca="false">SUM(H256,L256)</f>
        <v>12.75</v>
      </c>
      <c r="N256" s="82" t="n">
        <f aca="false">ROUND(M256,1)</f>
        <v>12.8</v>
      </c>
      <c r="O256" s="10" t="n">
        <f aca="false">IF(N256&lt;5.5,"R",IF(N256&gt;9.45,10,ROUND(N256,0)))</f>
        <v>10</v>
      </c>
    </row>
    <row r="257" customFormat="false" ht="15" hidden="false" customHeight="false" outlineLevel="0" collapsed="false">
      <c r="A257" s="12" t="s">
        <v>464</v>
      </c>
      <c r="B257" s="37" t="s">
        <v>497</v>
      </c>
      <c r="C257" s="37" t="s">
        <v>498</v>
      </c>
      <c r="D257" s="98" t="n">
        <f aca="false">1.5+5</f>
        <v>6.5</v>
      </c>
      <c r="E257" s="38" t="n">
        <v>2</v>
      </c>
      <c r="F257" s="38"/>
      <c r="G257" s="38"/>
      <c r="H257" s="82" t="n">
        <f aca="false">AVERAGE(D257:G257)</f>
        <v>4.25</v>
      </c>
      <c r="I257" s="60" t="n">
        <v>0</v>
      </c>
      <c r="J257" s="40" t="n">
        <v>0.6</v>
      </c>
      <c r="K257" s="60"/>
      <c r="L257" s="82" t="n">
        <f aca="false">SUM(I257:K257)</f>
        <v>0.6</v>
      </c>
      <c r="M257" s="83" t="n">
        <f aca="false">SUM(H257,L257)</f>
        <v>4.85</v>
      </c>
      <c r="N257" s="82" t="n">
        <f aca="false">ROUND(M257,1)</f>
        <v>4.9</v>
      </c>
      <c r="O257" s="10" t="str">
        <f aca="false">IF(N257&lt;5.5,"R",IF(N257&gt;9.45,10,ROUND(N257,0)))</f>
        <v>R</v>
      </c>
    </row>
    <row r="258" customFormat="false" ht="15" hidden="false" customHeight="false" outlineLevel="0" collapsed="false">
      <c r="A258" s="12" t="s">
        <v>464</v>
      </c>
      <c r="B258" s="37" t="s">
        <v>499</v>
      </c>
      <c r="C258" s="37" t="s">
        <v>500</v>
      </c>
      <c r="D258" s="98" t="n">
        <f aca="false">3.5+5</f>
        <v>8.5</v>
      </c>
      <c r="E258" s="59" t="n">
        <v>10</v>
      </c>
      <c r="F258" s="59"/>
      <c r="G258" s="59"/>
      <c r="H258" s="82" t="n">
        <f aca="false">AVERAGE(D258:G258)</f>
        <v>9.25</v>
      </c>
      <c r="I258" s="60" t="n">
        <v>0.35</v>
      </c>
      <c r="J258" s="60" t="n">
        <v>1.1</v>
      </c>
      <c r="K258" s="60"/>
      <c r="L258" s="82" t="n">
        <f aca="false">SUM(I258:K258)</f>
        <v>1.45</v>
      </c>
      <c r="M258" s="83" t="n">
        <f aca="false">SUM(H258,L258)</f>
        <v>10.7</v>
      </c>
      <c r="N258" s="82" t="n">
        <f aca="false">ROUND(M258,1)</f>
        <v>10.7</v>
      </c>
      <c r="O258" s="10" t="n">
        <f aca="false">IF(N258&lt;5.5,"R",IF(N258&gt;9.45,10,ROUND(N258,0)))</f>
        <v>10</v>
      </c>
    </row>
    <row r="259" customFormat="false" ht="15" hidden="false" customHeight="false" outlineLevel="0" collapsed="false">
      <c r="A259" s="12" t="s">
        <v>464</v>
      </c>
      <c r="B259" s="37" t="s">
        <v>501</v>
      </c>
      <c r="C259" s="37" t="s">
        <v>502</v>
      </c>
      <c r="D259" s="98" t="n">
        <f aca="false">1+5</f>
        <v>6</v>
      </c>
      <c r="E259" s="38" t="n">
        <v>10</v>
      </c>
      <c r="F259" s="38"/>
      <c r="G259" s="38"/>
      <c r="H259" s="82" t="n">
        <f aca="false">AVERAGE(D259:G259)</f>
        <v>8</v>
      </c>
      <c r="I259" s="60" t="n">
        <v>1</v>
      </c>
      <c r="J259" s="40" t="n">
        <v>0.7</v>
      </c>
      <c r="K259" s="60"/>
      <c r="L259" s="82" t="n">
        <f aca="false">SUM(I259:K259)</f>
        <v>1.7</v>
      </c>
      <c r="M259" s="83" t="n">
        <f aca="false">SUM(H259,L259)</f>
        <v>9.7</v>
      </c>
      <c r="N259" s="82" t="n">
        <f aca="false">ROUND(M259,1)</f>
        <v>9.7</v>
      </c>
      <c r="O259" s="10" t="n">
        <f aca="false">IF(N259&lt;5.5,"R",IF(N259&gt;9.45,10,ROUND(N259,0)))</f>
        <v>10</v>
      </c>
    </row>
    <row r="260" customFormat="false" ht="15" hidden="false" customHeight="false" outlineLevel="0" collapsed="false">
      <c r="A260" s="12" t="s">
        <v>464</v>
      </c>
      <c r="B260" s="37" t="s">
        <v>503</v>
      </c>
      <c r="C260" s="37" t="s">
        <v>504</v>
      </c>
      <c r="D260" s="98" t="n">
        <f aca="false">0+5</f>
        <v>5</v>
      </c>
      <c r="E260" s="38" t="n">
        <v>4</v>
      </c>
      <c r="F260" s="38"/>
      <c r="G260" s="38"/>
      <c r="H260" s="82" t="n">
        <f aca="false">AVERAGE(D260:G260)</f>
        <v>4.5</v>
      </c>
      <c r="I260" s="60" t="n">
        <v>0</v>
      </c>
      <c r="J260" s="40" t="n">
        <v>0.3</v>
      </c>
      <c r="K260" s="60"/>
      <c r="L260" s="82" t="n">
        <f aca="false">SUM(I260:K260)</f>
        <v>0.3</v>
      </c>
      <c r="M260" s="83" t="n">
        <f aca="false">SUM(H260,L260)</f>
        <v>4.8</v>
      </c>
      <c r="N260" s="82" t="n">
        <f aca="false">ROUND(M260,1)</f>
        <v>4.8</v>
      </c>
      <c r="O260" s="10" t="str">
        <f aca="false">IF(N260&lt;5.5,"R",IF(N260&gt;9.45,10,ROUND(N260,0)))</f>
        <v>R</v>
      </c>
    </row>
    <row r="261" customFormat="false" ht="15" hidden="false" customHeight="false" outlineLevel="0" collapsed="false">
      <c r="A261" s="12" t="s">
        <v>464</v>
      </c>
      <c r="B261" s="37" t="s">
        <v>505</v>
      </c>
      <c r="C261" s="37" t="s">
        <v>506</v>
      </c>
      <c r="D261" s="98" t="n">
        <f aca="false">5+5</f>
        <v>10</v>
      </c>
      <c r="E261" s="38" t="n">
        <v>10</v>
      </c>
      <c r="F261" s="38"/>
      <c r="G261" s="38"/>
      <c r="H261" s="82" t="n">
        <f aca="false">AVERAGE(D261:G261)</f>
        <v>10</v>
      </c>
      <c r="I261" s="60" t="n">
        <v>0.15</v>
      </c>
      <c r="J261" s="40" t="n">
        <v>0.3</v>
      </c>
      <c r="K261" s="60"/>
      <c r="L261" s="82" t="n">
        <f aca="false">SUM(I261:K261)</f>
        <v>0.45</v>
      </c>
      <c r="M261" s="83" t="n">
        <f aca="false">SUM(H261,L261)</f>
        <v>10.45</v>
      </c>
      <c r="N261" s="82" t="n">
        <f aca="false">ROUND(M261,1)</f>
        <v>10.5</v>
      </c>
      <c r="O261" s="10" t="n">
        <f aca="false">IF(N261&lt;5.5,"R",IF(N261&gt;9.45,10,ROUND(N261,0)))</f>
        <v>10</v>
      </c>
    </row>
    <row r="262" customFormat="false" ht="15" hidden="false" customHeight="false" outlineLevel="0" collapsed="false">
      <c r="A262" s="12" t="s">
        <v>464</v>
      </c>
      <c r="B262" s="37" t="s">
        <v>507</v>
      </c>
      <c r="C262" s="37" t="s">
        <v>508</v>
      </c>
      <c r="D262" s="98" t="n">
        <f aca="false">3+5</f>
        <v>8</v>
      </c>
      <c r="E262" s="51" t="n">
        <v>9</v>
      </c>
      <c r="F262" s="51"/>
      <c r="G262" s="51"/>
      <c r="H262" s="82" t="n">
        <f aca="false">AVERAGE(D262:G262)</f>
        <v>8.5</v>
      </c>
      <c r="I262" s="60" t="n">
        <v>0.55</v>
      </c>
      <c r="J262" s="53" t="n">
        <v>1.3</v>
      </c>
      <c r="K262" s="60"/>
      <c r="L262" s="82" t="n">
        <f aca="false">SUM(I262:K262)</f>
        <v>1.85</v>
      </c>
      <c r="M262" s="83" t="n">
        <f aca="false">SUM(H262,L262)</f>
        <v>10.35</v>
      </c>
      <c r="N262" s="82" t="n">
        <f aca="false">ROUND(M262,1)</f>
        <v>10.4</v>
      </c>
      <c r="O262" s="10" t="n">
        <f aca="false">IF(N262&lt;5.5,"R",IF(N262&gt;9.45,10,ROUND(N262,0)))</f>
        <v>10</v>
      </c>
    </row>
    <row r="263" customFormat="false" ht="15" hidden="false" customHeight="false" outlineLevel="0" collapsed="false">
      <c r="A263" s="12" t="s">
        <v>464</v>
      </c>
      <c r="B263" s="27" t="s">
        <v>509</v>
      </c>
      <c r="C263" s="27" t="s">
        <v>510</v>
      </c>
      <c r="D263" s="98" t="n">
        <f aca="false">2+5</f>
        <v>7</v>
      </c>
      <c r="E263" s="28" t="n">
        <v>10</v>
      </c>
      <c r="F263" s="28"/>
      <c r="G263" s="28"/>
      <c r="H263" s="82" t="n">
        <f aca="false">AVERAGE(D263:G263)</f>
        <v>8.5</v>
      </c>
      <c r="I263" s="30" t="n">
        <v>0</v>
      </c>
      <c r="J263" s="30" t="n">
        <v>0.2</v>
      </c>
      <c r="K263" s="30"/>
      <c r="L263" s="82" t="n">
        <f aca="false">SUM(I263:K263)</f>
        <v>0.2</v>
      </c>
      <c r="M263" s="83" t="n">
        <f aca="false">SUM(H263,L263)</f>
        <v>8.7</v>
      </c>
      <c r="N263" s="82" t="n">
        <f aca="false">ROUND(M263,1)</f>
        <v>8.7</v>
      </c>
      <c r="O263" s="10" t="n">
        <f aca="false">IF(N263&lt;5.5,"R",IF(N263&gt;9.45,10,ROUND(N263,0)))</f>
        <v>9</v>
      </c>
    </row>
    <row r="264" customFormat="false" ht="15" hidden="false" customHeight="false" outlineLevel="0" collapsed="false">
      <c r="A264" s="12" t="s">
        <v>464</v>
      </c>
      <c r="B264" s="27" t="s">
        <v>511</v>
      </c>
      <c r="C264" s="27" t="s">
        <v>512</v>
      </c>
      <c r="D264" s="98" t="n">
        <f aca="false">5+5</f>
        <v>10</v>
      </c>
      <c r="E264" s="28" t="n">
        <v>5</v>
      </c>
      <c r="F264" s="29"/>
      <c r="G264" s="29"/>
      <c r="H264" s="82" t="n">
        <f aca="false">AVERAGE(D264:G264)</f>
        <v>7.5</v>
      </c>
      <c r="I264" s="30" t="n">
        <v>0</v>
      </c>
      <c r="J264" s="30" t="n">
        <v>0.3</v>
      </c>
      <c r="K264" s="32"/>
      <c r="L264" s="82" t="n">
        <f aca="false">SUM(I264:K264)</f>
        <v>0.3</v>
      </c>
      <c r="M264" s="83" t="n">
        <f aca="false">SUM(H264,L264)</f>
        <v>7.8</v>
      </c>
      <c r="N264" s="82" t="n">
        <f aca="false">ROUND(M264,1)</f>
        <v>7.8</v>
      </c>
      <c r="O264" s="10" t="n">
        <f aca="false">IF(N264&lt;5.5,"R",IF(N264&gt;9.45,10,ROUND(N264,0)))</f>
        <v>8</v>
      </c>
    </row>
    <row r="265" customFormat="false" ht="15" hidden="false" customHeight="false" outlineLevel="0" collapsed="false">
      <c r="A265" s="12" t="s">
        <v>464</v>
      </c>
      <c r="B265" s="37" t="s">
        <v>513</v>
      </c>
      <c r="C265" s="37" t="s">
        <v>514</v>
      </c>
      <c r="D265" s="98" t="n">
        <f aca="false">0+5</f>
        <v>5</v>
      </c>
      <c r="E265" s="38" t="n">
        <v>9.5</v>
      </c>
      <c r="F265" s="38"/>
      <c r="G265" s="38"/>
      <c r="H265" s="82" t="n">
        <f aca="false">AVERAGE(D265:G265)</f>
        <v>7.25</v>
      </c>
      <c r="I265" s="60" t="n">
        <v>0.5</v>
      </c>
      <c r="J265" s="40" t="n">
        <v>0.2</v>
      </c>
      <c r="K265" s="60"/>
      <c r="L265" s="82" t="n">
        <f aca="false">SUM(I265:K265)</f>
        <v>0.7</v>
      </c>
      <c r="M265" s="83" t="n">
        <f aca="false">SUM(H265,L265)</f>
        <v>7.95</v>
      </c>
      <c r="N265" s="82" t="n">
        <f aca="false">ROUND(M265,1)</f>
        <v>8</v>
      </c>
      <c r="O265" s="10" t="n">
        <f aca="false">IF(N265&lt;5.5,"R",IF(N265&gt;9.45,10,ROUND(N265,0)))</f>
        <v>8</v>
      </c>
    </row>
    <row r="266" customFormat="false" ht="15" hidden="false" customHeight="false" outlineLevel="0" collapsed="false">
      <c r="A266" s="12" t="s">
        <v>464</v>
      </c>
      <c r="B266" s="37" t="s">
        <v>515</v>
      </c>
      <c r="C266" s="37" t="s">
        <v>516</v>
      </c>
      <c r="D266" s="98" t="n">
        <f aca="false">5+5</f>
        <v>10</v>
      </c>
      <c r="E266" s="38" t="n">
        <v>8</v>
      </c>
      <c r="F266" s="38"/>
      <c r="G266" s="38"/>
      <c r="H266" s="82" t="n">
        <f aca="false">AVERAGE(D266:G266)</f>
        <v>9</v>
      </c>
      <c r="I266" s="60" t="n">
        <v>1.4</v>
      </c>
      <c r="J266" s="40" t="n">
        <v>1.4</v>
      </c>
      <c r="K266" s="60"/>
      <c r="L266" s="82" t="n">
        <f aca="false">SUM(I266:K266)</f>
        <v>2.8</v>
      </c>
      <c r="M266" s="83" t="n">
        <f aca="false">SUM(H266,L266)</f>
        <v>11.8</v>
      </c>
      <c r="N266" s="82" t="n">
        <f aca="false">ROUND(M266,1)</f>
        <v>11.8</v>
      </c>
      <c r="O266" s="10" t="n">
        <f aca="false">IF(N266&lt;5.5,"R",IF(N266&gt;9.45,10,ROUND(N266,0)))</f>
        <v>10</v>
      </c>
    </row>
    <row r="267" customFormat="false" ht="15" hidden="false" customHeight="false" outlineLevel="0" collapsed="false">
      <c r="A267" s="12" t="s">
        <v>464</v>
      </c>
      <c r="B267" s="37" t="s">
        <v>517</v>
      </c>
      <c r="C267" s="37" t="s">
        <v>518</v>
      </c>
      <c r="D267" s="98" t="n">
        <f aca="false">4+5</f>
        <v>9</v>
      </c>
      <c r="E267" s="51" t="n">
        <v>10</v>
      </c>
      <c r="F267" s="51"/>
      <c r="G267" s="51"/>
      <c r="H267" s="82" t="n">
        <f aca="false">AVERAGE(D267:G267)</f>
        <v>9.5</v>
      </c>
      <c r="I267" s="60" t="n">
        <v>1.7</v>
      </c>
      <c r="J267" s="53" t="n">
        <v>1.4</v>
      </c>
      <c r="K267" s="60"/>
      <c r="L267" s="82" t="n">
        <f aca="false">SUM(I267:K267)</f>
        <v>3.1</v>
      </c>
      <c r="M267" s="83" t="n">
        <f aca="false">SUM(H267,L267)</f>
        <v>12.6</v>
      </c>
      <c r="N267" s="82" t="n">
        <f aca="false">ROUND(M267,1)</f>
        <v>12.6</v>
      </c>
      <c r="O267" s="10" t="n">
        <f aca="false">IF(N267&lt;5.5,"R",IF(N267&gt;9.45,10,ROUND(N267,0)))</f>
        <v>10</v>
      </c>
    </row>
    <row r="268" customFormat="false" ht="15" hidden="false" customHeight="false" outlineLevel="0" collapsed="false">
      <c r="A268" s="12" t="s">
        <v>464</v>
      </c>
      <c r="B268" s="37" t="s">
        <v>519</v>
      </c>
      <c r="C268" s="37" t="s">
        <v>520</v>
      </c>
      <c r="D268" s="98" t="n">
        <f aca="false">5+5</f>
        <v>10</v>
      </c>
      <c r="E268" s="59" t="n">
        <v>10</v>
      </c>
      <c r="F268" s="59"/>
      <c r="G268" s="59"/>
      <c r="H268" s="82" t="n">
        <f aca="false">AVERAGE(D268:G268)</f>
        <v>10</v>
      </c>
      <c r="I268" s="60" t="n">
        <v>1.55</v>
      </c>
      <c r="J268" s="60" t="n">
        <v>1.7</v>
      </c>
      <c r="K268" s="60"/>
      <c r="L268" s="82" t="n">
        <f aca="false">SUM(I268:K268)</f>
        <v>3.25</v>
      </c>
      <c r="M268" s="83" t="n">
        <f aca="false">SUM(H268,L268)</f>
        <v>13.25</v>
      </c>
      <c r="N268" s="82" t="n">
        <f aca="false">ROUND(M268,1)</f>
        <v>13.3</v>
      </c>
      <c r="O268" s="10" t="n">
        <f aca="false">IF(N268&lt;5.5,"R",IF(N268&gt;9.45,10,ROUND(N268,0)))</f>
        <v>10</v>
      </c>
    </row>
    <row r="269" customFormat="false" ht="15" hidden="false" customHeight="false" outlineLevel="0" collapsed="false">
      <c r="A269" s="12" t="s">
        <v>464</v>
      </c>
      <c r="B269" s="37" t="s">
        <v>521</v>
      </c>
      <c r="C269" s="37" t="s">
        <v>522</v>
      </c>
      <c r="D269" s="98" t="n">
        <f aca="false">0+5</f>
        <v>5</v>
      </c>
      <c r="E269" s="38" t="n">
        <v>10</v>
      </c>
      <c r="F269" s="38"/>
      <c r="G269" s="38"/>
      <c r="H269" s="82" t="n">
        <f aca="false">AVERAGE(D269:G269)</f>
        <v>7.5</v>
      </c>
      <c r="I269" s="60" t="n">
        <v>0.35</v>
      </c>
      <c r="J269" s="40" t="n">
        <v>1.3</v>
      </c>
      <c r="K269" s="60"/>
      <c r="L269" s="82" t="n">
        <f aca="false">SUM(I269:K269)</f>
        <v>1.65</v>
      </c>
      <c r="M269" s="83" t="n">
        <f aca="false">SUM(H269,L269)</f>
        <v>9.15</v>
      </c>
      <c r="N269" s="82" t="n">
        <f aca="false">ROUND(M269,1)</f>
        <v>9.2</v>
      </c>
      <c r="O269" s="10" t="n">
        <f aca="false">IF(N269&lt;5.5,"R",IF(N269&gt;9.45,10,ROUND(N269,0)))</f>
        <v>9</v>
      </c>
    </row>
    <row r="270" customFormat="false" ht="15" hidden="false" customHeight="false" outlineLevel="0" collapsed="false">
      <c r="A270" s="12" t="s">
        <v>464</v>
      </c>
      <c r="B270" s="37" t="s">
        <v>523</v>
      </c>
      <c r="C270" s="37" t="s">
        <v>524</v>
      </c>
      <c r="D270" s="98" t="n">
        <f aca="false">5+4</f>
        <v>9</v>
      </c>
      <c r="E270" s="38" t="n">
        <v>10</v>
      </c>
      <c r="F270" s="38"/>
      <c r="G270" s="38"/>
      <c r="H270" s="82" t="n">
        <f aca="false">AVERAGE(D270:G270)</f>
        <v>9.5</v>
      </c>
      <c r="I270" s="60" t="n">
        <v>0.6</v>
      </c>
      <c r="J270" s="40" t="n">
        <v>1.1</v>
      </c>
      <c r="K270" s="60"/>
      <c r="L270" s="82" t="n">
        <f aca="false">SUM(I270:K270)</f>
        <v>1.7</v>
      </c>
      <c r="M270" s="83" t="n">
        <f aca="false">SUM(H270,L270)</f>
        <v>11.2</v>
      </c>
      <c r="N270" s="82" t="n">
        <f aca="false">ROUND(M270,1)</f>
        <v>11.2</v>
      </c>
      <c r="O270" s="10" t="n">
        <f aca="false">IF(N270&lt;5.5,"R",IF(N270&gt;9.45,10,ROUND(N270,0)))</f>
        <v>10</v>
      </c>
    </row>
    <row r="271" customFormat="false" ht="15" hidden="false" customHeight="false" outlineLevel="0" collapsed="false">
      <c r="A271" s="12" t="s">
        <v>464</v>
      </c>
      <c r="B271" s="37" t="s">
        <v>525</v>
      </c>
      <c r="C271" s="37" t="s">
        <v>526</v>
      </c>
      <c r="D271" s="98" t="n">
        <f aca="false">5+5</f>
        <v>10</v>
      </c>
      <c r="E271" s="38" t="n">
        <v>9</v>
      </c>
      <c r="F271" s="38"/>
      <c r="G271" s="38"/>
      <c r="H271" s="82" t="n">
        <f aca="false">AVERAGE(D271:G271)</f>
        <v>9.5</v>
      </c>
      <c r="I271" s="60" t="n">
        <v>1.1</v>
      </c>
      <c r="J271" s="40" t="n">
        <v>1.5</v>
      </c>
      <c r="K271" s="60"/>
      <c r="L271" s="82" t="n">
        <f aca="false">SUM(I271:K271)</f>
        <v>2.6</v>
      </c>
      <c r="M271" s="83" t="n">
        <f aca="false">SUM(H271,L271)</f>
        <v>12.1</v>
      </c>
      <c r="N271" s="82" t="n">
        <f aca="false">ROUND(M271,1)</f>
        <v>12.1</v>
      </c>
      <c r="O271" s="10" t="n">
        <f aca="false">IF(N271&lt;5.5,"R",IF(N271&gt;9.45,10,ROUND(N271,0)))</f>
        <v>10</v>
      </c>
    </row>
    <row r="272" customFormat="false" ht="15" hidden="false" customHeight="false" outlineLevel="0" collapsed="false">
      <c r="A272" s="12" t="s">
        <v>464</v>
      </c>
      <c r="B272" s="37" t="s">
        <v>527</v>
      </c>
      <c r="C272" s="37" t="s">
        <v>528</v>
      </c>
      <c r="D272" s="98" t="n">
        <f aca="false">1.5+5</f>
        <v>6.5</v>
      </c>
      <c r="E272" s="51" t="n">
        <v>6</v>
      </c>
      <c r="F272" s="51"/>
      <c r="G272" s="51"/>
      <c r="H272" s="82" t="n">
        <f aca="false">AVERAGE(D272:G272)</f>
        <v>6.25</v>
      </c>
      <c r="I272" s="60" t="n">
        <v>0</v>
      </c>
      <c r="J272" s="53" t="n">
        <v>0.2</v>
      </c>
      <c r="K272" s="60"/>
      <c r="L272" s="82" t="n">
        <f aca="false">SUM(I272:K272)</f>
        <v>0.2</v>
      </c>
      <c r="M272" s="83" t="n">
        <f aca="false">SUM(H272,L272)</f>
        <v>6.45</v>
      </c>
      <c r="N272" s="82" t="n">
        <f aca="false">ROUND(M272,1)</f>
        <v>6.5</v>
      </c>
      <c r="O272" s="10" t="n">
        <f aca="false">IF(N272&lt;5.5,"R",IF(N272&gt;9.45,10,ROUND(N272,0)))</f>
        <v>7</v>
      </c>
    </row>
    <row r="273" customFormat="false" ht="15" hidden="false" customHeight="false" outlineLevel="0" collapsed="false">
      <c r="A273" s="12" t="s">
        <v>464</v>
      </c>
      <c r="B273" s="37" t="s">
        <v>529</v>
      </c>
      <c r="C273" s="37" t="s">
        <v>530</v>
      </c>
      <c r="D273" s="98" t="n">
        <f aca="false">5+5</f>
        <v>10</v>
      </c>
      <c r="E273" s="38" t="n">
        <v>10</v>
      </c>
      <c r="F273" s="38"/>
      <c r="G273" s="38"/>
      <c r="H273" s="82" t="n">
        <f aca="false">AVERAGE(D273:G273)</f>
        <v>10</v>
      </c>
      <c r="I273" s="60" t="n">
        <v>1.5</v>
      </c>
      <c r="J273" s="40" t="n">
        <v>1.1</v>
      </c>
      <c r="K273" s="60"/>
      <c r="L273" s="82" t="n">
        <f aca="false">SUM(I273:K273)</f>
        <v>2.6</v>
      </c>
      <c r="M273" s="83" t="n">
        <f aca="false">SUM(H273,L273)</f>
        <v>12.6</v>
      </c>
      <c r="N273" s="82" t="n">
        <f aca="false">ROUND(M273,1)</f>
        <v>12.6</v>
      </c>
      <c r="O273" s="10" t="n">
        <f aca="false">IF(N273&lt;5.5,"R",IF(N273&gt;9.45,10,ROUND(N273,0)))</f>
        <v>10</v>
      </c>
    </row>
    <row r="274" customFormat="false" ht="15" hidden="false" customHeight="false" outlineLevel="0" collapsed="false">
      <c r="A274" s="12" t="s">
        <v>464</v>
      </c>
      <c r="B274" s="41" t="s">
        <v>531</v>
      </c>
      <c r="C274" s="41" t="s">
        <v>532</v>
      </c>
      <c r="D274" s="98" t="n">
        <f aca="false">1+5</f>
        <v>6</v>
      </c>
      <c r="E274" s="51" t="n">
        <v>3</v>
      </c>
      <c r="F274" s="51"/>
      <c r="G274" s="51"/>
      <c r="H274" s="82" t="n">
        <f aca="false">AVERAGE(D274:G274)</f>
        <v>4.5</v>
      </c>
      <c r="I274" s="60" t="n">
        <v>0</v>
      </c>
      <c r="J274" s="53" t="n">
        <v>-0.4</v>
      </c>
      <c r="K274" s="60"/>
      <c r="L274" s="82" t="n">
        <f aca="false">SUM(I274:K274)</f>
        <v>-0.4</v>
      </c>
      <c r="M274" s="83" t="n">
        <f aca="false">SUM(H274,L274)</f>
        <v>4.1</v>
      </c>
      <c r="N274" s="82" t="n">
        <f aca="false">ROUND(M274,1)</f>
        <v>4.1</v>
      </c>
      <c r="O274" s="10" t="str">
        <f aca="false">IF(N274&lt;5.5,"R",IF(N274&gt;9.45,10,ROUND(N274,0)))</f>
        <v>R</v>
      </c>
    </row>
    <row r="275" customFormat="false" ht="15" hidden="false" customHeight="false" outlineLevel="0" collapsed="false">
      <c r="A275" s="12" t="s">
        <v>464</v>
      </c>
      <c r="B275" s="37" t="s">
        <v>533</v>
      </c>
      <c r="C275" s="37" t="s">
        <v>534</v>
      </c>
      <c r="D275" s="98" t="n">
        <f aca="false">1.5+4</f>
        <v>5.5</v>
      </c>
      <c r="E275" s="38" t="n">
        <v>7.5</v>
      </c>
      <c r="F275" s="38"/>
      <c r="G275" s="38"/>
      <c r="H275" s="82" t="n">
        <f aca="false">AVERAGE(D275:G275)</f>
        <v>6.5</v>
      </c>
      <c r="I275" s="60" t="n">
        <v>0</v>
      </c>
      <c r="J275" s="40" t="n">
        <v>0.4</v>
      </c>
      <c r="K275" s="60"/>
      <c r="L275" s="82" t="n">
        <f aca="false">SUM(I275:K275)</f>
        <v>0.4</v>
      </c>
      <c r="M275" s="83" t="n">
        <f aca="false">SUM(H275,L275)</f>
        <v>6.9</v>
      </c>
      <c r="N275" s="82" t="n">
        <f aca="false">ROUND(M275,1)</f>
        <v>6.9</v>
      </c>
      <c r="O275" s="10" t="n">
        <f aca="false">IF(N275&lt;5.5,"R",IF(N275&gt;9.45,10,ROUND(N275,0)))</f>
        <v>7</v>
      </c>
    </row>
    <row r="276" customFormat="false" ht="15" hidden="false" customHeight="false" outlineLevel="0" collapsed="false">
      <c r="A276" s="12" t="s">
        <v>464</v>
      </c>
      <c r="B276" s="37" t="s">
        <v>535</v>
      </c>
      <c r="C276" s="37" t="s">
        <v>536</v>
      </c>
      <c r="D276" s="98" t="n">
        <f aca="false">2+4</f>
        <v>6</v>
      </c>
      <c r="E276" s="38" t="n">
        <v>10</v>
      </c>
      <c r="F276" s="38"/>
      <c r="G276" s="38"/>
      <c r="H276" s="82" t="n">
        <f aca="false">AVERAGE(D276:G276)</f>
        <v>8</v>
      </c>
      <c r="I276" s="60" t="n">
        <v>0.0999999999999996</v>
      </c>
      <c r="J276" s="40" t="n">
        <v>0.7</v>
      </c>
      <c r="K276" s="60"/>
      <c r="L276" s="82" t="n">
        <f aca="false">SUM(I276:K276)</f>
        <v>0.8</v>
      </c>
      <c r="M276" s="83" t="n">
        <f aca="false">SUM(H276,L276)</f>
        <v>8.8</v>
      </c>
      <c r="N276" s="82" t="n">
        <f aca="false">ROUND(M276,1)</f>
        <v>8.8</v>
      </c>
      <c r="O276" s="10" t="n">
        <f aca="false">IF(N276&lt;5.5,"R",IF(N276&gt;9.45,10,ROUND(N276,0)))</f>
        <v>9</v>
      </c>
    </row>
    <row r="277" customFormat="false" ht="15" hidden="false" customHeight="false" outlineLevel="0" collapsed="false">
      <c r="A277" s="12" t="s">
        <v>464</v>
      </c>
      <c r="B277" s="37" t="s">
        <v>537</v>
      </c>
      <c r="C277" s="37" t="s">
        <v>538</v>
      </c>
      <c r="D277" s="98" t="n">
        <f aca="false">3.5+5</f>
        <v>8.5</v>
      </c>
      <c r="E277" s="51" t="n">
        <v>6</v>
      </c>
      <c r="F277" s="51"/>
      <c r="G277" s="51"/>
      <c r="H277" s="82" t="n">
        <f aca="false">AVERAGE(D277:G277)</f>
        <v>7.25</v>
      </c>
      <c r="I277" s="60" t="n">
        <v>0</v>
      </c>
      <c r="J277" s="53" t="n">
        <v>0.6</v>
      </c>
      <c r="K277" s="60"/>
      <c r="L277" s="82" t="n">
        <f aca="false">SUM(I277:K277)</f>
        <v>0.6</v>
      </c>
      <c r="M277" s="83" t="n">
        <f aca="false">SUM(H277,L277)</f>
        <v>7.85</v>
      </c>
      <c r="N277" s="82" t="n">
        <f aca="false">ROUND(M277,1)</f>
        <v>7.9</v>
      </c>
      <c r="O277" s="10" t="n">
        <f aca="false">IF(N277&lt;5.5,"R",IF(N277&gt;9.45,10,ROUND(N277,0)))</f>
        <v>8</v>
      </c>
    </row>
    <row r="278" customFormat="false" ht="15" hidden="false" customHeight="false" outlineLevel="0" collapsed="false">
      <c r="A278" s="12" t="s">
        <v>464</v>
      </c>
      <c r="B278" s="37" t="s">
        <v>539</v>
      </c>
      <c r="C278" s="37" t="s">
        <v>540</v>
      </c>
      <c r="D278" s="98" t="n">
        <f aca="false">5+4</f>
        <v>9</v>
      </c>
      <c r="E278" s="59" t="n">
        <v>9</v>
      </c>
      <c r="F278" s="59"/>
      <c r="G278" s="59"/>
      <c r="H278" s="82" t="n">
        <f aca="false">AVERAGE(D278:G278)</f>
        <v>9</v>
      </c>
      <c r="I278" s="60" t="n">
        <v>0.7</v>
      </c>
      <c r="J278" s="60" t="n">
        <v>0.8</v>
      </c>
      <c r="K278" s="60"/>
      <c r="L278" s="82" t="n">
        <f aca="false">SUM(I278:K278)</f>
        <v>1.5</v>
      </c>
      <c r="M278" s="83" t="n">
        <f aca="false">SUM(H278,L278)</f>
        <v>10.5</v>
      </c>
      <c r="N278" s="82" t="n">
        <f aca="false">ROUND(M278,1)</f>
        <v>10.5</v>
      </c>
      <c r="O278" s="10" t="n">
        <f aca="false">IF(N278&lt;5.5,"R",IF(N278&gt;9.45,10,ROUND(N278,0)))</f>
        <v>10</v>
      </c>
    </row>
    <row r="279" customFormat="false" ht="15" hidden="false" customHeight="false" outlineLevel="0" collapsed="false">
      <c r="A279" s="12" t="s">
        <v>464</v>
      </c>
      <c r="B279" s="37" t="s">
        <v>541</v>
      </c>
      <c r="C279" s="37" t="s">
        <v>542</v>
      </c>
      <c r="D279" s="98" t="n">
        <f aca="false">3+5</f>
        <v>8</v>
      </c>
      <c r="E279" s="38" t="n">
        <v>10</v>
      </c>
      <c r="F279" s="38"/>
      <c r="G279" s="38"/>
      <c r="H279" s="82" t="n">
        <f aca="false">AVERAGE(D279:G279)</f>
        <v>9</v>
      </c>
      <c r="I279" s="60" t="n">
        <v>0</v>
      </c>
      <c r="J279" s="40" t="n">
        <v>0.8</v>
      </c>
      <c r="K279" s="60"/>
      <c r="L279" s="82" t="n">
        <f aca="false">SUM(I279:K279)</f>
        <v>0.8</v>
      </c>
      <c r="M279" s="83" t="n">
        <f aca="false">SUM(H279,L279)</f>
        <v>9.8</v>
      </c>
      <c r="N279" s="82" t="n">
        <f aca="false">ROUND(M279,1)</f>
        <v>9.8</v>
      </c>
      <c r="O279" s="10" t="n">
        <f aca="false">IF(N279&lt;5.5,"R",IF(N279&gt;9.45,10,ROUND(N279,0)))</f>
        <v>10</v>
      </c>
    </row>
    <row r="280" customFormat="false" ht="15" hidden="false" customHeight="false" outlineLevel="0" collapsed="false">
      <c r="A280" s="12" t="s">
        <v>464</v>
      </c>
      <c r="B280" s="37" t="s">
        <v>543</v>
      </c>
      <c r="C280" s="37" t="s">
        <v>544</v>
      </c>
      <c r="D280" s="98" t="n">
        <f aca="false">4.5+5</f>
        <v>9.5</v>
      </c>
      <c r="E280" s="38" t="n">
        <v>4</v>
      </c>
      <c r="F280" s="38"/>
      <c r="G280" s="38"/>
      <c r="H280" s="82" t="n">
        <f aca="false">AVERAGE(D280:G280)</f>
        <v>6.75</v>
      </c>
      <c r="I280" s="60" t="n">
        <v>0</v>
      </c>
      <c r="J280" s="40" t="n">
        <v>1</v>
      </c>
      <c r="K280" s="60"/>
      <c r="L280" s="82" t="n">
        <f aca="false">SUM(I280:K280)</f>
        <v>1</v>
      </c>
      <c r="M280" s="83" t="n">
        <f aca="false">SUM(H280,L280)</f>
        <v>7.75</v>
      </c>
      <c r="N280" s="82" t="n">
        <f aca="false">ROUND(M280,1)</f>
        <v>7.8</v>
      </c>
      <c r="O280" s="10" t="n">
        <f aca="false">IF(N280&lt;5.5,"R",IF(N280&gt;9.45,10,ROUND(N280,0)))</f>
        <v>8</v>
      </c>
    </row>
    <row r="281" customFormat="false" ht="15" hidden="false" customHeight="false" outlineLevel="0" collapsed="false">
      <c r="A281" s="12" t="s">
        <v>464</v>
      </c>
      <c r="B281" s="37" t="s">
        <v>545</v>
      </c>
      <c r="C281" s="37" t="s">
        <v>546</v>
      </c>
      <c r="D281" s="98" t="n">
        <f aca="false">3+5</f>
        <v>8</v>
      </c>
      <c r="E281" s="38" t="n">
        <v>9</v>
      </c>
      <c r="F281" s="38"/>
      <c r="G281" s="38"/>
      <c r="H281" s="82" t="n">
        <f aca="false">AVERAGE(D281:G281)</f>
        <v>8.5</v>
      </c>
      <c r="I281" s="60" t="n">
        <v>0.2</v>
      </c>
      <c r="J281" s="40" t="n">
        <v>0.4</v>
      </c>
      <c r="K281" s="60"/>
      <c r="L281" s="82" t="n">
        <f aca="false">SUM(I281:K281)</f>
        <v>0.6</v>
      </c>
      <c r="M281" s="83" t="n">
        <f aca="false">SUM(H281,L281)</f>
        <v>9.1</v>
      </c>
      <c r="N281" s="82" t="n">
        <f aca="false">ROUND(M281,1)</f>
        <v>9.1</v>
      </c>
      <c r="O281" s="10" t="n">
        <f aca="false">IF(N281&lt;5.5,"R",IF(N281&gt;9.45,10,ROUND(N281,0)))</f>
        <v>9</v>
      </c>
    </row>
    <row r="282" customFormat="false" ht="15" hidden="false" customHeight="false" outlineLevel="0" collapsed="false">
      <c r="A282" s="12" t="s">
        <v>464</v>
      </c>
      <c r="B282" s="37" t="s">
        <v>547</v>
      </c>
      <c r="C282" s="37" t="s">
        <v>548</v>
      </c>
      <c r="D282" s="98" t="n">
        <f aca="false">3.5+5</f>
        <v>8.5</v>
      </c>
      <c r="E282" s="51" t="n">
        <v>6</v>
      </c>
      <c r="F282" s="51"/>
      <c r="G282" s="51"/>
      <c r="H282" s="82" t="n">
        <f aca="false">AVERAGE(D282:G282)</f>
        <v>7.25</v>
      </c>
      <c r="I282" s="60" t="n">
        <v>0.7</v>
      </c>
      <c r="J282" s="53" t="n">
        <v>1</v>
      </c>
      <c r="K282" s="60"/>
      <c r="L282" s="82" t="n">
        <f aca="false">SUM(I282:K282)</f>
        <v>1.7</v>
      </c>
      <c r="M282" s="83" t="n">
        <f aca="false">SUM(H282,L282)</f>
        <v>8.95</v>
      </c>
      <c r="N282" s="82" t="n">
        <f aca="false">ROUND(M282,1)</f>
        <v>9</v>
      </c>
      <c r="O282" s="10" t="n">
        <f aca="false">IF(N282&lt;5.5,"R",IF(N282&gt;9.45,10,ROUND(N282,0)))</f>
        <v>9</v>
      </c>
    </row>
    <row r="283" customFormat="false" ht="15" hidden="false" customHeight="false" outlineLevel="0" collapsed="false">
      <c r="A283" s="12" t="s">
        <v>464</v>
      </c>
      <c r="B283" s="37" t="s">
        <v>549</v>
      </c>
      <c r="C283" s="37" t="s">
        <v>550</v>
      </c>
      <c r="D283" s="98" t="n">
        <f aca="false">4.5+4</f>
        <v>8.5</v>
      </c>
      <c r="E283" s="59" t="n">
        <v>10</v>
      </c>
      <c r="F283" s="59"/>
      <c r="G283" s="59"/>
      <c r="H283" s="82" t="n">
        <f aca="false">AVERAGE(D283:G283)</f>
        <v>9.25</v>
      </c>
      <c r="I283" s="60" t="n">
        <v>0</v>
      </c>
      <c r="J283" s="60" t="n">
        <v>1</v>
      </c>
      <c r="K283" s="60"/>
      <c r="L283" s="82" t="n">
        <f aca="false">SUM(I283:K283)</f>
        <v>1</v>
      </c>
      <c r="M283" s="83" t="n">
        <f aca="false">SUM(H283,L283)</f>
        <v>10.25</v>
      </c>
      <c r="N283" s="82" t="n">
        <f aca="false">ROUND(M283,1)</f>
        <v>10.3</v>
      </c>
      <c r="O283" s="10" t="n">
        <f aca="false">IF(N283&lt;5.5,"R",IF(N283&gt;9.45,10,ROUND(N283,0)))</f>
        <v>10</v>
      </c>
    </row>
    <row r="284" customFormat="false" ht="15" hidden="false" customHeight="false" outlineLevel="0" collapsed="false">
      <c r="A284" s="12" t="s">
        <v>464</v>
      </c>
      <c r="B284" s="37" t="s">
        <v>551</v>
      </c>
      <c r="C284" s="37" t="s">
        <v>552</v>
      </c>
      <c r="D284" s="35"/>
      <c r="E284" s="6" t="n">
        <v>4</v>
      </c>
      <c r="F284" s="6"/>
      <c r="G284" s="6"/>
      <c r="H284" s="7"/>
      <c r="I284" s="8"/>
      <c r="J284" s="8" t="n">
        <v>0</v>
      </c>
      <c r="K284" s="8"/>
      <c r="L284" s="7"/>
      <c r="M284" s="9"/>
      <c r="N284" s="7"/>
      <c r="O284" s="10"/>
    </row>
    <row r="285" customFormat="false" ht="15" hidden="false" customHeight="false" outlineLevel="0" collapsed="false">
      <c r="A285" s="12" t="s">
        <v>464</v>
      </c>
      <c r="B285" s="47"/>
      <c r="C285" s="47" t="s">
        <v>553</v>
      </c>
      <c r="D285" s="44"/>
      <c r="E285" s="45"/>
      <c r="F285" s="45"/>
      <c r="G285" s="45"/>
      <c r="H285" s="85"/>
      <c r="I285" s="84"/>
      <c r="J285" s="84"/>
      <c r="K285" s="84"/>
      <c r="L285" s="85"/>
      <c r="M285" s="86"/>
      <c r="N285" s="85"/>
      <c r="O285" s="8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461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1999-09-29T15:46:29Z</dcterms:created>
  <dc:creator>usuario sep</dc:creator>
  <dc:description/>
  <dc:language>es-MX</dc:language>
  <cp:lastModifiedBy/>
  <dcterms:modified xsi:type="dcterms:W3CDTF">2025-02-04T18:54:07Z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