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enrywhite/Documents/Data Analytics Bootcamp/Module 1/"/>
    </mc:Choice>
  </mc:AlternateContent>
  <xr:revisionPtr revIDLastSave="0" documentId="13_ncr:1_{BEB1BD02-B037-044D-9834-4366590DFF86}" xr6:coauthVersionLast="47" xr6:coauthVersionMax="47" xr10:uidLastSave="{00000000-0000-0000-0000-000000000000}"/>
  <bookViews>
    <workbookView xWindow="0" yWindow="720" windowWidth="29400" windowHeight="18400" activeTab="4" xr2:uid="{00000000-000D-0000-FFFF-FFFF00000000}"/>
  </bookViews>
  <sheets>
    <sheet name="Parent Categories" sheetId="3" r:id="rId1"/>
    <sheet name="Sub-Categories" sheetId="6" r:id="rId2"/>
    <sheet name="Campaigns over time" sheetId="7" r:id="rId3"/>
    <sheet name="Crowdfunding" sheetId="1" r:id="rId4"/>
    <sheet name="Sheet5" sheetId="8" r:id="rId5"/>
  </sheets>
  <definedNames>
    <definedName name="Goals">Crowdfunding!$D$2:$D$1001</definedName>
    <definedName name="Outcomes">Crowdfunding!$G$2:$G$1001</definedName>
  </definedNames>
  <calcPr calcId="191029"/>
  <pivotCaches>
    <pivotCache cacheId="12" r:id="rId6"/>
    <pivotCache cacheId="14" r:id="rId7"/>
    <pivotCache cacheId="2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8" l="1"/>
  <c r="G3" i="8"/>
  <c r="H3" i="8"/>
  <c r="F4" i="8"/>
  <c r="G4" i="8"/>
  <c r="H4" i="8"/>
  <c r="F5" i="8"/>
  <c r="G5" i="8"/>
  <c r="H5" i="8"/>
  <c r="F6" i="8"/>
  <c r="G6" i="8"/>
  <c r="H6" i="8"/>
  <c r="F7" i="8"/>
  <c r="G7" i="8"/>
  <c r="H7" i="8"/>
  <c r="F8" i="8"/>
  <c r="G8" i="8"/>
  <c r="H8" i="8"/>
  <c r="F9" i="8"/>
  <c r="G9" i="8"/>
  <c r="H9" i="8"/>
  <c r="F10" i="8"/>
  <c r="G10" i="8"/>
  <c r="H10" i="8"/>
  <c r="F11" i="8"/>
  <c r="G11" i="8"/>
  <c r="H11" i="8"/>
  <c r="F12" i="8"/>
  <c r="G12" i="8"/>
  <c r="H12" i="8"/>
  <c r="F13" i="8"/>
  <c r="G13" i="8"/>
  <c r="H13" i="8"/>
  <c r="H2" i="8"/>
  <c r="G2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/>
  <c r="S792" i="1" a="1"/>
  <c r="S792" i="1" s="1"/>
  <c r="S793" i="1" a="1"/>
  <c r="S793" i="1" s="1"/>
  <c r="S794" i="1" a="1"/>
  <c r="S794" i="1" s="1"/>
  <c r="S795" i="1" a="1"/>
  <c r="S795" i="1" s="1"/>
  <c r="S796" i="1" a="1"/>
  <c r="S796" i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<sst xmlns="http://schemas.openxmlformats.org/spreadsheetml/2006/main" count="6121" uniqueCount="2107">
  <si>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</si>
  <si>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</si>
  <si>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</si>
  <si>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</si>
  <si>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</si>
  <si>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</si>
  <si>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</si>
  <si>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</si>
  <si>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</si>
  <si>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</si>
  <si>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</si>
  <si>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</si>
  <si>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</si>
  <si>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</si>
  <si>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</si>
  <si>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</si>
  <si>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</si>
  <si>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</si>
  <si>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</si>
  <si>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</si>
  <si>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</si>
  <si>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</si>
  <si>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</si>
  <si>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</si>
  <si>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</si>
  <si>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</si>
  <si>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</si>
  <si>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</si>
  <si>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</si>
  <si>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</si>
  <si>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</si>
  <si>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</si>
  <si>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</si>
  <si>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</si>
  <si>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</si>
  <si>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</si>
  <si>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</si>
  <si>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</si>
  <si>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</si>
  <si>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</si>
  <si>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</si>
  <si>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</si>
  <si>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</si>
  <si>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</si>
  <si>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</si>
  <si>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</si>
  <si>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</si>
  <si>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</si>
  <si>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</si>
  <si>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</si>
  <si>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</si>
  <si>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</si>
  <si>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</si>
  <si>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</si>
  <si>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</si>
  <si>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</si>
  <si>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</si>
  <si>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</si>
  <si>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</si>
  <si>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</si>
  <si>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</si>
  <si>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</si>
  <si>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</si>
  <si>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</si>
  <si>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</si>
  <si>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</si>
  <si>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</si>
  <si>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</si>
  <si>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</si>
  <si>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</si>
  <si>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</si>
  <si>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</si>
  <si>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</si>
  <si>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</si>
  <si>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</si>
  <si>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</si>
  <si>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</si>
  <si>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</si>
  <si>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</si>
  <si>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</si>
  <si>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</si>
  <si>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</si>
  <si>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</si>
  <si>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</si>
  <si>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</si>
  <si>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</si>
  <si>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</si>
  <si>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</si>
  <si>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</si>
  <si>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</si>
  <si>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</si>
  <si>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</si>
  <si>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</si>
  <si>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</si>
  <si>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</si>
  <si>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</si>
  <si>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</si>
  <si>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</si>
  <si>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</si>
  <si>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</si>
  <si>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</si>
  <si>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</si>
  <si>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</si>
  <si>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</si>
  <si>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</si>
  <si>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</si>
  <si>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</si>
  <si>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</si>
  <si>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</si>
  <si>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</si>
  <si>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</si>
  <si>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</si>
  <si>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</si>
  <si>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</si>
  <si>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</si>
  <si>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</si>
  <si>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</si>
  <si>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</si>
  <si>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</si>
  <si>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</si>
  <si>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</si>
  <si>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</si>
  <si>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</si>
  <si>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</si>
  <si>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</si>
  <si>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</si>
  <si>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</si>
  <si>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</si>
  <si>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</si>
  <si>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</si>
  <si>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</si>
  <si>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</si>
  <si>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</si>
  <si>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</si>
  <si>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</si>
  <si>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</si>
  <si>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</si>
  <si>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</si>
  <si>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</si>
  <si>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</si>
  <si>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</si>
  <si>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</si>
  <si>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</si>
  <si>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</si>
  <si>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</si>
  <si>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</si>
  <si>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</si>
  <si>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</si>
  <si>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</si>
  <si>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</si>
  <si>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</si>
  <si>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</si>
  <si>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</si>
  <si>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</si>
  <si>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</si>
  <si>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</si>
  <si>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</si>
  <si>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</si>
  <si>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</si>
  <si>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</si>
  <si>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</si>
  <si>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</si>
  <si>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</si>
  <si>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</si>
  <si>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</si>
  <si>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</si>
  <si>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</si>
  <si>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</si>
  <si>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</si>
  <si>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</si>
  <si>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</si>
  <si>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</si>
  <si>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</si>
  <si>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</si>
  <si>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</si>
  <si>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</si>
  <si>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</si>
  <si>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</si>
  <si>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</si>
  <si>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</si>
  <si>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</si>
  <si>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</si>
  <si>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</si>
  <si>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</si>
  <si>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</si>
  <si>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</si>
  <si>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</si>
  <si>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</si>
  <si>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</si>
  <si>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</si>
  <si>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</si>
  <si>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</si>
  <si>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</si>
  <si>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</si>
  <si>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</si>
  <si>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</si>
  <si>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</si>
  <si>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</si>
  <si>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</si>
  <si>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</si>
  <si>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</si>
  <si>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</si>
  <si>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</si>
  <si>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</si>
  <si>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</si>
  <si>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</si>
  <si>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</si>
  <si>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</si>
  <si>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</si>
  <si>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</si>
  <si>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</si>
  <si>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</si>
  <si>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</si>
  <si>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</si>
  <si>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</si>
  <si>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</si>
  <si>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</si>
  <si>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</si>
  <si>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</si>
  <si>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</si>
  <si>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</si>
  <si>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</si>
  <si>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</si>
  <si>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</si>
  <si>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</si>
  <si>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</si>
  <si>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</si>
  <si>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</si>
  <si>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</si>
  <si>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</si>
  <si>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</si>
  <si>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</si>
  <si>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</si>
  <si>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</si>
  <si>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</si>
  <si>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</si>
  <si>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</si>
  <si>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</si>
  <si>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</si>
  <si>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</si>
  <si>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</si>
  <si>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</si>
  <si>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</si>
  <si>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</si>
  <si>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</si>
  <si>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</si>
  <si>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</si>
  <si>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</si>
  <si>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</si>
  <si>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</si>
  <si>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</si>
  <si>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</si>
  <si>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</si>
  <si>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</si>
  <si>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</si>
  <si>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</si>
  <si>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</si>
  <si>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</si>
  <si>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</si>
  <si>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</si>
  <si>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</si>
  <si>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</si>
  <si>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</si>
  <si>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</si>
  <si>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</si>
  <si>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</si>
  <si>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</si>
  <si>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</si>
  <si>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</si>
  <si>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</si>
  <si>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</si>
  <si>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</si>
  <si>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</si>
  <si>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</si>
  <si>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</si>
  <si>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</si>
  <si>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</si>
  <si>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</si>
  <si>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</si>
  <si>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</si>
  <si>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</si>
  <si>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</si>
  <si>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</si>
  <si>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</si>
  <si>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</si>
  <si>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</si>
  <si>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</si>
  <si>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</si>
  <si>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</si>
  <si>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</si>
  <si>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</si>
  <si>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</si>
  <si>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</si>
  <si>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</si>
  <si>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</si>
  <si>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</si>
  <si>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</si>
  <si>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</si>
  <si>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</si>
  <si>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</si>
  <si>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</si>
  <si>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</si>
  <si>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</si>
  <si>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</si>
  <si>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</si>
  <si>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</si>
  <si>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</si>
  <si>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</si>
  <si>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</si>
  <si>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</si>
  <si>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</si>
  <si>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</si>
  <si>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</si>
  <si>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</si>
  <si>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</si>
  <si>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</si>
  <si>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</si>
  <si>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</si>
  <si>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</si>
  <si>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</si>
  <si>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</si>
  <si>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</si>
  <si>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</si>
  <si>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</si>
  <si>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</si>
  <si>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</si>
  <si>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</si>
  <si>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</si>
  <si>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</si>
  <si>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</si>
  <si>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</si>
  <si>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</si>
  <si>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</si>
  <si>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</si>
  <si>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</si>
  <si>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</si>
  <si>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</si>
  <si>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</si>
  <si>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</si>
  <si>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</si>
  <si>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</si>
  <si>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</si>
  <si>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</si>
  <si>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</si>
  <si>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</si>
  <si>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</si>
  <si>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</si>
  <si>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</si>
  <si>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</si>
  <si>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</si>
  <si>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</si>
  <si>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</si>
  <si>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</si>
  <si>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</si>
  <si>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</si>
  <si>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</si>
  <si>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</si>
  <si>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</si>
  <si>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</si>
  <si>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</si>
  <si>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</si>
  <si>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</si>
  <si>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</si>
  <si>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</si>
  <si>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</si>
  <si>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</si>
  <si>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</si>
  <si>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</si>
  <si>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</si>
  <si>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</si>
  <si>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</si>
  <si>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</si>
  <si>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</si>
  <si>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</si>
  <si>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</si>
  <si>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</si>
  <si>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</si>
  <si>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</si>
  <si>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</si>
  <si>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</si>
  <si>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</si>
  <si>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</si>
  <si>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</si>
  <si>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</si>
  <si>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</si>
  <si>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</si>
  <si>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</si>
  <si>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</si>
  <si>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</si>
  <si>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</si>
  <si>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</si>
  <si>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</si>
  <si>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</si>
  <si>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</si>
  <si>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</si>
  <si>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</si>
  <si>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</si>
  <si>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</si>
  <si>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</si>
  <si>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</si>
  <si>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</si>
  <si>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</si>
  <si>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</si>
  <si>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</si>
  <si>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</si>
  <si>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</si>
  <si>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</si>
  <si>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</si>
  <si>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</si>
  <si>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</si>
  <si>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</si>
  <si>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</si>
  <si>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</si>
  <si>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</si>
  <si>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</si>
  <si>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</si>
  <si>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</si>
  <si>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</si>
  <si>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</si>
  <si>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</si>
  <si>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</si>
  <si>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</si>
  <si>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</si>
  <si>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</si>
  <si>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</si>
  <si>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</si>
  <si>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</si>
  <si>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</si>
  <si>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</si>
  <si>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</si>
  <si>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</si>
  <si>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</si>
  <si>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</si>
  <si>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</si>
  <si>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</si>
  <si>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</si>
  <si>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</si>
  <si>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</si>
  <si>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</si>
  <si>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</si>
  <si>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</si>
  <si>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</si>
  <si>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</si>
  <si>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</si>
  <si>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</si>
  <si>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</si>
  <si>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</si>
  <si>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</si>
  <si>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</si>
  <si>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</si>
  <si>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</si>
  <si>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</si>
  <si>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</si>
  <si>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</si>
  <si>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</si>
  <si>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</si>
  <si>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</si>
  <si>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</si>
  <si>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</si>
  <si>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</si>
  <si>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</si>
  <si>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</si>
  <si>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</si>
  <si>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</si>
  <si>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</si>
  <si>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</si>
  <si>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</si>
  <si>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</si>
  <si>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</si>
  <si>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</si>
  <si>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</si>
  <si>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</si>
  <si>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</si>
  <si>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</si>
  <si>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</si>
  <si>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</si>
  <si>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</si>
  <si>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</si>
  <si>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</si>
  <si>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</si>
  <si>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</si>
  <si>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</si>
  <si>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</si>
  <si>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</si>
  <si>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</si>
  <si>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</si>
  <si>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</si>
  <si>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</si>
  <si>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</si>
  <si>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</si>
  <si>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</si>
  <si>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</si>
  <si>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</si>
  <si>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</si>
  <si>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</si>
  <si>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</si>
  <si>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</si>
  <si>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</si>
  <si>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</si>
  <si>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</si>
  <si>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</si>
  <si>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</si>
  <si>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</si>
  <si>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</si>
  <si>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</si>
  <si>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</si>
  <si>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</si>
  <si>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</si>
  <si>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</si>
  <si>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</si>
  <si>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</si>
  <si>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</si>
  <si>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</si>
  <si>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</si>
  <si>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</si>
  <si>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</si>
  <si>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</si>
  <si>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</si>
  <si>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</si>
  <si>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</si>
  <si>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</si>
  <si>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</si>
  <si>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</si>
  <si>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</si>
  <si>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</si>
  <si>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</si>
  <si>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</si>
  <si>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</si>
  <si>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</si>
  <si>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</si>
  <si>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</si>
  <si>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</si>
  <si>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</si>
  <si>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</si>
  <si>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</si>
  <si>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</si>
  <si>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</si>
  <si>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</si>
  <si>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</si>
  <si>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</si>
  <si>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</si>
  <si>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</si>
  <si>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</si>
  <si>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</si>
  <si>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</si>
  <si>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</si>
  <si>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</si>
  <si>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</si>
  <si>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</si>
  <si>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</si>
  <si>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</si>
  <si>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</si>
  <si>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</si>
  <si>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</si>
  <si>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</si>
  <si>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</si>
  <si>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</si>
  <si>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</si>
  <si>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</si>
  <si>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</si>
  <si>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</si>
  <si>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</si>
  <si>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</si>
  <si>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</si>
  <si>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</si>
  <si>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</si>
  <si>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</si>
  <si>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</si>
  <si>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</si>
  <si>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</si>
  <si>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</si>
  <si>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</si>
  <si>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</si>
  <si>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</si>
  <si>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</si>
  <si>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</si>
  <si>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</si>
  <si>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</si>
  <si>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</si>
  <si>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</si>
  <si>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</si>
  <si>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</si>
  <si>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</si>
  <si>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</si>
  <si>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</si>
  <si>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</si>
  <si>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</si>
  <si>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</si>
  <si>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</si>
  <si>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</si>
  <si>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</si>
  <si>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</si>
  <si>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</si>
  <si>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</si>
  <si>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</si>
  <si>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</si>
  <si>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</si>
  <si>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</si>
  <si>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</si>
  <si>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</si>
  <si>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</si>
  <si>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</si>
  <si>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</si>
  <si>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</si>
  <si>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</si>
  <si>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</si>
  <si>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</si>
  <si>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</si>
  <si>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</si>
  <si>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</si>
  <si>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</si>
  <si>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</si>
  <si>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</si>
  <si>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</si>
  <si>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</si>
  <si>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</si>
  <si>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</si>
  <si>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</si>
  <si>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</si>
  <si>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</si>
  <si>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</si>
  <si>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</si>
  <si>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</si>
  <si>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</si>
  <si>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</si>
  <si>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</si>
  <si>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</si>
  <si>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</si>
  <si>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</si>
  <si>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</si>
  <si>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</si>
  <si>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</si>
  <si>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</si>
  <si>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</si>
  <si>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</si>
  <si>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</si>
  <si>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</si>
  <si>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</si>
  <si>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</si>
  <si>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</si>
  <si>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</si>
  <si>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</si>
  <si>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</si>
  <si>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</si>
  <si>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</si>
  <si>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</si>
  <si>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</si>
  <si>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</si>
  <si>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</si>
  <si>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</si>
  <si>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</si>
  <si>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</si>
  <si>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</si>
  <si>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</si>
  <si>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</si>
  <si>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</si>
  <si>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</si>
  <si>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</si>
  <si>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</si>
  <si>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</si>
  <si>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</si>
  <si>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</si>
  <si>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</si>
  <si>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</si>
  <si>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</si>
  <si>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</si>
  <si>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</si>
  <si>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</si>
  <si>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</si>
  <si>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</si>
  <si>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</si>
  <si>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</si>
  <si>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</si>
  <si>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</si>
  <si>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</si>
  <si>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</si>
  <si>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</si>
  <si>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</si>
  <si>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</si>
  <si>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</si>
  <si>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</si>
  <si>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</si>
  <si>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</si>
  <si>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</si>
  <si>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</si>
  <si>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</si>
  <si>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</si>
  <si>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</si>
  <si>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</si>
  <si>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</si>
  <si>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</si>
  <si>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</si>
  <si>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</si>
  <si>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</si>
  <si>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</si>
  <si>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</si>
  <si>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</si>
  <si>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</si>
  <si>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</si>
  <si>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</si>
  <si>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</si>
  <si>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</si>
  <si>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</si>
  <si>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</si>
  <si>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</si>
  <si>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</si>
  <si>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</si>
  <si>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</si>
  <si>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</si>
  <si>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</si>
  <si>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</si>
  <si>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</si>
  <si>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</si>
  <si>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</si>
  <si>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</si>
  <si>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</si>
  <si>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</si>
  <si>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</si>
  <si>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</si>
  <si>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</si>
  <si>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</si>
  <si>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</si>
  <si>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</si>
  <si>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</si>
  <si>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</si>
  <si>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</si>
  <si>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</si>
  <si>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</si>
  <si>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</si>
  <si>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</si>
  <si>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</si>
  <si>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</si>
  <si>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</si>
  <si>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</si>
  <si>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</si>
  <si>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</si>
  <si>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</si>
  <si>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</si>
  <si>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</si>
  <si>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</si>
  <si>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</si>
  <si>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</si>
  <si>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</si>
  <si>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</si>
  <si>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</si>
  <si>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</si>
  <si>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</si>
  <si>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</si>
  <si>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</si>
  <si>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</si>
  <si>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</si>
  <si>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</si>
  <si>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</si>
  <si>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</si>
  <si>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</si>
  <si>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</si>
  <si>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</si>
  <si>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</si>
  <si>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</si>
  <si>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</si>
  <si>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</si>
  <si>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</si>
  <si>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</si>
  <si>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</si>
  <si>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</si>
  <si>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</si>
  <si>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</si>
  <si>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</si>
  <si>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</si>
  <si>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</si>
  <si>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</si>
  <si>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</si>
  <si>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</si>
  <si>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</si>
  <si>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</si>
  <si>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</si>
  <si>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</si>
  <si>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</si>
  <si>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</si>
  <si>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</si>
  <si>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</si>
  <si>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</si>
  <si>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</si>
  <si>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</si>
  <si>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</si>
  <si>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</si>
  <si>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</si>
  <si>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</si>
  <si>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</si>
  <si>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</si>
  <si>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</si>
  <si>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</si>
  <si>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</si>
  <si>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</si>
  <si>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</si>
  <si>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</si>
  <si>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</si>
  <si>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</si>
  <si>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</si>
  <si>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</si>
  <si>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</si>
  <si>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</si>
  <si>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</si>
  <si>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</si>
  <si>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</si>
  <si>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</si>
  <si>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</si>
  <si>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</si>
  <si>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</si>
  <si>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</si>
  <si>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</si>
  <si>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</si>
  <si>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</si>
  <si>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</si>
  <si>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</si>
  <si>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</si>
  <si>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</si>
  <si>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</si>
  <si>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</si>
  <si>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</si>
  <si>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</si>
  <si>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</si>
  <si>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</si>
  <si>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</si>
  <si>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</si>
  <si>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</si>
  <si>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</si>
  <si>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</si>
  <si>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</si>
  <si>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</si>
  <si>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</si>
  <si>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</si>
  <si>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</si>
  <si>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</si>
  <si>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</si>
  <si>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</si>
  <si>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</si>
  <si>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</si>
  <si>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</si>
  <si>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</si>
  <si>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</si>
  <si>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</si>
  <si>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</si>
  <si>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</si>
  <si>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</si>
  <si>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</si>
  <si>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</si>
  <si>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</si>
  <si>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</si>
  <si>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</si>
  <si>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</si>
  <si>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</si>
  <si>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</si>
  <si>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</si>
  <si>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</si>
  <si>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</si>
  <si>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</si>
  <si>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</si>
  <si>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</si>
  <si>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</si>
  <si>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</si>
  <si>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</si>
  <si>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</si>
  <si>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</si>
  <si>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</si>
  <si>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</si>
  <si>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</si>
  <si>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</si>
  <si>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</si>
  <si>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</si>
  <si>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</si>
  <si>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</si>
  <si>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</si>
  <si>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</si>
  <si>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</si>
  <si>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</si>
  <si>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</si>
  <si>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</si>
  <si>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</si>
  <si>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</si>
  <si>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</si>
  <si>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</si>
  <si>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</si>
  <si>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</si>
  <si>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</si>
  <si>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</si>
  <si>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</si>
  <si>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</si>
  <si>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</si>
  <si>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</si>
  <si>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</si>
  <si>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</si>
  <si>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</si>
  <si>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</si>
  <si>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</si>
  <si>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</si>
  <si>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</si>
  <si>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</si>
  <si>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</si>
  <si>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</si>
  <si>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</si>
  <si>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</si>
  <si>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</si>
  <si>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</si>
  <si>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</si>
  <si>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</si>
  <si>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</si>
  <si>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</si>
  <si>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</si>
  <si>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</si>
  <si>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</si>
  <si>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</si>
  <si>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</si>
  <si>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</si>
  <si>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</si>
  <si>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</si>
  <si>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</si>
  <si>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</si>
  <si>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</si>
  <si>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</si>
  <si>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</si>
  <si>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</si>
  <si>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</si>
  <si>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</si>
  <si>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</si>
  <si>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</si>
  <si>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</si>
  <si>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</si>
  <si>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</si>
  <si>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</si>
  <si>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</si>
  <si>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</si>
  <si>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</si>
  <si>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</si>
  <si>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</si>
  <si>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</si>
  <si>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</si>
  <si>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</si>
  <si>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</si>
  <si>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</si>
  <si>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</si>
  <si>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</si>
  <si>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</si>
  <si>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</si>
  <si>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</si>
  <si>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</si>
  <si>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</si>
  <si>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</si>
  <si>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</si>
  <si>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</si>
  <si>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</si>
  <si>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</si>
  <si>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</si>
  <si>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</si>
  <si>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</si>
  <si>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</si>
  <si>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</si>
  <si>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</si>
  <si>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</si>
  <si>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</si>
  <si>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</si>
  <si>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</si>
  <si>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</si>
  <si>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</si>
  <si>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</si>
  <si>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</si>
  <si>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</si>
  <si>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</si>
  <si>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</si>
  <si>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</si>
  <si>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</si>
  <si>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</si>
  <si>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</si>
  <si>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</si>
  <si>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</si>
  <si>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</si>
  <si>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</si>
  <si>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</si>
  <si>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</si>
  <si>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</si>
  <si>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</si>
  <si>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</si>
  <si>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</si>
  <si>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</si>
  <si>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</si>
  <si>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</si>
  <si>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</si>
  <si>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</si>
  <si>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</si>
  <si>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</si>
  <si>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</si>
  <si>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</si>
  <si>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</si>
  <si>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</si>
  <si>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</si>
  <si>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</si>
  <si>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</si>
  <si>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</si>
  <si>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</si>
  <si>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</si>
  <si>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</si>
  <si>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</si>
  <si>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</si>
  <si>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</si>
  <si>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</si>
  <si>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</si>
  <si>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</si>
  <si>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</si>
  <si>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</si>
  <si>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</si>
  <si>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</si>
  <si>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</si>
  <si>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</si>
  <si>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</si>
  <si>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</si>
  <si>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</si>
  <si>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</si>
  <si>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</si>
  <si>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</si>
  <si>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</si>
  <si>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</si>
  <si>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</si>
  <si>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</si>
  <si>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</si>
  <si>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</si>
  <si>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</si>
  <si>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</si>
  <si>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</si>
  <si>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</si>
  <si>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</si>
  <si>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</si>
  <si>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</si>
  <si>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</si>
  <si>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</si>
  <si>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</si>
  <si>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</si>
  <si>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</si>
  <si>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</si>
  <si>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</si>
  <si>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</si>
  <si>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</si>
  <si>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</si>
  <si>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</si>
  <si>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</si>
  <si>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</si>
  <si>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</si>
  <si>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</si>
  <si>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</si>
  <si>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</si>
  <si>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</si>
  <si>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</si>
  <si>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</si>
  <si>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</si>
  <si>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</si>
  <si>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</si>
  <si>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</si>
  <si>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</si>
  <si>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</si>
  <si>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</si>
  <si>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</si>
  <si>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</si>
  <si>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</si>
  <si>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</si>
  <si>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</si>
  <si>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</si>
  <si>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</si>
  <si>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</si>
  <si>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</si>
  <si>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</si>
  <si>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</si>
  <si>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</si>
  <si>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</si>
  <si>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</si>
  <si>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</si>
  <si>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</si>
  <si>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</si>
  <si>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</si>
  <si>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</si>
  <si>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</si>
  <si>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</si>
  <si>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</si>
  <si>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</si>
  <si>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</si>
  <si>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</si>
  <si>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</si>
  <si>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</si>
  <si>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</si>
  <si>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</si>
  <si>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</si>
  <si>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</si>
  <si>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</si>
  <si>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</si>
  <si>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</si>
  <si>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</si>
  <si>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</si>
  <si>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</si>
  <si>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</si>
  <si>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</si>
  <si>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</si>
  <si>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</si>
  <si>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</si>
  <si>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</si>
  <si>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</si>
  <si>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</si>
  <si>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</si>
  <si>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</si>
  <si>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</si>
  <si>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</si>
  <si>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</si>
  <si>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</si>
  <si>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</si>
  <si>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</si>
  <si>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</si>
  <si>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</si>
  <si>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</si>
  <si>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</si>
  <si>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</si>
  <si>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</si>
  <si>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</si>
  <si>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</si>
  <si>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</si>
  <si>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</si>
  <si>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</si>
  <si>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</si>
  <si>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</si>
  <si>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</si>
  <si>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</si>
  <si>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</si>
  <si>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</si>
  <si>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</si>
  <si>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</si>
  <si>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</si>
  <si>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</si>
  <si>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</si>
  <si>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</si>
  <si>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</si>
  <si>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</si>
  <si>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</si>
  <si>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</si>
  <si>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</si>
  <si>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</si>
  <si>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</si>
  <si>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</si>
  <si>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</si>
  <si>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</si>
  <si>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</si>
  <si>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</si>
  <si>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</si>
  <si>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</si>
  <si>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</si>
  <si>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</si>
  <si>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</si>
  <si>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</si>
  <si>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</si>
  <si>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</si>
  <si>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</si>
  <si>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</si>
  <si>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</si>
  <si>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</si>
  <si>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</si>
  <si>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</si>
  <si>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</si>
  <si>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</si>
  <si>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</si>
  <si>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</si>
  <si>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</si>
  <si>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</si>
  <si>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</si>
  <si>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</si>
  <si>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</si>
  <si>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</si>
  <si>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</si>
  <si>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</si>
  <si>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</si>
  <si>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</si>
  <si>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</si>
  <si>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</si>
  <si>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</si>
  <si>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</si>
  <si>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</si>
  <si>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</si>
  <si>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</si>
  <si>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</si>
  <si>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</si>
  <si>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</si>
  <si>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</si>
  <si>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</si>
  <si>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</si>
  <si>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</si>
  <si>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</si>
  <si>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</si>
  <si>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</si>
  <si>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</si>
  <si>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</si>
  <si>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</si>
  <si>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</si>
  <si>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</si>
  <si>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</si>
  <si>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</si>
  <si>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</si>
  <si>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</si>
  <si>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</si>
  <si>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</si>
  <si>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</si>
  <si>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</si>
  <si>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</si>
  <si>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</si>
  <si>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</si>
  <si>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</si>
  <si>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</si>
  <si>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</si>
  <si>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</si>
  <si>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</si>
  <si>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</si>
  <si>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</si>
  <si>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</si>
  <si>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</si>
  <si>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</si>
  <si>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</si>
  <si>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</si>
  <si>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</si>
  <si>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</si>
  <si>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</si>
  <si>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</si>
  <si>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</si>
  <si>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</si>
  <si>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</si>
  <si>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</si>
  <si>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</si>
  <si>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</si>
  <si>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</si>
  <si>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</si>
  <si>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</si>
  <si>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</si>
  <si>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</si>
  <si>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</si>
  <si>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</si>
  <si>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</si>
  <si>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</si>
  <si>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</si>
  <si>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</si>
  <si>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</si>
  <si>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</si>
  <si>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</si>
  <si>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</si>
  <si>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</si>
  <si>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</si>
  <si>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</si>
  <si>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</si>
  <si>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</si>
  <si>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</si>
  <si>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</si>
  <si>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</si>
  <si>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</si>
  <si>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</si>
  <si>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</si>
  <si>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</si>
  <si>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</si>
  <si>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</si>
  <si>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</si>
  <si>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</si>
  <si>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</si>
  <si>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</si>
  <si>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</si>
  <si>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</si>
  <si>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</si>
  <si>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</si>
  <si>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</si>
  <si>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</si>
  <si>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</si>
  <si>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</si>
  <si>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</si>
  <si>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</si>
  <si>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</si>
  <si>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</si>
  <si>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</si>
  <si>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</si>
  <si>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</si>
  <si>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</si>
  <si>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</si>
  <si>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</si>
  <si>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</si>
  <si>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</si>
  <si>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</si>
  <si>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</si>
  <si>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</si>
  <si>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</si>
  <si>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</si>
  <si>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</si>
  <si>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</si>
  <si>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</si>
  <si>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</si>
  <si>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</si>
  <si>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</si>
  <si>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</si>
  <si>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</si>
  <si>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</si>
  <si>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</si>
  <si>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</si>
  <si>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</si>
  <si>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</si>
  <si>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</si>
  <si>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</si>
  <si>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</si>
  <si>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</si>
  <si>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</si>
  <si>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</si>
  <si>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</si>
  <si>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</si>
  <si>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</si>
  <si>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</si>
  <si>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</si>
  <si>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</si>
  <si>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</si>
  <si>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</si>
  <si>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</si>
  <si>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</si>
  <si>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</si>
  <si>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</si>
  <si>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</si>
  <si>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</si>
  <si>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</si>
  <si>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</si>
  <si>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</si>
  <si>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</si>
  <si>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</si>
  <si>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</si>
  <si>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</si>
  <si>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</si>
  <si>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</si>
  <si>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</si>
  <si>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</si>
  <si>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</si>
  <si>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</si>
  <si>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</si>
  <si>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</si>
  <si>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</si>
  <si>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</si>
  <si>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</si>
  <si>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</si>
  <si>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</si>
  <si>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</si>
  <si>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</si>
  <si>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</si>
  <si>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</si>
  <si>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</si>
  <si>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</si>
  <si>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</si>
  <si>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</si>
  <si>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</si>
  <si>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</si>
  <si>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</si>
  <si>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</si>
  <si>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</si>
  <si>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</si>
  <si>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</si>
  <si>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</si>
  <si>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</si>
  <si>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</si>
  <si>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</si>
  <si>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</si>
  <si>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</si>
  <si>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</si>
  <si>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</si>
  <si>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</si>
  <si>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</si>
  <si>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</si>
  <si>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</si>
  <si>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</si>
  <si>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</si>
  <si>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</si>
  <si>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</si>
  <si>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</si>
  <si>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</si>
  <si>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</si>
  <si>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</si>
  <si>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</si>
  <si>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</si>
  <si>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</si>
  <si>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</si>
  <si>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</si>
  <si>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</si>
  <si>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</si>
  <si>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</si>
  <si>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</si>
  <si>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</si>
  <si>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</si>
  <si>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</si>
  <si>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</si>
  <si>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</si>
  <si>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</si>
  <si>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</si>
  <si>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</si>
  <si>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</si>
  <si>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</si>
  <si>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</si>
  <si>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</si>
  <si>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</si>
  <si>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</si>
  <si>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</si>
  <si>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</si>
  <si>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</si>
  <si>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</si>
  <si>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</si>
  <si>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</si>
  <si>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</si>
  <si>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</si>
  <si>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</si>
  <si>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</si>
  <si>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</si>
  <si>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</si>
  <si>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</si>
  <si>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</si>
  <si>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</si>
  <si>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</si>
  <si>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</si>
  <si>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</si>
  <si>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</si>
  <si>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</si>
  <si>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</si>
  <si>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</si>
  <si>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</si>
  <si>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</si>
  <si>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</si>
  <si>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</si>
  <si>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</si>
  <si>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</si>
  <si>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</si>
  <si>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</si>
  <si>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</si>
  <si>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</si>
  <si>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</si>
  <si>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</si>
  <si>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</si>
  <si>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</si>
  <si>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</si>
  <si>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</si>
  <si>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</si>
  <si>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</si>
  <si>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</si>
  <si>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</si>
  <si>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</si>
  <si>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</si>
  <si>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</si>
  <si>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</si>
  <si>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</si>
  <si>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</si>
  <si>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</si>
  <si>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</si>
  <si>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</si>
  <si>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</si>
  <si>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</si>
  <si>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</si>
  <si>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</si>
  <si>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</si>
  <si>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</si>
  <si>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</si>
  <si>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</si>
  <si>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</si>
  <si>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</si>
  <si>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</si>
  <si>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</si>
  <si>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</si>
  <si>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</si>
  <si>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</si>
  <si>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</si>
  <si>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</si>
  <si>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</si>
  <si>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</si>
  <si>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</si>
  <si>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</si>
  <si>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</si>
  <si>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</si>
  <si>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</si>
  <si>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</si>
  <si>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</si>
  <si>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</si>
  <si>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</si>
  <si>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</si>
  <si>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</si>
  <si>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</si>
  <si>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</si>
  <si>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</si>
  <si>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</si>
  <si>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</si>
  <si>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</si>
  <si>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</si>
  <si>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</si>
  <si>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</si>
  <si>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</si>
  <si>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</si>
  <si>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</si>
  <si>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</si>
  <si>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</si>
  <si>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</si>
  <si>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</si>
  <si>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</si>
  <si>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</si>
  <si>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</si>
  <si>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</si>
  <si>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</si>
  <si>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</si>
  <si>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</si>
  <si>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</si>
  <si>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</si>
  <si>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</si>
  <si>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</si>
  <si>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</si>
  <si>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</si>
  <si>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</si>
  <si>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</si>
  <si>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</si>
  <si>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</si>
  <si>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</si>
  <si>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</si>
  <si>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</si>
  <si>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</si>
  <si>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</si>
  <si>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</si>
  <si>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</si>
  <si>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</si>
  <si>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</si>
  <si>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</si>
  <si>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</si>
  <si>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</si>
  <si>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</si>
  <si>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</si>
  <si>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</si>
  <si>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</si>
  <si>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</si>
  <si>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</si>
  <si>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</si>
  <si>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</si>
  <si>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</si>
  <si>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</si>
  <si>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</si>
  <si>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</si>
  <si>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</si>
  <si>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</si>
  <si>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</si>
  <si>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</si>
  <si>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</si>
  <si>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</si>
  <si>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</si>
  <si>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</si>
  <si>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</si>
  <si>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</si>
  <si>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</si>
  <si>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</si>
  <si>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</si>
  <si>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</si>
  <si>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</si>
  <si>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</si>
  <si>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</si>
  <si>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</si>
  <si>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</si>
  <si>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</si>
  <si>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</si>
  <si>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</si>
  <si>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</si>
  <si>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</si>
  <si>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</si>
  <si>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</si>
  <si>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</si>
  <si>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</si>
  <si>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</si>
  <si>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</si>
  <si>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</si>
  <si>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</si>
  <si>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</si>
  <si>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</si>
  <si>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</si>
  <si>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</si>
  <si>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</si>
  <si>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</si>
  <si>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</si>
  <si>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</si>
  <si>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</si>
  <si>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</si>
  <si>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</si>
  <si>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</si>
  <si>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</si>
  <si>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</si>
  <si>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</si>
  <si>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</si>
  <si>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</si>
  <si>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</si>
  <si>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</si>
  <si>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</si>
  <si>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</si>
  <si>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</si>
  <si>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</si>
  <si>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</si>
  <si>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</si>
  <si>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</si>
  <si>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</si>
  <si>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</si>
  <si>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</si>
  <si>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</si>
  <si>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</si>
  <si>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</si>
  <si>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</si>
  <si>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</si>
  <si>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</si>
  <si>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</si>
  <si>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</si>
  <si>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</si>
  <si>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</si>
  <si>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</si>
  <si>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</si>
  <si>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</si>
  <si>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</si>
  <si>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</si>
  <si>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</si>
  <si>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</si>
  <si>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</si>
  <si>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</si>
  <si>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</si>
  <si>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</si>
  <si>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</si>
  <si>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</si>
  <si>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</si>
  <si>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</si>
  <si>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</si>
  <si>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</si>
  <si>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</si>
  <si>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</si>
  <si>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</si>
  <si>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</si>
  <si>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</si>
  <si>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</si>
  <si>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</si>
  <si>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</si>
  <si>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</si>
  <si>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</si>
  <si>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</si>
  <si>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</si>
  <si>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</si>
  <si>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</si>
  <si>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</si>
  <si>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</si>
  <si>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</si>
  <si>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</si>
  <si>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</si>
  <si>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</si>
  <si>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</si>
  <si>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</si>
  <si>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</si>
  <si>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</si>
  <si>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</si>
  <si>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</si>
  <si>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</si>
  <si>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</si>
  <si>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</si>
  <si>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</si>
  <si>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</si>
  <si>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</si>
  <si>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</si>
  <si>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</si>
  <si>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</si>
  <si>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</si>
  <si>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</si>
  <si>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</si>
  <si>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</si>
  <si>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</si>
  <si>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</si>
  <si>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</si>
  <si>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</si>
  <si>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</si>
  <si>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</si>
  <si>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</si>
  <si>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</si>
  <si>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</si>
  <si>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</si>
  <si>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</si>
  <si>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</si>
  <si>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</si>
  <si>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</si>
  <si>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</si>
  <si>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</si>
  <si>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</si>
  <si>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</si>
  <si>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</si>
  <si>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</si>
  <si>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</si>
  <si>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</si>
  <si>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</si>
  <si>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</si>
  <si>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</si>
  <si>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</si>
  <si>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</si>
  <si>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</si>
  <si>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</si>
  <si>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</si>
  <si>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</si>
  <si>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</si>
  <si>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</si>
  <si>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</si>
  <si>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</si>
  <si>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</si>
  <si>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</si>
  <si>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</si>
  <si>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</si>
  <si>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</si>
  <si>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</si>
  <si>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</si>
  <si>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</si>
  <si>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</si>
  <si>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</si>
  <si>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</si>
  <si>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</si>
  <si>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</si>
  <si>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</si>
  <si>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</si>
  <si>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</si>
  <si>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</si>
  <si>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</si>
  <si>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</si>
  <si>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</si>
  <si>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</si>
  <si>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</si>
  <si>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</si>
  <si>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</si>
  <si>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</si>
  <si>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</si>
  <si>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</si>
  <si>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</si>
  <si>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</si>
  <si>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</si>
  <si>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</si>
  <si>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</si>
  <si>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</si>
  <si>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</si>
  <si>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</si>
  <si>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</si>
  <si>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</si>
  <si>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</si>
  <si>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</si>
  <si>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</si>
  <si>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</si>
  <si>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</si>
  <si>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</si>
  <si>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</si>
  <si>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</si>
  <si>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</si>
  <si>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</si>
  <si>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</si>
  <si>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</si>
  <si>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</si>
  <si>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</si>
  <si>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</si>
  <si>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</si>
  <si>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</si>
  <si>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</si>
  <si>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</si>
  <si>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</si>
  <si>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</si>
  <si>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</si>
  <si>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</si>
  <si>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</si>
  <si>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</si>
  <si>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</si>
  <si>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</si>
  <si>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</si>
  <si>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</si>
  <si>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</si>
  <si>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</si>
  <si>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</si>
  <si>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</si>
  <si>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</si>
  <si>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</si>
  <si>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</si>
  <si>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</si>
  <si>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</si>
  <si>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</si>
  <si>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</si>
  <si>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</si>
  <si>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</si>
  <si>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</si>
  <si>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</si>
  <si>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</si>
  <si>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</si>
  <si>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</si>
  <si>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</si>
  <si>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</si>
  <si>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</si>
  <si>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</si>
  <si>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</si>
  <si>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</si>
  <si>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</si>
  <si>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</si>
  <si>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</si>
  <si>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</si>
  <si>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</si>
  <si>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</si>
  <si>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</si>
  <si>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</si>
  <si>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</si>
  <si>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</si>
  <si>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</si>
  <si>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</si>
  <si>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</si>
  <si>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</si>
  <si>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</si>
  <si>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</si>
  <si>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</si>
  <si>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</si>
  <si>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</si>
  <si>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</si>
  <si>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</si>
  <si>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</si>
  <si>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</si>
  <si>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</si>
  <si>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</si>
  <si>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</si>
  <si>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</si>
  <si>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</si>
  <si>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</si>
  <si>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</si>
  <si>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</si>
  <si>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</si>
  <si>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</si>
  <si>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</si>
  <si>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</si>
  <si>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</si>
  <si>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</si>
  <si>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</si>
  <si>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</si>
  <si>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</si>
  <si>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</si>
  <si>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</si>
  <si>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</si>
  <si>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</si>
  <si>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</si>
  <si>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</si>
  <si>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</si>
  <si>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</si>
  <si>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</si>
  <si>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</si>
  <si>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</si>
  <si>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</si>
  <si>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</si>
  <si>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</si>
  <si>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</si>
  <si>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</si>
  <si>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</si>
  <si>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</si>
  <si>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</si>
  <si>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</si>
  <si>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</si>
  <si>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</si>
  <si>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</si>
  <si>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</si>
  <si>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</si>
  <si>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</si>
  <si>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</si>
  <si>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</si>
  <si>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</si>
  <si>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</si>
  <si>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</si>
  <si>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</si>
  <si>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</si>
  <si>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</si>
  <si>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</si>
  <si>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</si>
  <si>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</si>
  <si>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</si>
  <si>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</si>
  <si>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</si>
  <si>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</si>
  <si>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</si>
  <si>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</si>
  <si>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</si>
  <si>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</si>
  <si>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</si>
  <si>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</si>
  <si>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</si>
  <si>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</si>
  <si>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</si>
  <si>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</si>
  <si>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</si>
  <si>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</si>
  <si>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</si>
  <si>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</si>
  <si>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</si>
  <si>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</si>
  <si>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</si>
  <si>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</si>
  <si>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</si>
  <si>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</si>
  <si>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</si>
  <si>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</si>
  <si>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</si>
  <si>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</si>
  <si>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</si>
  <si>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</si>
  <si>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</si>
  <si>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</si>
  <si>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</si>
  <si>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</si>
  <si>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</si>
  <si>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</si>
  <si>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</si>
  <si>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</si>
  <si>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</si>
  <si>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</si>
  <si>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</si>
  <si>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</si>
  <si>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</si>
  <si>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</si>
  <si>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</si>
  <si>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</si>
  <si>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</si>
  <si>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</si>
  <si>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</si>
  <si>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</si>
  <si>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</si>
  <si>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</si>
  <si>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</si>
  <si>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</si>
  <si>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</si>
  <si>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</si>
  <si>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</si>
  <si>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</si>
  <si>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</si>
  <si>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</si>
  <si>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</si>
  <si>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</si>
  <si>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</si>
  <si>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</si>
  <si>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</si>
  <si>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</si>
  <si>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</si>
  <si>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</si>
  <si>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</si>
  <si>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</si>
  <si>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</si>
  <si>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</si>
  <si>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</si>
  <si>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</si>
  <si>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</si>
  <si>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</si>
  <si>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</si>
  <si>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</si>
  <si>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</si>
  <si>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</si>
  <si>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</si>
  <si>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</si>
  <si>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</si>
  <si>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</si>
  <si>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</si>
  <si>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</si>
  <si>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</si>
  <si>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</si>
  <si>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</si>
  <si>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</si>
  <si>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</si>
  <si>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</si>
  <si>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</si>
  <si>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</si>
  <si>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</si>
  <si>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</si>
  <si>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</si>
  <si>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</si>
  <si>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</si>
  <si>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</si>
  <si>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</si>
  <si>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</si>
  <si>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</si>
  <si>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</si>
  <si>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</si>
  <si>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</si>
  <si>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</si>
  <si>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</si>
  <si>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</si>
  <si>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</si>
  <si>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</si>
  <si>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</si>
  <si>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</si>
  <si>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</si>
  <si>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</si>
  <si>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</si>
  <si>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</si>
  <si>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</si>
  <si>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</si>
  <si>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</si>
  <si>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</si>
  <si>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</si>
  <si>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</si>
  <si>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</si>
  <si>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</si>
  <si>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</si>
  <si>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</si>
  <si>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</si>
  <si>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</si>
  <si>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</si>
  <si>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</si>
  <si>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</si>
  <si>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</si>
  <si>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</si>
  <si>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</si>
  <si>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</si>
  <si>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</si>
  <si>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</si>
  <si>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</si>
  <si>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</si>
  <si>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</si>
  <si>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</si>
  <si>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</si>
  <si>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</si>
  <si>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</si>
  <si>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</si>
  <si>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</si>
  <si>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</si>
  <si>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</si>
  <si>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</si>
  <si>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</si>
  <si>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</si>
  <si>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</si>
  <si>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</si>
  <si>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</si>
  <si>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</si>
  <si>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</si>
  <si>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</si>
  <si>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</si>
  <si>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</si>
  <si>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</si>
  <si>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</si>
  <si>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</si>
  <si>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</si>
  <si>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</si>
  <si>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</si>
  <si>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</si>
  <si>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</si>
  <si>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</si>
  <si>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</si>
  <si>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</si>
  <si>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</si>
  <si>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</si>
  <si>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</si>
  <si>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</si>
  <si>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</si>
  <si>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</si>
  <si>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</si>
  <si>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</si>
  <si>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</si>
  <si>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</si>
  <si>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</si>
  <si>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</si>
  <si>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</si>
  <si>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</si>
  <si>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</si>
  <si>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</si>
  <si>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</si>
  <si>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</si>
  <si>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</si>
  <si>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</si>
  <si>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</si>
  <si>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</si>
  <si>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</si>
  <si>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</si>
  <si>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</si>
  <si>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</si>
  <si>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</si>
  <si>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</si>
  <si>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</si>
  <si>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</si>
  <si>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</si>
  <si>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</si>
  <si>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</si>
  <si>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</si>
  <si>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Created Converstion</t>
  </si>
  <si>
    <t>Date Ended Converstion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</si>
  <si>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</si>
  <si>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</si>
  <si>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</si>
  <si>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</si>
  <si>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</si>
  <si>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</si>
  <si>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</si>
  <si>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</si>
  <si>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</si>
  <si>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</si>
  <si>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</si>
  <si>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</si>
  <si>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Converstion)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</si>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</sst>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19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Module 1 Challenge.xlsx]Parent Categories!PivotTable3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8-DC46-86E3-0AEAEB321F54}"/>
            </c:ext>
          </c:extLst>
        </c:ser>
        <c:ser>
          <c:idx val="1"/>
          <c:order val="1"/>
          <c:tx>
            <c:strRef>
              <c:f>'Parent Categories'!$C$3:$C$4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08-DC46-86E3-0AEAEB321F54}"/>
            </c:ext>
          </c:extLst>
        </c:ser>
        <c:ser>
          <c:idx val="2"/>
          <c:order val="2"/>
          <c:tx>
            <c:strRef>
              <c:f>'Parent Categories'!$D$3:$D$4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08-DC46-86E3-0AEAEB321F54}"/>
            </c:ext>
          </c:extLst>
        </c:ser>
        <c:ser>
          <c:idx val="3"/>
          <c:order val="3"/>
          <c:tx>
            <c:strRef>
              <c:f>'Parent Categories'!$E$3:$E$4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08-DC46-86E3-0AEAEB321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47588880"/>
        <c:axId val="1847516816"/>
      </c:barChart>
      <c:catAx>
        <c:axId val="184758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16816"/>
        <c:crosses val="autoZero"/>
        <c:auto val="1"/>
        <c:lblAlgn val="ctr"/>
        <c:lblOffset val="100"/>
        <c:noMultiLvlLbl val="0"/>
      </c:catAx>
      <c:valAx>
        <c:axId val="184751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Module 1 Challenge.xlsx]Sub-Categories!PivotTable2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89479348554234E-2"/>
          <c:y val="1.8819503849443968E-2"/>
          <c:w val="0.89481462568225012"/>
          <c:h val="0.922697507122986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E-124F-8ED7-D11D8308AF3B}"/>
            </c:ext>
          </c:extLst>
        </c:ser>
        <c:ser>
          <c:idx val="1"/>
          <c:order val="1"/>
          <c:tx>
            <c:strRef>
              <c:f>'Sub-Categories'!$C$4:$C$5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6E-124F-8ED7-D11D8308AF3B}"/>
            </c:ext>
          </c:extLst>
        </c:ser>
        <c:ser>
          <c:idx val="2"/>
          <c:order val="2"/>
          <c:tx>
            <c:strRef>
              <c:f>'Sub-Categories'!$D$4:$D$5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6E-124F-8ED7-D11D8308AF3B}"/>
            </c:ext>
          </c:extLst>
        </c:ser>
        <c:ser>
          <c:idx val="3"/>
          <c:order val="3"/>
          <c:tx>
            <c:strRef>
              <c:f>'Sub-Categories'!$E$4:$E$5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6E-124F-8ED7-D11D8308A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9347904"/>
        <c:axId val="714710399"/>
      </c:barChart>
      <c:catAx>
        <c:axId val="60934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10399"/>
        <c:crosses val="autoZero"/>
        <c:auto val="1"/>
        <c:lblAlgn val="ctr"/>
        <c:lblOffset val="100"/>
        <c:noMultiLvlLbl val="0"/>
      </c:catAx>
      <c:valAx>
        <c:axId val="7147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4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9590704927575"/>
          <c:y val="0.37147087153028036"/>
          <c:w val="6.7856829088832518E-2"/>
          <c:h val="0.186912698786903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Module 1 Challenge.xlsx]Campaigns over time!PivotTable3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'Campaigns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'Campaigns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A-1242-853A-EFA493312988}"/>
            </c:ext>
          </c:extLst>
        </c:ser>
        <c:ser>
          <c:idx val="1"/>
          <c:order val="1"/>
          <c:tx>
            <c:strRef>
              <c:f>'Campaigns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'Campaigns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5A-1242-853A-EFA493312988}"/>
            </c:ext>
          </c:extLst>
        </c:ser>
        <c:ser>
          <c:idx val="2"/>
          <c:order val="2"/>
          <c:tx>
            <c:strRef>
              <c:f>'Campaigns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'Campaigns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5A-1242-853A-EFA493312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169248"/>
        <c:axId val="609437440"/>
      </c:lineChart>
      <c:catAx>
        <c:axId val="60016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37440"/>
        <c:crosses val="autoZero"/>
        <c:auto val="1"/>
        <c:lblAlgn val="ctr"/>
        <c:lblOffset val="100"/>
        <c:noMultiLvlLbl val="0"/>
      </c:catAx>
      <c:valAx>
        <c:axId val="6094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6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7-1D42-9336-F8171E49589D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7-1D42-9336-F8171E49589D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B7-1D42-9336-F8171E495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023776"/>
        <c:axId val="1930386368"/>
      </c:lineChart>
      <c:catAx>
        <c:axId val="64402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386368"/>
        <c:crosses val="autoZero"/>
        <c:auto val="1"/>
        <c:lblAlgn val="ctr"/>
        <c:lblOffset val="100"/>
        <c:noMultiLvlLbl val="0"/>
      </c:catAx>
      <c:valAx>
        <c:axId val="193038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2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19050</xdr:rowOff>
    </xdr:from>
    <xdr:to>
      <xdr:col>16</xdr:col>
      <xdr:colOff>76200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25F577-3C01-623E-6B82-14FB52FCC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19050</xdr:rowOff>
    </xdr:from>
    <xdr:to>
      <xdr:col>29</xdr:col>
      <xdr:colOff>63500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E3F72-C5AF-D0E9-509B-CAE5A9372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3</xdr:row>
      <xdr:rowOff>31750</xdr:rowOff>
    </xdr:from>
    <xdr:to>
      <xdr:col>15</xdr:col>
      <xdr:colOff>88900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AB722-0D87-1C7D-2DCD-6F16276FB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387350</xdr:colOff>
      <xdr:row>14</xdr:row>
      <xdr:rowOff>82550</xdr:rowOff>
    </xdr:from>
    <xdr:to>
      <xdr:col>15</xdr:col>
      <xdr:colOff>304800</xdr:colOff>
      <xdr:row>39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47CEC-70CA-C47D-B2A1-FBCC45B7D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White" refreshedDate="45399.543493865742" createdVersion="8" refreshedVersion="8" minRefreshableVersion="3" recordCount="1000" xr:uid="{56064C24-8649-CA4E-8EF2-62BBB0E8F4C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White" refreshedDate="45401.83655659722" createdVersion="8" refreshedVersion="8" minRefreshableVersion="3" recordCount="1000" xr:uid="{D5662341-EDF6-944F-90F7-026799F67D48}">
  <cacheSource type="worksheet">
    <worksheetSource ref="G1:T1001" sheet="Crowdfunding"/>
  </cacheSource>
  <cacheFields count="12">
    <cacheField name="outcome" numFmtId="0">
      <sharedItems containsNonDate="0"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ntainsNonDate="0" count="7">
        <s v="CA"/>
        <s v="US"/>
        <s v="AU"/>
        <s v="DK"/>
        <s v="GB"/>
        <s v="CH"/>
        <s v="IT"/>
      </sharedItems>
    </cacheField>
    <cacheField name="currency" numFmtId="0">
      <sharedItems containsNonDate="0"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ntainsNonDate="0"/>
    </cacheField>
    <cacheField name="spotlight" numFmtId="0">
      <sharedItems containsNonDate="0"/>
    </cacheField>
    <cacheField name="category &amp; sub-category" numFmtId="0">
      <sharedItems containsNonDate="0"/>
    </cacheField>
    <cacheField name="Parent Category" numFmtId="0">
      <sharedItems containsNonDate="0"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ntainsNonDate="0"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White" refreshedDate="45401.886127430553" createdVersion="8" refreshedVersion="8" minRefreshableVersion="3" recordCount="1000" xr:uid="{20809CCC-6BF5-DC46-8F40-4EA7EC8BEED9}">
  <cacheSource type="worksheet">
    <worksheetSource ref="G1:S1001" sheet="Crowdfunding"/>
  </cacheSource>
  <cacheFields count="16">
    <cacheField name="outcome" numFmtId="0">
      <sharedItems containsNonDate="0"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ntainsNonDate="0"/>
    </cacheField>
    <cacheField name="currency" numFmtId="0">
      <sharedItems containsNonDate="0"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5"/>
    </cacheField>
    <cacheField name="deadline" numFmtId="0">
      <sharedItems containsSemiMixedTypes="0" containsString="0" containsNumber="1" containsInteger="1" minValue="1263016800" maxValue="1581314400"/>
    </cacheField>
    <cacheField name="Date Ended Converstion" numFmtId="14">
      <sharedItems containsSemiMixedTypes="0" containsNonDate="0" containsDate="1" containsString="0" minDate="2010-01-09T06:00:00" maxDate="2020-02-10T06:00:00"/>
    </cacheField>
    <cacheField name="staff_pick" numFmtId="0">
      <sharedItems containsNonDate="0"/>
    </cacheField>
    <cacheField name="spotlight" numFmtId="0">
      <sharedItems containsNonDate="0"/>
    </cacheField>
    <cacheField name="category &amp; sub-category" numFmtId="0">
      <sharedItems containsNonDate="0"/>
    </cacheField>
    <cacheField name="Parent Category" numFmtId="0">
      <sharedItems containsNonDate="0"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Months (Date Created Converstion)" numFmtId="0" databaseField="0">
      <fieldGroup base="6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tion)" numFmtId="0" databaseField="0">
      <fieldGroup base="6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tion)" numFmtId="0" databaseField="0">
      <fieldGroup base="6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x v="0"/>
    <s v="CAD"/>
    <n v="1448690400"/>
    <n v="1450159200"/>
    <b v="0"/>
    <b v="0"/>
    <s v="food/food trucks"/>
    <x v="0"/>
    <x v="0"/>
  </r>
  <r>
    <x v="1"/>
    <n v="158"/>
    <n v="92.151898734177209"/>
    <x v="1"/>
    <s v="USD"/>
    <n v="1408424400"/>
    <n v="1408597200"/>
    <b v="0"/>
    <b v="1"/>
    <s v="music/rock"/>
    <x v="1"/>
    <x v="1"/>
  </r>
  <r>
    <x v="1"/>
    <n v="1425"/>
    <n v="100.01614035087719"/>
    <x v="2"/>
    <s v="AUD"/>
    <n v="1384668000"/>
    <n v="1384840800"/>
    <b v="0"/>
    <b v="0"/>
    <s v="technology/web"/>
    <x v="2"/>
    <x v="2"/>
  </r>
  <r>
    <x v="0"/>
    <n v="24"/>
    <n v="103.20833333333333"/>
    <x v="1"/>
    <s v="USD"/>
    <n v="1565499600"/>
    <n v="1568955600"/>
    <b v="0"/>
    <b v="0"/>
    <s v="music/rock"/>
    <x v="1"/>
    <x v="1"/>
  </r>
  <r>
    <x v="0"/>
    <n v="53"/>
    <n v="99.339622641509436"/>
    <x v="1"/>
    <s v="USD"/>
    <n v="1547964000"/>
    <n v="1548309600"/>
    <b v="0"/>
    <b v="0"/>
    <s v="theater/plays"/>
    <x v="3"/>
    <x v="3"/>
  </r>
  <r>
    <x v="1"/>
    <n v="174"/>
    <n v="75.833333333333329"/>
    <x v="3"/>
    <s v="DKK"/>
    <n v="1346130000"/>
    <n v="1347080400"/>
    <b v="0"/>
    <b v="0"/>
    <s v="theater/plays"/>
    <x v="3"/>
    <x v="3"/>
  </r>
  <r>
    <x v="0"/>
    <n v="18"/>
    <n v="60.555555555555557"/>
    <x v="4"/>
    <s v="GBP"/>
    <n v="1505278800"/>
    <n v="1505365200"/>
    <b v="0"/>
    <b v="0"/>
    <s v="film &amp; video/documentary"/>
    <x v="4"/>
    <x v="4"/>
  </r>
  <r>
    <x v="1"/>
    <n v="227"/>
    <n v="64.93832599118943"/>
    <x v="3"/>
    <s v="DKK"/>
    <n v="1439442000"/>
    <n v="1439614800"/>
    <b v="0"/>
    <b v="0"/>
    <s v="theater/plays"/>
    <x v="3"/>
    <x v="3"/>
  </r>
  <r>
    <x v="2"/>
    <n v="708"/>
    <n v="30.997175141242938"/>
    <x v="3"/>
    <s v="DKK"/>
    <n v="1281330000"/>
    <n v="1281502800"/>
    <b v="0"/>
    <b v="0"/>
    <s v="theater/plays"/>
    <x v="3"/>
    <x v="3"/>
  </r>
  <r>
    <x v="0"/>
    <n v="44"/>
    <n v="72.909090909090907"/>
    <x v="1"/>
    <s v="USD"/>
    <n v="1379566800"/>
    <n v="1383804000"/>
    <b v="0"/>
    <b v="0"/>
    <s v="music/electric music"/>
    <x v="1"/>
    <x v="5"/>
  </r>
  <r>
    <x v="1"/>
    <n v="220"/>
    <n v="62.9"/>
    <x v="1"/>
    <s v="USD"/>
    <n v="1281762000"/>
    <n v="1285909200"/>
    <b v="0"/>
    <b v="0"/>
    <s v="film &amp; video/drama"/>
    <x v="4"/>
    <x v="6"/>
  </r>
  <r>
    <x v="0"/>
    <n v="27"/>
    <n v="112.22222222222223"/>
    <x v="1"/>
    <s v="USD"/>
    <n v="1285045200"/>
    <n v="1285563600"/>
    <b v="0"/>
    <b v="1"/>
    <s v="theater/plays"/>
    <x v="3"/>
    <x v="3"/>
  </r>
  <r>
    <x v="0"/>
    <n v="55"/>
    <n v="102.34545454545454"/>
    <x v="1"/>
    <s v="USD"/>
    <n v="1571720400"/>
    <n v="1572411600"/>
    <b v="0"/>
    <b v="0"/>
    <s v="film &amp; video/drama"/>
    <x v="4"/>
    <x v="6"/>
  </r>
  <r>
    <x v="1"/>
    <n v="98"/>
    <n v="105.05102040816327"/>
    <x v="1"/>
    <s v="USD"/>
    <n v="1465621200"/>
    <n v="1466658000"/>
    <b v="0"/>
    <b v="0"/>
    <s v="music/indie rock"/>
    <x v="1"/>
    <x v="7"/>
  </r>
  <r>
    <x v="0"/>
    <n v="200"/>
    <n v="94.144999999999996"/>
    <x v="1"/>
    <s v="USD"/>
    <n v="1331013600"/>
    <n v="1333342800"/>
    <b v="0"/>
    <b v="0"/>
    <s v="music/indie rock"/>
    <x v="1"/>
    <x v="7"/>
  </r>
  <r>
    <x v="0"/>
    <n v="452"/>
    <n v="84.986725663716811"/>
    <x v="1"/>
    <s v="USD"/>
    <n v="1575957600"/>
    <n v="1576303200"/>
    <b v="0"/>
    <b v="0"/>
    <s v="technology/wearables"/>
    <x v="2"/>
    <x v="8"/>
  </r>
  <r>
    <x v="1"/>
    <n v="100"/>
    <n v="110.41"/>
    <x v="1"/>
    <s v="USD"/>
    <n v="1390370400"/>
    <n v="1392271200"/>
    <b v="0"/>
    <b v="0"/>
    <s v="publishing/nonfiction"/>
    <x v="5"/>
    <x v="9"/>
  </r>
  <r>
    <x v="1"/>
    <n v="1249"/>
    <n v="107.96236989591674"/>
    <x v="1"/>
    <s v="USD"/>
    <n v="1294812000"/>
    <n v="1294898400"/>
    <b v="0"/>
    <b v="0"/>
    <s v="film &amp; video/animation"/>
    <x v="4"/>
    <x v="10"/>
  </r>
  <r>
    <x v="3"/>
    <n v="135"/>
    <n v="45.103703703703701"/>
    <x v="1"/>
    <s v="USD"/>
    <n v="1536382800"/>
    <n v="1537074000"/>
    <b v="0"/>
    <b v="0"/>
    <s v="theater/plays"/>
    <x v="3"/>
    <x v="3"/>
  </r>
  <r>
    <x v="0"/>
    <n v="674"/>
    <n v="45.001483679525222"/>
    <x v="1"/>
    <s v="USD"/>
    <n v="1551679200"/>
    <n v="1553490000"/>
    <b v="0"/>
    <b v="1"/>
    <s v="theater/plays"/>
    <x v="3"/>
    <x v="3"/>
  </r>
  <r>
    <x v="1"/>
    <n v="1396"/>
    <n v="105.97134670487107"/>
    <x v="1"/>
    <s v="USD"/>
    <n v="1406523600"/>
    <n v="1406523600"/>
    <b v="0"/>
    <b v="0"/>
    <s v="film &amp; video/drama"/>
    <x v="4"/>
    <x v="6"/>
  </r>
  <r>
    <x v="0"/>
    <n v="558"/>
    <n v="69.055555555555557"/>
    <x v="1"/>
    <s v="USD"/>
    <n v="1313384400"/>
    <n v="1316322000"/>
    <b v="0"/>
    <b v="0"/>
    <s v="theater/plays"/>
    <x v="3"/>
    <x v="3"/>
  </r>
  <r>
    <x v="1"/>
    <n v="890"/>
    <n v="85.044943820224717"/>
    <x v="1"/>
    <s v="USD"/>
    <n v="1522731600"/>
    <n v="1524027600"/>
    <b v="0"/>
    <b v="0"/>
    <s v="theater/plays"/>
    <x v="3"/>
    <x v="3"/>
  </r>
  <r>
    <x v="1"/>
    <n v="142"/>
    <n v="105.22535211267606"/>
    <x v="4"/>
    <s v="GBP"/>
    <n v="1550124000"/>
    <n v="1554699600"/>
    <b v="0"/>
    <b v="0"/>
    <s v="film &amp; video/documentary"/>
    <x v="4"/>
    <x v="4"/>
  </r>
  <r>
    <x v="1"/>
    <n v="2673"/>
    <n v="39.003741114852225"/>
    <x v="1"/>
    <s v="USD"/>
    <n v="1403326800"/>
    <n v="1403499600"/>
    <b v="0"/>
    <b v="0"/>
    <s v="technology/wearables"/>
    <x v="2"/>
    <x v="8"/>
  </r>
  <r>
    <x v="1"/>
    <n v="163"/>
    <n v="73.030674846625772"/>
    <x v="1"/>
    <s v="USD"/>
    <n v="1305694800"/>
    <n v="1307422800"/>
    <b v="0"/>
    <b v="1"/>
    <s v="games/video games"/>
    <x v="6"/>
    <x v="11"/>
  </r>
  <r>
    <x v="3"/>
    <n v="1480"/>
    <n v="35.009459459459457"/>
    <x v="1"/>
    <s v="USD"/>
    <n v="1533013200"/>
    <n v="1535346000"/>
    <b v="0"/>
    <b v="0"/>
    <s v="theater/plays"/>
    <x v="3"/>
    <x v="3"/>
  </r>
  <r>
    <x v="0"/>
    <n v="15"/>
    <n v="106.6"/>
    <x v="1"/>
    <s v="USD"/>
    <n v="1443848400"/>
    <n v="1444539600"/>
    <b v="0"/>
    <b v="0"/>
    <s v="music/rock"/>
    <x v="1"/>
    <x v="1"/>
  </r>
  <r>
    <x v="1"/>
    <n v="2220"/>
    <n v="61.997747747747745"/>
    <x v="1"/>
    <s v="USD"/>
    <n v="1265695200"/>
    <n v="1267682400"/>
    <b v="0"/>
    <b v="1"/>
    <s v="theater/plays"/>
    <x v="3"/>
    <x v="3"/>
  </r>
  <r>
    <x v="1"/>
    <n v="1606"/>
    <n v="94.000622665006233"/>
    <x v="5"/>
    <s v="CHF"/>
    <n v="1532062800"/>
    <n v="1535518800"/>
    <b v="0"/>
    <b v="0"/>
    <s v="film &amp; video/shorts"/>
    <x v="4"/>
    <x v="12"/>
  </r>
  <r>
    <x v="1"/>
    <n v="129"/>
    <n v="112.05426356589147"/>
    <x v="1"/>
    <s v="USD"/>
    <n v="1558674000"/>
    <n v="1559106000"/>
    <b v="0"/>
    <b v="0"/>
    <s v="film &amp; video/animation"/>
    <x v="4"/>
    <x v="10"/>
  </r>
  <r>
    <x v="1"/>
    <n v="226"/>
    <n v="48.008849557522126"/>
    <x v="4"/>
    <s v="GBP"/>
    <n v="1451973600"/>
    <n v="1454392800"/>
    <b v="0"/>
    <b v="0"/>
    <s v="games/video games"/>
    <x v="6"/>
    <x v="11"/>
  </r>
  <r>
    <x v="0"/>
    <n v="2307"/>
    <n v="38.004334633723452"/>
    <x v="6"/>
    <s v="EUR"/>
    <n v="1515564000"/>
    <n v="1517896800"/>
    <b v="0"/>
    <b v="0"/>
    <s v="film &amp; video/documentary"/>
    <x v="4"/>
    <x v="4"/>
  </r>
  <r>
    <x v="1"/>
    <n v="5419"/>
    <n v="35.000184535892231"/>
    <x v="1"/>
    <s v="USD"/>
    <n v="1412485200"/>
    <n v="1415685600"/>
    <b v="0"/>
    <b v="0"/>
    <s v="theater/plays"/>
    <x v="3"/>
    <x v="3"/>
  </r>
  <r>
    <x v="1"/>
    <n v="165"/>
    <n v="85"/>
    <x v="1"/>
    <s v="USD"/>
    <n v="1490245200"/>
    <n v="1490677200"/>
    <b v="0"/>
    <b v="0"/>
    <s v="film &amp; video/documentary"/>
    <x v="4"/>
    <x v="4"/>
  </r>
  <r>
    <x v="1"/>
    <n v="1965"/>
    <n v="95.993893129770996"/>
    <x v="3"/>
    <s v="DKK"/>
    <n v="1547877600"/>
    <n v="1551506400"/>
    <b v="0"/>
    <b v="1"/>
    <s v="film &amp; video/drama"/>
    <x v="4"/>
    <x v="6"/>
  </r>
  <r>
    <x v="1"/>
    <n v="16"/>
    <n v="68.8125"/>
    <x v="1"/>
    <s v="USD"/>
    <n v="1298700000"/>
    <n v="1300856400"/>
    <b v="0"/>
    <b v="0"/>
    <s v="theater/plays"/>
    <x v="3"/>
    <x v="3"/>
  </r>
  <r>
    <x v="1"/>
    <n v="107"/>
    <n v="105.97196261682242"/>
    <x v="1"/>
    <s v="USD"/>
    <n v="1570338000"/>
    <n v="1573192800"/>
    <b v="0"/>
    <b v="1"/>
    <s v="publishing/fiction"/>
    <x v="5"/>
    <x v="13"/>
  </r>
  <r>
    <x v="1"/>
    <n v="134"/>
    <n v="75.261194029850742"/>
    <x v="1"/>
    <s v="USD"/>
    <n v="1287378000"/>
    <n v="1287810000"/>
    <b v="0"/>
    <b v="0"/>
    <s v="photography/photography books"/>
    <x v="7"/>
    <x v="14"/>
  </r>
  <r>
    <x v="0"/>
    <n v="88"/>
    <n v="57.125"/>
    <x v="3"/>
    <s v="DKK"/>
    <n v="1361772000"/>
    <n v="1362978000"/>
    <b v="0"/>
    <b v="0"/>
    <s v="theater/plays"/>
    <x v="3"/>
    <x v="3"/>
  </r>
  <r>
    <x v="1"/>
    <n v="198"/>
    <n v="75.141414141414145"/>
    <x v="1"/>
    <s v="USD"/>
    <n v="1275714000"/>
    <n v="1277355600"/>
    <b v="0"/>
    <b v="1"/>
    <s v="technology/wearables"/>
    <x v="2"/>
    <x v="8"/>
  </r>
  <r>
    <x v="1"/>
    <n v="111"/>
    <n v="107.42342342342343"/>
    <x v="6"/>
    <s v="EUR"/>
    <n v="1346734800"/>
    <n v="1348981200"/>
    <b v="0"/>
    <b v="1"/>
    <s v="music/rock"/>
    <x v="1"/>
    <x v="1"/>
  </r>
  <r>
    <x v="1"/>
    <n v="222"/>
    <n v="35.995495495495497"/>
    <x v="1"/>
    <s v="USD"/>
    <n v="1309755600"/>
    <n v="1310533200"/>
    <b v="0"/>
    <b v="0"/>
    <s v="food/food trucks"/>
    <x v="0"/>
    <x v="0"/>
  </r>
  <r>
    <x v="1"/>
    <n v="6212"/>
    <n v="26.998873148744366"/>
    <x v="1"/>
    <s v="USD"/>
    <n v="1406178000"/>
    <n v="1407560400"/>
    <b v="0"/>
    <b v="0"/>
    <s v="publishing/radio &amp; podcasts"/>
    <x v="5"/>
    <x v="15"/>
  </r>
  <r>
    <x v="1"/>
    <n v="98"/>
    <n v="107.56122448979592"/>
    <x v="3"/>
    <s v="DKK"/>
    <n v="1552798800"/>
    <n v="1552885200"/>
    <b v="0"/>
    <b v="0"/>
    <s v="publishing/fiction"/>
    <x v="5"/>
    <x v="13"/>
  </r>
  <r>
    <x v="0"/>
    <n v="48"/>
    <n v="94.375"/>
    <x v="1"/>
    <s v="USD"/>
    <n v="1478062800"/>
    <n v="1479362400"/>
    <b v="0"/>
    <b v="1"/>
    <s v="theater/plays"/>
    <x v="3"/>
    <x v="3"/>
  </r>
  <r>
    <x v="1"/>
    <n v="92"/>
    <n v="46.163043478260867"/>
    <x v="1"/>
    <s v="USD"/>
    <n v="1278565200"/>
    <n v="1280552400"/>
    <b v="0"/>
    <b v="0"/>
    <s v="music/rock"/>
    <x v="1"/>
    <x v="1"/>
  </r>
  <r>
    <x v="1"/>
    <n v="149"/>
    <n v="47.845637583892618"/>
    <x v="1"/>
    <s v="USD"/>
    <n v="1396069200"/>
    <n v="1398661200"/>
    <b v="0"/>
    <b v="0"/>
    <s v="theater/plays"/>
    <x v="3"/>
    <x v="3"/>
  </r>
  <r>
    <x v="1"/>
    <n v="2431"/>
    <n v="53.007815713698065"/>
    <x v="1"/>
    <s v="USD"/>
    <n v="1435208400"/>
    <n v="1436245200"/>
    <b v="0"/>
    <b v="0"/>
    <s v="theater/plays"/>
    <x v="3"/>
    <x v="3"/>
  </r>
  <r>
    <x v="1"/>
    <n v="303"/>
    <n v="45.059405940594061"/>
    <x v="1"/>
    <s v="USD"/>
    <n v="1571547600"/>
    <n v="1575439200"/>
    <b v="0"/>
    <b v="0"/>
    <s v="music/rock"/>
    <x v="1"/>
    <x v="1"/>
  </r>
  <r>
    <x v="0"/>
    <n v="1"/>
    <n v="2"/>
    <x v="6"/>
    <s v="EUR"/>
    <n v="1375333200"/>
    <n v="1377752400"/>
    <b v="0"/>
    <b v="0"/>
    <s v="music/metal"/>
    <x v="1"/>
    <x v="16"/>
  </r>
  <r>
    <x v="0"/>
    <n v="1467"/>
    <n v="99.006816632583508"/>
    <x v="4"/>
    <s v="GBP"/>
    <n v="1332824400"/>
    <n v="1334206800"/>
    <b v="0"/>
    <b v="1"/>
    <s v="technology/wearables"/>
    <x v="2"/>
    <x v="8"/>
  </r>
  <r>
    <x v="0"/>
    <n v="75"/>
    <n v="32.786666666666669"/>
    <x v="1"/>
    <s v="USD"/>
    <n v="1284526800"/>
    <n v="1284872400"/>
    <b v="0"/>
    <b v="0"/>
    <s v="theater/plays"/>
    <x v="3"/>
    <x v="3"/>
  </r>
  <r>
    <x v="1"/>
    <n v="209"/>
    <n v="59.119617224880386"/>
    <x v="1"/>
    <s v="USD"/>
    <n v="1400562000"/>
    <n v="1403931600"/>
    <b v="0"/>
    <b v="0"/>
    <s v="film &amp; video/drama"/>
    <x v="4"/>
    <x v="6"/>
  </r>
  <r>
    <x v="0"/>
    <n v="120"/>
    <n v="44.93333333333333"/>
    <x v="1"/>
    <s v="USD"/>
    <n v="1520748000"/>
    <n v="1521262800"/>
    <b v="0"/>
    <b v="0"/>
    <s v="technology/wearables"/>
    <x v="2"/>
    <x v="8"/>
  </r>
  <r>
    <x v="1"/>
    <n v="131"/>
    <n v="89.664122137404576"/>
    <x v="1"/>
    <s v="USD"/>
    <n v="1532926800"/>
    <n v="1533358800"/>
    <b v="0"/>
    <b v="0"/>
    <s v="music/jazz"/>
    <x v="1"/>
    <x v="17"/>
  </r>
  <r>
    <x v="1"/>
    <n v="164"/>
    <n v="70.079268292682926"/>
    <x v="1"/>
    <s v="USD"/>
    <n v="1420869600"/>
    <n v="1421474400"/>
    <b v="0"/>
    <b v="0"/>
    <s v="technology/wearables"/>
    <x v="2"/>
    <x v="8"/>
  </r>
  <r>
    <x v="1"/>
    <n v="201"/>
    <n v="31.059701492537314"/>
    <x v="1"/>
    <s v="USD"/>
    <n v="1504242000"/>
    <n v="1505278800"/>
    <b v="0"/>
    <b v="0"/>
    <s v="games/video games"/>
    <x v="6"/>
    <x v="11"/>
  </r>
  <r>
    <x v="1"/>
    <n v="211"/>
    <n v="29.061611374407583"/>
    <x v="1"/>
    <s v="USD"/>
    <n v="1442811600"/>
    <n v="1443934800"/>
    <b v="0"/>
    <b v="0"/>
    <s v="theater/plays"/>
    <x v="3"/>
    <x v="3"/>
  </r>
  <r>
    <x v="1"/>
    <n v="128"/>
    <n v="30.0859375"/>
    <x v="1"/>
    <s v="USD"/>
    <n v="1497243600"/>
    <n v="1498539600"/>
    <b v="0"/>
    <b v="1"/>
    <s v="theater/plays"/>
    <x v="3"/>
    <x v="3"/>
  </r>
  <r>
    <x v="1"/>
    <n v="1600"/>
    <n v="84.998125000000002"/>
    <x v="0"/>
    <s v="CAD"/>
    <n v="1342501200"/>
    <n v="1342760400"/>
    <b v="0"/>
    <b v="0"/>
    <s v="theater/plays"/>
    <x v="3"/>
    <x v="3"/>
  </r>
  <r>
    <x v="0"/>
    <n v="2253"/>
    <n v="82.001775410563695"/>
    <x v="0"/>
    <s v="CAD"/>
    <n v="1298268000"/>
    <n v="1301720400"/>
    <b v="0"/>
    <b v="0"/>
    <s v="theater/plays"/>
    <x v="3"/>
    <x v="3"/>
  </r>
  <r>
    <x v="1"/>
    <n v="249"/>
    <n v="58.040160642570278"/>
    <x v="1"/>
    <s v="USD"/>
    <n v="1433480400"/>
    <n v="1433566800"/>
    <b v="0"/>
    <b v="0"/>
    <s v="technology/web"/>
    <x v="2"/>
    <x v="2"/>
  </r>
  <r>
    <x v="0"/>
    <n v="5"/>
    <n v="111.4"/>
    <x v="1"/>
    <s v="USD"/>
    <n v="1493355600"/>
    <n v="1493874000"/>
    <b v="0"/>
    <b v="0"/>
    <s v="theater/plays"/>
    <x v="3"/>
    <x v="3"/>
  </r>
  <r>
    <x v="0"/>
    <n v="38"/>
    <n v="71.94736842105263"/>
    <x v="1"/>
    <s v="USD"/>
    <n v="1530507600"/>
    <n v="1531803600"/>
    <b v="0"/>
    <b v="1"/>
    <s v="technology/web"/>
    <x v="2"/>
    <x v="2"/>
  </r>
  <r>
    <x v="1"/>
    <n v="236"/>
    <n v="61.038135593220339"/>
    <x v="1"/>
    <s v="USD"/>
    <n v="1296108000"/>
    <n v="1296712800"/>
    <b v="0"/>
    <b v="0"/>
    <s v="theater/plays"/>
    <x v="3"/>
    <x v="3"/>
  </r>
  <r>
    <x v="0"/>
    <n v="12"/>
    <n v="108.91666666666667"/>
    <x v="1"/>
    <s v="USD"/>
    <n v="1428469200"/>
    <n v="1428901200"/>
    <b v="0"/>
    <b v="1"/>
    <s v="theater/plays"/>
    <x v="3"/>
    <x v="3"/>
  </r>
  <r>
    <x v="1"/>
    <n v="4065"/>
    <n v="29.001722017220171"/>
    <x v="4"/>
    <s v="GBP"/>
    <n v="1264399200"/>
    <n v="1264831200"/>
    <b v="0"/>
    <b v="1"/>
    <s v="technology/wearables"/>
    <x v="2"/>
    <x v="8"/>
  </r>
  <r>
    <x v="1"/>
    <n v="246"/>
    <n v="58.975609756097562"/>
    <x v="6"/>
    <s v="EUR"/>
    <n v="1501131600"/>
    <n v="1505192400"/>
    <b v="0"/>
    <b v="1"/>
    <s v="theater/plays"/>
    <x v="3"/>
    <x v="3"/>
  </r>
  <r>
    <x v="3"/>
    <n v="17"/>
    <n v="111.82352941176471"/>
    <x v="1"/>
    <s v="USD"/>
    <n v="1292738400"/>
    <n v="1295676000"/>
    <b v="0"/>
    <b v="0"/>
    <s v="theater/plays"/>
    <x v="3"/>
    <x v="3"/>
  </r>
  <r>
    <x v="1"/>
    <n v="2475"/>
    <n v="63.995555555555555"/>
    <x v="6"/>
    <s v="EUR"/>
    <n v="1288674000"/>
    <n v="1292911200"/>
    <b v="0"/>
    <b v="1"/>
    <s v="theater/plays"/>
    <x v="3"/>
    <x v="3"/>
  </r>
  <r>
    <x v="1"/>
    <n v="76"/>
    <n v="85.315789473684205"/>
    <x v="1"/>
    <s v="USD"/>
    <n v="1575093600"/>
    <n v="1575439200"/>
    <b v="0"/>
    <b v="0"/>
    <s v="theater/plays"/>
    <x v="3"/>
    <x v="3"/>
  </r>
  <r>
    <x v="1"/>
    <n v="54"/>
    <n v="74.481481481481481"/>
    <x v="1"/>
    <s v="USD"/>
    <n v="1435726800"/>
    <n v="1438837200"/>
    <b v="0"/>
    <b v="0"/>
    <s v="film &amp; video/animation"/>
    <x v="4"/>
    <x v="10"/>
  </r>
  <r>
    <x v="1"/>
    <n v="88"/>
    <n v="105.14772727272727"/>
    <x v="1"/>
    <s v="USD"/>
    <n v="1480226400"/>
    <n v="1480485600"/>
    <b v="0"/>
    <b v="0"/>
    <s v="music/jazz"/>
    <x v="1"/>
    <x v="17"/>
  </r>
  <r>
    <x v="1"/>
    <n v="85"/>
    <n v="56.188235294117646"/>
    <x v="4"/>
    <s v="GBP"/>
    <n v="1459054800"/>
    <n v="1459141200"/>
    <b v="0"/>
    <b v="0"/>
    <s v="music/metal"/>
    <x v="1"/>
    <x v="16"/>
  </r>
  <r>
    <x v="1"/>
    <n v="170"/>
    <n v="85.917647058823533"/>
    <x v="1"/>
    <s v="USD"/>
    <n v="1531630800"/>
    <n v="1532322000"/>
    <b v="0"/>
    <b v="0"/>
    <s v="photography/photography books"/>
    <x v="7"/>
    <x v="14"/>
  </r>
  <r>
    <x v="0"/>
    <n v="1684"/>
    <n v="57.00296912114014"/>
    <x v="1"/>
    <s v="USD"/>
    <n v="1421992800"/>
    <n v="1426222800"/>
    <b v="1"/>
    <b v="1"/>
    <s v="theater/plays"/>
    <x v="3"/>
    <x v="3"/>
  </r>
  <r>
    <x v="0"/>
    <n v="56"/>
    <n v="79.642857142857139"/>
    <x v="1"/>
    <s v="USD"/>
    <n v="1285563600"/>
    <n v="1286773200"/>
    <b v="0"/>
    <b v="1"/>
    <s v="film &amp; video/animation"/>
    <x v="4"/>
    <x v="10"/>
  </r>
  <r>
    <x v="1"/>
    <n v="330"/>
    <n v="41.018181818181816"/>
    <x v="1"/>
    <s v="USD"/>
    <n v="1523854800"/>
    <n v="1523941200"/>
    <b v="0"/>
    <b v="0"/>
    <s v="publishing/translations"/>
    <x v="5"/>
    <x v="18"/>
  </r>
  <r>
    <x v="0"/>
    <n v="838"/>
    <n v="48.004773269689736"/>
    <x v="1"/>
    <s v="USD"/>
    <n v="1529125200"/>
    <n v="1529557200"/>
    <b v="0"/>
    <b v="0"/>
    <s v="theater/plays"/>
    <x v="3"/>
    <x v="3"/>
  </r>
  <r>
    <x v="1"/>
    <n v="127"/>
    <n v="55.212598425196852"/>
    <x v="1"/>
    <s v="USD"/>
    <n v="1503982800"/>
    <n v="1506574800"/>
    <b v="0"/>
    <b v="0"/>
    <s v="games/video games"/>
    <x v="6"/>
    <x v="11"/>
  </r>
  <r>
    <x v="1"/>
    <n v="411"/>
    <n v="92.109489051094897"/>
    <x v="1"/>
    <s v="USD"/>
    <n v="1511416800"/>
    <n v="1513576800"/>
    <b v="0"/>
    <b v="0"/>
    <s v="music/rock"/>
    <x v="1"/>
    <x v="1"/>
  </r>
  <r>
    <x v="1"/>
    <n v="180"/>
    <n v="83.183333333333337"/>
    <x v="4"/>
    <s v="GBP"/>
    <n v="1547704800"/>
    <n v="1548309600"/>
    <b v="0"/>
    <b v="1"/>
    <s v="games/video games"/>
    <x v="6"/>
    <x v="11"/>
  </r>
  <r>
    <x v="0"/>
    <n v="1000"/>
    <n v="39.996000000000002"/>
    <x v="1"/>
    <s v="USD"/>
    <n v="1469682000"/>
    <n v="1471582800"/>
    <b v="0"/>
    <b v="0"/>
    <s v="music/electric music"/>
    <x v="1"/>
    <x v="5"/>
  </r>
  <r>
    <x v="1"/>
    <n v="374"/>
    <n v="111.1336898395722"/>
    <x v="1"/>
    <s v="USD"/>
    <n v="1343451600"/>
    <n v="1344315600"/>
    <b v="0"/>
    <b v="0"/>
    <s v="technology/wearables"/>
    <x v="2"/>
    <x v="8"/>
  </r>
  <r>
    <x v="1"/>
    <n v="71"/>
    <n v="90.563380281690144"/>
    <x v="2"/>
    <s v="AUD"/>
    <n v="1315717200"/>
    <n v="1316408400"/>
    <b v="0"/>
    <b v="0"/>
    <s v="music/indie rock"/>
    <x v="1"/>
    <x v="7"/>
  </r>
  <r>
    <x v="1"/>
    <n v="203"/>
    <n v="61.108374384236456"/>
    <x v="1"/>
    <s v="USD"/>
    <n v="1430715600"/>
    <n v="1431838800"/>
    <b v="1"/>
    <b v="0"/>
    <s v="theater/plays"/>
    <x v="3"/>
    <x v="3"/>
  </r>
  <r>
    <x v="0"/>
    <n v="1482"/>
    <n v="83.022941970310384"/>
    <x v="2"/>
    <s v="AUD"/>
    <n v="1299564000"/>
    <n v="1300510800"/>
    <b v="0"/>
    <b v="1"/>
    <s v="music/rock"/>
    <x v="1"/>
    <x v="1"/>
  </r>
  <r>
    <x v="1"/>
    <n v="113"/>
    <n v="110.76106194690266"/>
    <x v="1"/>
    <s v="USD"/>
    <n v="1429160400"/>
    <n v="1431061200"/>
    <b v="0"/>
    <b v="0"/>
    <s v="publishing/translations"/>
    <x v="5"/>
    <x v="18"/>
  </r>
  <r>
    <x v="1"/>
    <n v="96"/>
    <n v="89.458333333333329"/>
    <x v="1"/>
    <s v="USD"/>
    <n v="1271307600"/>
    <n v="1271480400"/>
    <b v="0"/>
    <b v="0"/>
    <s v="theater/plays"/>
    <x v="3"/>
    <x v="3"/>
  </r>
  <r>
    <x v="0"/>
    <n v="106"/>
    <n v="57.849056603773583"/>
    <x v="1"/>
    <s v="USD"/>
    <n v="1456380000"/>
    <n v="1456380000"/>
    <b v="0"/>
    <b v="1"/>
    <s v="theater/plays"/>
    <x v="3"/>
    <x v="3"/>
  </r>
  <r>
    <x v="0"/>
    <n v="679"/>
    <n v="109.99705449189985"/>
    <x v="6"/>
    <s v="EUR"/>
    <n v="1470459600"/>
    <n v="1472878800"/>
    <b v="0"/>
    <b v="0"/>
    <s v="publishing/translations"/>
    <x v="5"/>
    <x v="18"/>
  </r>
  <r>
    <x v="1"/>
    <n v="498"/>
    <n v="103.96586345381526"/>
    <x v="5"/>
    <s v="CHF"/>
    <n v="1277269200"/>
    <n v="1277355600"/>
    <b v="0"/>
    <b v="1"/>
    <s v="games/video games"/>
    <x v="6"/>
    <x v="11"/>
  </r>
  <r>
    <x v="3"/>
    <n v="610"/>
    <n v="107.99508196721311"/>
    <x v="1"/>
    <s v="USD"/>
    <n v="1350709200"/>
    <n v="1351054800"/>
    <b v="0"/>
    <b v="1"/>
    <s v="theater/plays"/>
    <x v="3"/>
    <x v="3"/>
  </r>
  <r>
    <x v="1"/>
    <n v="180"/>
    <n v="48.927777777777777"/>
    <x v="4"/>
    <s v="GBP"/>
    <n v="1554613200"/>
    <n v="1555563600"/>
    <b v="0"/>
    <b v="0"/>
    <s v="technology/web"/>
    <x v="2"/>
    <x v="2"/>
  </r>
  <r>
    <x v="1"/>
    <n v="27"/>
    <n v="37.666666666666664"/>
    <x v="1"/>
    <s v="USD"/>
    <n v="1571029200"/>
    <n v="1571634000"/>
    <b v="0"/>
    <b v="0"/>
    <s v="film &amp; video/documentary"/>
    <x v="4"/>
    <x v="4"/>
  </r>
  <r>
    <x v="1"/>
    <n v="2331"/>
    <n v="64.999141999141997"/>
    <x v="1"/>
    <s v="USD"/>
    <n v="1299736800"/>
    <n v="1300856400"/>
    <b v="0"/>
    <b v="0"/>
    <s v="theater/plays"/>
    <x v="3"/>
    <x v="3"/>
  </r>
  <r>
    <x v="1"/>
    <n v="113"/>
    <n v="106.61061946902655"/>
    <x v="1"/>
    <s v="USD"/>
    <n v="1435208400"/>
    <n v="1439874000"/>
    <b v="0"/>
    <b v="0"/>
    <s v="food/food trucks"/>
    <x v="0"/>
    <x v="0"/>
  </r>
  <r>
    <x v="0"/>
    <n v="1220"/>
    <n v="27.009016393442622"/>
    <x v="2"/>
    <s v="AUD"/>
    <n v="1437973200"/>
    <n v="1438318800"/>
    <b v="0"/>
    <b v="0"/>
    <s v="games/video games"/>
    <x v="6"/>
    <x v="11"/>
  </r>
  <r>
    <x v="1"/>
    <n v="164"/>
    <n v="91.16463414634147"/>
    <x v="1"/>
    <s v="USD"/>
    <n v="1416895200"/>
    <n v="1419400800"/>
    <b v="0"/>
    <b v="0"/>
    <s v="theater/plays"/>
    <x v="3"/>
    <x v="3"/>
  </r>
  <r>
    <x v="0"/>
    <n v="1"/>
    <n v="1"/>
    <x v="1"/>
    <s v="USD"/>
    <n v="1319000400"/>
    <n v="1320555600"/>
    <b v="0"/>
    <b v="0"/>
    <s v="theater/plays"/>
    <x v="3"/>
    <x v="3"/>
  </r>
  <r>
    <x v="1"/>
    <n v="164"/>
    <n v="56.054878048780488"/>
    <x v="1"/>
    <s v="USD"/>
    <n v="1424498400"/>
    <n v="1425103200"/>
    <b v="0"/>
    <b v="1"/>
    <s v="music/electric music"/>
    <x v="1"/>
    <x v="5"/>
  </r>
  <r>
    <x v="1"/>
    <n v="336"/>
    <n v="31.017857142857142"/>
    <x v="1"/>
    <s v="USD"/>
    <n v="1526274000"/>
    <n v="1526878800"/>
    <b v="0"/>
    <b v="1"/>
    <s v="technology/wearables"/>
    <x v="2"/>
    <x v="8"/>
  </r>
  <r>
    <x v="0"/>
    <n v="37"/>
    <n v="66.513513513513516"/>
    <x v="6"/>
    <s v="EUR"/>
    <n v="1287896400"/>
    <n v="1288674000"/>
    <b v="0"/>
    <b v="0"/>
    <s v="music/electric music"/>
    <x v="1"/>
    <x v="5"/>
  </r>
  <r>
    <x v="1"/>
    <n v="1917"/>
    <n v="89.005216484089729"/>
    <x v="1"/>
    <s v="USD"/>
    <n v="1495515600"/>
    <n v="1495602000"/>
    <b v="0"/>
    <b v="0"/>
    <s v="music/indie rock"/>
    <x v="1"/>
    <x v="7"/>
  </r>
  <r>
    <x v="1"/>
    <n v="95"/>
    <n v="103.46315789473684"/>
    <x v="1"/>
    <s v="USD"/>
    <n v="1364878800"/>
    <n v="1366434000"/>
    <b v="0"/>
    <b v="0"/>
    <s v="technology/web"/>
    <x v="2"/>
    <x v="2"/>
  </r>
  <r>
    <x v="1"/>
    <n v="147"/>
    <n v="95.278911564625844"/>
    <x v="1"/>
    <s v="USD"/>
    <n v="1567918800"/>
    <n v="1568350800"/>
    <b v="0"/>
    <b v="0"/>
    <s v="theater/plays"/>
    <x v="3"/>
    <x v="3"/>
  </r>
  <r>
    <x v="1"/>
    <n v="86"/>
    <n v="75.895348837209298"/>
    <x v="1"/>
    <s v="USD"/>
    <n v="1524459600"/>
    <n v="1525928400"/>
    <b v="0"/>
    <b v="1"/>
    <s v="theater/plays"/>
    <x v="3"/>
    <x v="3"/>
  </r>
  <r>
    <x v="1"/>
    <n v="83"/>
    <n v="107.57831325301204"/>
    <x v="1"/>
    <s v="USD"/>
    <n v="1333688400"/>
    <n v="1336885200"/>
    <b v="0"/>
    <b v="0"/>
    <s v="film &amp; video/documentary"/>
    <x v="4"/>
    <x v="4"/>
  </r>
  <r>
    <x v="0"/>
    <n v="60"/>
    <n v="51.31666666666667"/>
    <x v="1"/>
    <s v="USD"/>
    <n v="1389506400"/>
    <n v="1389679200"/>
    <b v="0"/>
    <b v="0"/>
    <s v="film &amp; video/television"/>
    <x v="4"/>
    <x v="19"/>
  </r>
  <r>
    <x v="0"/>
    <n v="296"/>
    <n v="71.983108108108112"/>
    <x v="1"/>
    <s v="USD"/>
    <n v="1536642000"/>
    <n v="1538283600"/>
    <b v="0"/>
    <b v="0"/>
    <s v="food/food trucks"/>
    <x v="0"/>
    <x v="0"/>
  </r>
  <r>
    <x v="1"/>
    <n v="676"/>
    <n v="108.95414201183432"/>
    <x v="1"/>
    <s v="USD"/>
    <n v="1348290000"/>
    <n v="1348808400"/>
    <b v="0"/>
    <b v="0"/>
    <s v="publishing/radio &amp; podcasts"/>
    <x v="5"/>
    <x v="15"/>
  </r>
  <r>
    <x v="1"/>
    <n v="361"/>
    <n v="35"/>
    <x v="2"/>
    <s v="AUD"/>
    <n v="1408856400"/>
    <n v="1410152400"/>
    <b v="0"/>
    <b v="0"/>
    <s v="technology/web"/>
    <x v="2"/>
    <x v="2"/>
  </r>
  <r>
    <x v="1"/>
    <n v="131"/>
    <n v="94.938931297709928"/>
    <x v="1"/>
    <s v="USD"/>
    <n v="1505192400"/>
    <n v="1505797200"/>
    <b v="0"/>
    <b v="0"/>
    <s v="food/food trucks"/>
    <x v="0"/>
    <x v="0"/>
  </r>
  <r>
    <x v="1"/>
    <n v="126"/>
    <n v="109.65079365079364"/>
    <x v="1"/>
    <s v="USD"/>
    <n v="1554786000"/>
    <n v="1554872400"/>
    <b v="0"/>
    <b v="1"/>
    <s v="technology/wearables"/>
    <x v="2"/>
    <x v="8"/>
  </r>
  <r>
    <x v="0"/>
    <n v="3304"/>
    <n v="44.001815980629537"/>
    <x v="6"/>
    <s v="EUR"/>
    <n v="1510898400"/>
    <n v="1513922400"/>
    <b v="0"/>
    <b v="0"/>
    <s v="publishing/fiction"/>
    <x v="5"/>
    <x v="13"/>
  </r>
  <r>
    <x v="0"/>
    <n v="73"/>
    <n v="86.794520547945211"/>
    <x v="1"/>
    <s v="USD"/>
    <n v="1442552400"/>
    <n v="1442638800"/>
    <b v="0"/>
    <b v="0"/>
    <s v="theater/plays"/>
    <x v="3"/>
    <x v="3"/>
  </r>
  <r>
    <x v="1"/>
    <n v="275"/>
    <n v="30.992727272727272"/>
    <x v="1"/>
    <s v="USD"/>
    <n v="1316667600"/>
    <n v="1317186000"/>
    <b v="0"/>
    <b v="0"/>
    <s v="film &amp; video/television"/>
    <x v="4"/>
    <x v="19"/>
  </r>
  <r>
    <x v="1"/>
    <n v="67"/>
    <n v="94.791044776119406"/>
    <x v="1"/>
    <s v="USD"/>
    <n v="1390716000"/>
    <n v="1391234400"/>
    <b v="0"/>
    <b v="0"/>
    <s v="photography/photography books"/>
    <x v="7"/>
    <x v="14"/>
  </r>
  <r>
    <x v="1"/>
    <n v="154"/>
    <n v="69.79220779220779"/>
    <x v="1"/>
    <s v="USD"/>
    <n v="1402894800"/>
    <n v="1404363600"/>
    <b v="0"/>
    <b v="1"/>
    <s v="film &amp; video/documentary"/>
    <x v="4"/>
    <x v="4"/>
  </r>
  <r>
    <x v="1"/>
    <n v="1782"/>
    <n v="63.003367003367003"/>
    <x v="1"/>
    <s v="USD"/>
    <n v="1429246800"/>
    <n v="1429592400"/>
    <b v="0"/>
    <b v="1"/>
    <s v="games/mobile games"/>
    <x v="6"/>
    <x v="20"/>
  </r>
  <r>
    <x v="1"/>
    <n v="903"/>
    <n v="110.0343300110742"/>
    <x v="1"/>
    <s v="USD"/>
    <n v="1412485200"/>
    <n v="1413608400"/>
    <b v="0"/>
    <b v="0"/>
    <s v="games/video games"/>
    <x v="6"/>
    <x v="11"/>
  </r>
  <r>
    <x v="0"/>
    <n v="3387"/>
    <n v="25.997933274284026"/>
    <x v="1"/>
    <s v="USD"/>
    <n v="1417068000"/>
    <n v="1419400800"/>
    <b v="0"/>
    <b v="0"/>
    <s v="publishing/fiction"/>
    <x v="5"/>
    <x v="13"/>
  </r>
  <r>
    <x v="0"/>
    <n v="662"/>
    <n v="49.987915407854985"/>
    <x v="0"/>
    <s v="CAD"/>
    <n v="1448344800"/>
    <n v="1448604000"/>
    <b v="1"/>
    <b v="0"/>
    <s v="theater/plays"/>
    <x v="3"/>
    <x v="3"/>
  </r>
  <r>
    <x v="1"/>
    <n v="94"/>
    <n v="101.72340425531915"/>
    <x v="6"/>
    <s v="EUR"/>
    <n v="1557723600"/>
    <n v="1562302800"/>
    <b v="0"/>
    <b v="0"/>
    <s v="photography/photography books"/>
    <x v="7"/>
    <x v="14"/>
  </r>
  <r>
    <x v="1"/>
    <n v="180"/>
    <n v="47.083333333333336"/>
    <x v="1"/>
    <s v="USD"/>
    <n v="1537333200"/>
    <n v="1537678800"/>
    <b v="0"/>
    <b v="0"/>
    <s v="theater/plays"/>
    <x v="3"/>
    <x v="3"/>
  </r>
  <r>
    <x v="0"/>
    <n v="774"/>
    <n v="89.944444444444443"/>
    <x v="1"/>
    <s v="USD"/>
    <n v="1471150800"/>
    <n v="1473570000"/>
    <b v="0"/>
    <b v="1"/>
    <s v="theater/plays"/>
    <x v="3"/>
    <x v="3"/>
  </r>
  <r>
    <x v="0"/>
    <n v="672"/>
    <n v="78.96875"/>
    <x v="0"/>
    <s v="CAD"/>
    <n v="1273640400"/>
    <n v="1273899600"/>
    <b v="0"/>
    <b v="0"/>
    <s v="theater/plays"/>
    <x v="3"/>
    <x v="3"/>
  </r>
  <r>
    <x v="3"/>
    <n v="532"/>
    <n v="80.067669172932327"/>
    <x v="1"/>
    <s v="USD"/>
    <n v="1282885200"/>
    <n v="1284008400"/>
    <b v="0"/>
    <b v="0"/>
    <s v="music/rock"/>
    <x v="1"/>
    <x v="1"/>
  </r>
  <r>
    <x v="3"/>
    <n v="55"/>
    <n v="86.472727272727269"/>
    <x v="2"/>
    <s v="AUD"/>
    <n v="1422943200"/>
    <n v="1425103200"/>
    <b v="0"/>
    <b v="0"/>
    <s v="food/food trucks"/>
    <x v="0"/>
    <x v="0"/>
  </r>
  <r>
    <x v="1"/>
    <n v="533"/>
    <n v="28.001876172607879"/>
    <x v="3"/>
    <s v="DKK"/>
    <n v="1319605200"/>
    <n v="1320991200"/>
    <b v="0"/>
    <b v="0"/>
    <s v="film &amp; video/drama"/>
    <x v="4"/>
    <x v="6"/>
  </r>
  <r>
    <x v="1"/>
    <n v="2443"/>
    <n v="67.996725337699544"/>
    <x v="4"/>
    <s v="GBP"/>
    <n v="1385704800"/>
    <n v="1386828000"/>
    <b v="0"/>
    <b v="0"/>
    <s v="technology/web"/>
    <x v="2"/>
    <x v="2"/>
  </r>
  <r>
    <x v="1"/>
    <n v="89"/>
    <n v="43.078651685393261"/>
    <x v="1"/>
    <s v="USD"/>
    <n v="1515736800"/>
    <n v="1517119200"/>
    <b v="0"/>
    <b v="1"/>
    <s v="theater/plays"/>
    <x v="3"/>
    <x v="3"/>
  </r>
  <r>
    <x v="1"/>
    <n v="159"/>
    <n v="87.95597484276729"/>
    <x v="1"/>
    <s v="USD"/>
    <n v="1313125200"/>
    <n v="1315026000"/>
    <b v="0"/>
    <b v="0"/>
    <s v="music/world music"/>
    <x v="1"/>
    <x v="21"/>
  </r>
  <r>
    <x v="0"/>
    <n v="940"/>
    <n v="94.987234042553197"/>
    <x v="5"/>
    <s v="CHF"/>
    <n v="1308459600"/>
    <n v="1312693200"/>
    <b v="0"/>
    <b v="1"/>
    <s v="film &amp; video/documentary"/>
    <x v="4"/>
    <x v="4"/>
  </r>
  <r>
    <x v="0"/>
    <n v="117"/>
    <n v="46.905982905982903"/>
    <x v="1"/>
    <s v="USD"/>
    <n v="1362636000"/>
    <n v="1363064400"/>
    <b v="0"/>
    <b v="1"/>
    <s v="theater/plays"/>
    <x v="3"/>
    <x v="3"/>
  </r>
  <r>
    <x v="3"/>
    <n v="58"/>
    <n v="46.913793103448278"/>
    <x v="1"/>
    <s v="USD"/>
    <n v="1402117200"/>
    <n v="1403154000"/>
    <b v="0"/>
    <b v="1"/>
    <s v="film &amp; video/drama"/>
    <x v="4"/>
    <x v="6"/>
  </r>
  <r>
    <x v="1"/>
    <n v="50"/>
    <n v="94.24"/>
    <x v="1"/>
    <s v="USD"/>
    <n v="1286341200"/>
    <n v="1286859600"/>
    <b v="0"/>
    <b v="0"/>
    <s v="publishing/nonfiction"/>
    <x v="5"/>
    <x v="9"/>
  </r>
  <r>
    <x v="0"/>
    <n v="115"/>
    <n v="80.139130434782615"/>
    <x v="1"/>
    <s v="USD"/>
    <n v="1348808400"/>
    <n v="1349326800"/>
    <b v="0"/>
    <b v="0"/>
    <s v="games/mobile games"/>
    <x v="6"/>
    <x v="20"/>
  </r>
  <r>
    <x v="0"/>
    <n v="326"/>
    <n v="59.036809815950917"/>
    <x v="1"/>
    <s v="USD"/>
    <n v="1429592400"/>
    <n v="1430974800"/>
    <b v="0"/>
    <b v="1"/>
    <s v="technology/wearables"/>
    <x v="2"/>
    <x v="8"/>
  </r>
  <r>
    <x v="1"/>
    <n v="186"/>
    <n v="65.989247311827953"/>
    <x v="1"/>
    <s v="USD"/>
    <n v="1519538400"/>
    <n v="1519970400"/>
    <b v="0"/>
    <b v="0"/>
    <s v="film &amp; video/documentary"/>
    <x v="4"/>
    <x v="4"/>
  </r>
  <r>
    <x v="1"/>
    <n v="1071"/>
    <n v="60.992530345471522"/>
    <x v="1"/>
    <s v="USD"/>
    <n v="1434085200"/>
    <n v="1434603600"/>
    <b v="0"/>
    <b v="0"/>
    <s v="technology/web"/>
    <x v="2"/>
    <x v="2"/>
  </r>
  <r>
    <x v="1"/>
    <n v="117"/>
    <n v="98.307692307692307"/>
    <x v="1"/>
    <s v="USD"/>
    <n v="1333688400"/>
    <n v="1337230800"/>
    <b v="0"/>
    <b v="0"/>
    <s v="technology/web"/>
    <x v="2"/>
    <x v="2"/>
  </r>
  <r>
    <x v="1"/>
    <n v="70"/>
    <n v="104.6"/>
    <x v="1"/>
    <s v="USD"/>
    <n v="1277701200"/>
    <n v="1279429200"/>
    <b v="0"/>
    <b v="0"/>
    <s v="music/indie rock"/>
    <x v="1"/>
    <x v="7"/>
  </r>
  <r>
    <x v="1"/>
    <n v="135"/>
    <n v="86.066666666666663"/>
    <x v="1"/>
    <s v="USD"/>
    <n v="1560747600"/>
    <n v="1561438800"/>
    <b v="0"/>
    <b v="0"/>
    <s v="theater/plays"/>
    <x v="3"/>
    <x v="3"/>
  </r>
  <r>
    <x v="1"/>
    <n v="768"/>
    <n v="76.989583333333329"/>
    <x v="5"/>
    <s v="CHF"/>
    <n v="1410066000"/>
    <n v="1410498000"/>
    <b v="0"/>
    <b v="0"/>
    <s v="technology/wearables"/>
    <x v="2"/>
    <x v="8"/>
  </r>
  <r>
    <x v="3"/>
    <n v="51"/>
    <n v="29.764705882352942"/>
    <x v="1"/>
    <s v="USD"/>
    <n v="1320732000"/>
    <n v="1322460000"/>
    <b v="0"/>
    <b v="0"/>
    <s v="theater/plays"/>
    <x v="3"/>
    <x v="3"/>
  </r>
  <r>
    <x v="1"/>
    <n v="199"/>
    <n v="46.91959798994975"/>
    <x v="1"/>
    <s v="USD"/>
    <n v="1465794000"/>
    <n v="1466312400"/>
    <b v="0"/>
    <b v="1"/>
    <s v="theater/plays"/>
    <x v="3"/>
    <x v="3"/>
  </r>
  <r>
    <x v="1"/>
    <n v="107"/>
    <n v="105.18691588785046"/>
    <x v="1"/>
    <s v="USD"/>
    <n v="1500958800"/>
    <n v="1501736400"/>
    <b v="0"/>
    <b v="0"/>
    <s v="technology/wearables"/>
    <x v="2"/>
    <x v="8"/>
  </r>
  <r>
    <x v="1"/>
    <n v="195"/>
    <n v="69.907692307692301"/>
    <x v="1"/>
    <s v="USD"/>
    <n v="1357020000"/>
    <n v="1361512800"/>
    <b v="0"/>
    <b v="0"/>
    <s v="music/indie rock"/>
    <x v="1"/>
    <x v="7"/>
  </r>
  <r>
    <x v="0"/>
    <n v="1"/>
    <n v="1"/>
    <x v="1"/>
    <s v="USD"/>
    <n v="1544940000"/>
    <n v="1545026400"/>
    <b v="0"/>
    <b v="0"/>
    <s v="music/rock"/>
    <x v="1"/>
    <x v="1"/>
  </r>
  <r>
    <x v="0"/>
    <n v="1467"/>
    <n v="60.011588275391958"/>
    <x v="1"/>
    <s v="USD"/>
    <n v="1402290000"/>
    <n v="1406696400"/>
    <b v="0"/>
    <b v="0"/>
    <s v="music/electric music"/>
    <x v="1"/>
    <x v="5"/>
  </r>
  <r>
    <x v="1"/>
    <n v="3376"/>
    <n v="52.006220379146917"/>
    <x v="1"/>
    <s v="USD"/>
    <n v="1487311200"/>
    <n v="1487916000"/>
    <b v="0"/>
    <b v="0"/>
    <s v="music/indie rock"/>
    <x v="1"/>
    <x v="7"/>
  </r>
  <r>
    <x v="0"/>
    <n v="5681"/>
    <n v="31.000176025347649"/>
    <x v="1"/>
    <s v="USD"/>
    <n v="1350622800"/>
    <n v="1351141200"/>
    <b v="0"/>
    <b v="0"/>
    <s v="theater/plays"/>
    <x v="3"/>
    <x v="3"/>
  </r>
  <r>
    <x v="0"/>
    <n v="1059"/>
    <n v="95.042492917847028"/>
    <x v="1"/>
    <s v="USD"/>
    <n v="1463029200"/>
    <n v="1465016400"/>
    <b v="0"/>
    <b v="1"/>
    <s v="music/indie rock"/>
    <x v="1"/>
    <x v="7"/>
  </r>
  <r>
    <x v="0"/>
    <n v="1194"/>
    <n v="75.968174204355108"/>
    <x v="1"/>
    <s v="USD"/>
    <n v="1269493200"/>
    <n v="1270789200"/>
    <b v="0"/>
    <b v="0"/>
    <s v="theater/plays"/>
    <x v="3"/>
    <x v="3"/>
  </r>
  <r>
    <x v="3"/>
    <n v="379"/>
    <n v="71.013192612137203"/>
    <x v="2"/>
    <s v="AUD"/>
    <n v="1570251600"/>
    <n v="1572325200"/>
    <b v="0"/>
    <b v="0"/>
    <s v="music/rock"/>
    <x v="1"/>
    <x v="1"/>
  </r>
  <r>
    <x v="0"/>
    <n v="30"/>
    <n v="73.733333333333334"/>
    <x v="2"/>
    <s v="AUD"/>
    <n v="1388383200"/>
    <n v="1389420000"/>
    <b v="0"/>
    <b v="0"/>
    <s v="photography/photography books"/>
    <x v="7"/>
    <x v="14"/>
  </r>
  <r>
    <x v="1"/>
    <n v="41"/>
    <n v="113.17073170731707"/>
    <x v="1"/>
    <s v="USD"/>
    <n v="1449554400"/>
    <n v="1449640800"/>
    <b v="0"/>
    <b v="0"/>
    <s v="music/rock"/>
    <x v="1"/>
    <x v="1"/>
  </r>
  <r>
    <x v="1"/>
    <n v="1821"/>
    <n v="105.00933552992861"/>
    <x v="1"/>
    <s v="USD"/>
    <n v="1553662800"/>
    <n v="1555218000"/>
    <b v="0"/>
    <b v="1"/>
    <s v="theater/plays"/>
    <x v="3"/>
    <x v="3"/>
  </r>
  <r>
    <x v="1"/>
    <n v="164"/>
    <n v="79.176829268292678"/>
    <x v="1"/>
    <s v="USD"/>
    <n v="1556341200"/>
    <n v="1557723600"/>
    <b v="0"/>
    <b v="0"/>
    <s v="technology/wearables"/>
    <x v="2"/>
    <x v="8"/>
  </r>
  <r>
    <x v="0"/>
    <n v="75"/>
    <n v="57.333333333333336"/>
    <x v="1"/>
    <s v="USD"/>
    <n v="1442984400"/>
    <n v="1443502800"/>
    <b v="0"/>
    <b v="1"/>
    <s v="technology/web"/>
    <x v="2"/>
    <x v="2"/>
  </r>
  <r>
    <x v="1"/>
    <n v="157"/>
    <n v="58.178343949044589"/>
    <x v="5"/>
    <s v="CHF"/>
    <n v="1544248800"/>
    <n v="1546840800"/>
    <b v="0"/>
    <b v="0"/>
    <s v="music/rock"/>
    <x v="1"/>
    <x v="1"/>
  </r>
  <r>
    <x v="1"/>
    <n v="246"/>
    <n v="36.032520325203251"/>
    <x v="1"/>
    <s v="USD"/>
    <n v="1508475600"/>
    <n v="1512712800"/>
    <b v="0"/>
    <b v="1"/>
    <s v="photography/photography books"/>
    <x v="7"/>
    <x v="14"/>
  </r>
  <r>
    <x v="1"/>
    <n v="1396"/>
    <n v="107.99068767908309"/>
    <x v="1"/>
    <s v="USD"/>
    <n v="1507438800"/>
    <n v="1507525200"/>
    <b v="0"/>
    <b v="0"/>
    <s v="theater/plays"/>
    <x v="3"/>
    <x v="3"/>
  </r>
  <r>
    <x v="1"/>
    <n v="2506"/>
    <n v="44.005985634477256"/>
    <x v="1"/>
    <s v="USD"/>
    <n v="1501563600"/>
    <n v="1504328400"/>
    <b v="0"/>
    <b v="0"/>
    <s v="technology/web"/>
    <x v="2"/>
    <x v="2"/>
  </r>
  <r>
    <x v="1"/>
    <n v="244"/>
    <n v="55.077868852459019"/>
    <x v="1"/>
    <s v="USD"/>
    <n v="1292997600"/>
    <n v="1293343200"/>
    <b v="0"/>
    <b v="0"/>
    <s v="photography/photography books"/>
    <x v="7"/>
    <x v="14"/>
  </r>
  <r>
    <x v="1"/>
    <n v="146"/>
    <n v="74"/>
    <x v="2"/>
    <s v="AUD"/>
    <n v="1370840400"/>
    <n v="1371704400"/>
    <b v="0"/>
    <b v="0"/>
    <s v="theater/plays"/>
    <x v="3"/>
    <x v="3"/>
  </r>
  <r>
    <x v="0"/>
    <n v="955"/>
    <n v="41.996858638743454"/>
    <x v="3"/>
    <s v="DKK"/>
    <n v="1550815200"/>
    <n v="1552798800"/>
    <b v="0"/>
    <b v="1"/>
    <s v="music/indie rock"/>
    <x v="1"/>
    <x v="7"/>
  </r>
  <r>
    <x v="1"/>
    <n v="1267"/>
    <n v="77.988161010260455"/>
    <x v="1"/>
    <s v="USD"/>
    <n v="1339909200"/>
    <n v="1342328400"/>
    <b v="0"/>
    <b v="1"/>
    <s v="film &amp; video/shorts"/>
    <x v="4"/>
    <x v="12"/>
  </r>
  <r>
    <x v="0"/>
    <n v="67"/>
    <n v="82.507462686567166"/>
    <x v="1"/>
    <s v="USD"/>
    <n v="1501736400"/>
    <n v="1502341200"/>
    <b v="0"/>
    <b v="0"/>
    <s v="music/indie rock"/>
    <x v="1"/>
    <x v="7"/>
  </r>
  <r>
    <x v="0"/>
    <n v="5"/>
    <n v="104.2"/>
    <x v="1"/>
    <s v="USD"/>
    <n v="1395291600"/>
    <n v="1397192400"/>
    <b v="0"/>
    <b v="0"/>
    <s v="publishing/translations"/>
    <x v="5"/>
    <x v="18"/>
  </r>
  <r>
    <x v="0"/>
    <n v="26"/>
    <n v="25.5"/>
    <x v="1"/>
    <s v="USD"/>
    <n v="1405746000"/>
    <n v="1407042000"/>
    <b v="0"/>
    <b v="1"/>
    <s v="film &amp; video/documentary"/>
    <x v="4"/>
    <x v="4"/>
  </r>
  <r>
    <x v="1"/>
    <n v="1561"/>
    <n v="100.98334401024984"/>
    <x v="1"/>
    <s v="USD"/>
    <n v="1368853200"/>
    <n v="1369371600"/>
    <b v="0"/>
    <b v="0"/>
    <s v="theater/plays"/>
    <x v="3"/>
    <x v="3"/>
  </r>
  <r>
    <x v="1"/>
    <n v="48"/>
    <n v="111.83333333333333"/>
    <x v="1"/>
    <s v="USD"/>
    <n v="1444021200"/>
    <n v="1444107600"/>
    <b v="0"/>
    <b v="1"/>
    <s v="technology/wearables"/>
    <x v="2"/>
    <x v="8"/>
  </r>
  <r>
    <x v="0"/>
    <n v="1130"/>
    <n v="41.999115044247787"/>
    <x v="1"/>
    <s v="USD"/>
    <n v="1472619600"/>
    <n v="1474261200"/>
    <b v="0"/>
    <b v="0"/>
    <s v="theater/plays"/>
    <x v="3"/>
    <x v="3"/>
  </r>
  <r>
    <x v="0"/>
    <n v="782"/>
    <n v="110.05115089514067"/>
    <x v="1"/>
    <s v="USD"/>
    <n v="1472878800"/>
    <n v="1473656400"/>
    <b v="0"/>
    <b v="0"/>
    <s v="theater/plays"/>
    <x v="3"/>
    <x v="3"/>
  </r>
  <r>
    <x v="1"/>
    <n v="2739"/>
    <n v="58.997079225994888"/>
    <x v="1"/>
    <s v="USD"/>
    <n v="1289800800"/>
    <n v="1291960800"/>
    <b v="0"/>
    <b v="0"/>
    <s v="theater/plays"/>
    <x v="3"/>
    <x v="3"/>
  </r>
  <r>
    <x v="0"/>
    <n v="210"/>
    <n v="32.985714285714288"/>
    <x v="1"/>
    <s v="USD"/>
    <n v="1505970000"/>
    <n v="1506747600"/>
    <b v="0"/>
    <b v="0"/>
    <s v="food/food trucks"/>
    <x v="0"/>
    <x v="0"/>
  </r>
  <r>
    <x v="1"/>
    <n v="3537"/>
    <n v="45.005654509471306"/>
    <x v="0"/>
    <s v="CAD"/>
    <n v="1363496400"/>
    <n v="1363582800"/>
    <b v="0"/>
    <b v="1"/>
    <s v="theater/plays"/>
    <x v="3"/>
    <x v="3"/>
  </r>
  <r>
    <x v="1"/>
    <n v="2107"/>
    <n v="81.98196487897485"/>
    <x v="2"/>
    <s v="AUD"/>
    <n v="1269234000"/>
    <n v="1269666000"/>
    <b v="0"/>
    <b v="0"/>
    <s v="technology/wearables"/>
    <x v="2"/>
    <x v="8"/>
  </r>
  <r>
    <x v="0"/>
    <n v="136"/>
    <n v="39.080882352941174"/>
    <x v="1"/>
    <s v="USD"/>
    <n v="1507093200"/>
    <n v="1508648400"/>
    <b v="0"/>
    <b v="0"/>
    <s v="technology/web"/>
    <x v="2"/>
    <x v="2"/>
  </r>
  <r>
    <x v="1"/>
    <n v="3318"/>
    <n v="58.996383363471971"/>
    <x v="3"/>
    <s v="DKK"/>
    <n v="1560574800"/>
    <n v="1561957200"/>
    <b v="0"/>
    <b v="0"/>
    <s v="theater/plays"/>
    <x v="3"/>
    <x v="3"/>
  </r>
  <r>
    <x v="0"/>
    <n v="86"/>
    <n v="40.988372093023258"/>
    <x v="0"/>
    <s v="CAD"/>
    <n v="1284008400"/>
    <n v="1285131600"/>
    <b v="0"/>
    <b v="0"/>
    <s v="music/rock"/>
    <x v="1"/>
    <x v="1"/>
  </r>
  <r>
    <x v="1"/>
    <n v="340"/>
    <n v="31.029411764705884"/>
    <x v="1"/>
    <s v="USD"/>
    <n v="1556859600"/>
    <n v="1556946000"/>
    <b v="0"/>
    <b v="0"/>
    <s v="theater/plays"/>
    <x v="3"/>
    <x v="3"/>
  </r>
  <r>
    <x v="0"/>
    <n v="19"/>
    <n v="37.789473684210527"/>
    <x v="1"/>
    <s v="USD"/>
    <n v="1526187600"/>
    <n v="1527138000"/>
    <b v="0"/>
    <b v="0"/>
    <s v="film &amp; video/television"/>
    <x v="4"/>
    <x v="19"/>
  </r>
  <r>
    <x v="0"/>
    <n v="886"/>
    <n v="32.006772009029348"/>
    <x v="1"/>
    <s v="USD"/>
    <n v="1400821200"/>
    <n v="1402117200"/>
    <b v="0"/>
    <b v="0"/>
    <s v="theater/plays"/>
    <x v="3"/>
    <x v="3"/>
  </r>
  <r>
    <x v="1"/>
    <n v="1442"/>
    <n v="95.966712898751737"/>
    <x v="0"/>
    <s v="CAD"/>
    <n v="1361599200"/>
    <n v="1364014800"/>
    <b v="0"/>
    <b v="1"/>
    <s v="film &amp; video/shorts"/>
    <x v="4"/>
    <x v="12"/>
  </r>
  <r>
    <x v="0"/>
    <n v="35"/>
    <n v="75"/>
    <x v="6"/>
    <s v="EUR"/>
    <n v="1417500000"/>
    <n v="1417586400"/>
    <b v="0"/>
    <b v="0"/>
    <s v="theater/plays"/>
    <x v="3"/>
    <x v="3"/>
  </r>
  <r>
    <x v="3"/>
    <n v="441"/>
    <n v="102.0498866213152"/>
    <x v="1"/>
    <s v="USD"/>
    <n v="1457071200"/>
    <n v="1457071200"/>
    <b v="0"/>
    <b v="0"/>
    <s v="theater/plays"/>
    <x v="3"/>
    <x v="3"/>
  </r>
  <r>
    <x v="0"/>
    <n v="24"/>
    <n v="105.75"/>
    <x v="1"/>
    <s v="USD"/>
    <n v="1370322000"/>
    <n v="1370408400"/>
    <b v="0"/>
    <b v="1"/>
    <s v="theater/plays"/>
    <x v="3"/>
    <x v="3"/>
  </r>
  <r>
    <x v="0"/>
    <n v="86"/>
    <n v="37.069767441860463"/>
    <x v="6"/>
    <s v="EUR"/>
    <n v="1552366800"/>
    <n v="1552626000"/>
    <b v="0"/>
    <b v="0"/>
    <s v="theater/plays"/>
    <x v="3"/>
    <x v="3"/>
  </r>
  <r>
    <x v="0"/>
    <n v="243"/>
    <n v="35.049382716049379"/>
    <x v="1"/>
    <s v="USD"/>
    <n v="1403845200"/>
    <n v="1404190800"/>
    <b v="0"/>
    <b v="0"/>
    <s v="music/rock"/>
    <x v="1"/>
    <x v="1"/>
  </r>
  <r>
    <x v="0"/>
    <n v="65"/>
    <n v="46.338461538461537"/>
    <x v="1"/>
    <s v="USD"/>
    <n v="1523163600"/>
    <n v="1523509200"/>
    <b v="1"/>
    <b v="0"/>
    <s v="music/indie rock"/>
    <x v="1"/>
    <x v="7"/>
  </r>
  <r>
    <x v="1"/>
    <n v="126"/>
    <n v="69.174603174603178"/>
    <x v="1"/>
    <s v="USD"/>
    <n v="1442206800"/>
    <n v="1443589200"/>
    <b v="0"/>
    <b v="0"/>
    <s v="music/metal"/>
    <x v="1"/>
    <x v="16"/>
  </r>
  <r>
    <x v="1"/>
    <n v="524"/>
    <n v="109.07824427480917"/>
    <x v="1"/>
    <s v="USD"/>
    <n v="1532840400"/>
    <n v="1533445200"/>
    <b v="0"/>
    <b v="0"/>
    <s v="music/electric music"/>
    <x v="1"/>
    <x v="5"/>
  </r>
  <r>
    <x v="0"/>
    <n v="100"/>
    <n v="51.78"/>
    <x v="3"/>
    <s v="DKK"/>
    <n v="1472878800"/>
    <n v="1474520400"/>
    <b v="0"/>
    <b v="0"/>
    <s v="technology/wearables"/>
    <x v="2"/>
    <x v="8"/>
  </r>
  <r>
    <x v="1"/>
    <n v="1989"/>
    <n v="82.010055304172951"/>
    <x v="1"/>
    <s v="USD"/>
    <n v="1498194000"/>
    <n v="1499403600"/>
    <b v="0"/>
    <b v="0"/>
    <s v="film &amp; video/drama"/>
    <x v="4"/>
    <x v="6"/>
  </r>
  <r>
    <x v="0"/>
    <n v="168"/>
    <n v="35.958333333333336"/>
    <x v="1"/>
    <s v="USD"/>
    <n v="1281070800"/>
    <n v="1283576400"/>
    <b v="0"/>
    <b v="0"/>
    <s v="music/electric music"/>
    <x v="1"/>
    <x v="5"/>
  </r>
  <r>
    <x v="0"/>
    <n v="13"/>
    <n v="74.461538461538467"/>
    <x v="1"/>
    <s v="USD"/>
    <n v="1436245200"/>
    <n v="1436590800"/>
    <b v="0"/>
    <b v="0"/>
    <s v="music/rock"/>
    <x v="1"/>
    <x v="1"/>
  </r>
  <r>
    <x v="0"/>
    <n v="1"/>
    <n v="2"/>
    <x v="0"/>
    <s v="CAD"/>
    <n v="1269493200"/>
    <n v="1270443600"/>
    <b v="0"/>
    <b v="0"/>
    <s v="theater/plays"/>
    <x v="3"/>
    <x v="3"/>
  </r>
  <r>
    <x v="1"/>
    <n v="157"/>
    <n v="91.114649681528661"/>
    <x v="1"/>
    <s v="USD"/>
    <n v="1406264400"/>
    <n v="1407819600"/>
    <b v="0"/>
    <b v="0"/>
    <s v="technology/web"/>
    <x v="2"/>
    <x v="2"/>
  </r>
  <r>
    <x v="3"/>
    <n v="82"/>
    <n v="79.792682926829272"/>
    <x v="1"/>
    <s v="USD"/>
    <n v="1317531600"/>
    <n v="1317877200"/>
    <b v="0"/>
    <b v="0"/>
    <s v="food/food trucks"/>
    <x v="0"/>
    <x v="0"/>
  </r>
  <r>
    <x v="1"/>
    <n v="4498"/>
    <n v="42.999777678968428"/>
    <x v="2"/>
    <s v="AUD"/>
    <n v="1484632800"/>
    <n v="1484805600"/>
    <b v="0"/>
    <b v="0"/>
    <s v="theater/plays"/>
    <x v="3"/>
    <x v="3"/>
  </r>
  <r>
    <x v="0"/>
    <n v="40"/>
    <n v="63.225000000000001"/>
    <x v="1"/>
    <s v="USD"/>
    <n v="1301806800"/>
    <n v="1302670800"/>
    <b v="0"/>
    <b v="0"/>
    <s v="music/jazz"/>
    <x v="1"/>
    <x v="17"/>
  </r>
  <r>
    <x v="1"/>
    <n v="80"/>
    <n v="70.174999999999997"/>
    <x v="1"/>
    <s v="USD"/>
    <n v="1539752400"/>
    <n v="1540789200"/>
    <b v="1"/>
    <b v="0"/>
    <s v="theater/plays"/>
    <x v="3"/>
    <x v="3"/>
  </r>
  <r>
    <x v="3"/>
    <n v="57"/>
    <n v="61.333333333333336"/>
    <x v="1"/>
    <s v="USD"/>
    <n v="1267250400"/>
    <n v="1268028000"/>
    <b v="0"/>
    <b v="0"/>
    <s v="publishing/fiction"/>
    <x v="5"/>
    <x v="13"/>
  </r>
  <r>
    <x v="1"/>
    <n v="43"/>
    <n v="99"/>
    <x v="1"/>
    <s v="USD"/>
    <n v="1535432400"/>
    <n v="1537160400"/>
    <b v="0"/>
    <b v="1"/>
    <s v="music/rock"/>
    <x v="1"/>
    <x v="1"/>
  </r>
  <r>
    <x v="1"/>
    <n v="2053"/>
    <n v="96.984900146127615"/>
    <x v="1"/>
    <s v="USD"/>
    <n v="1510207200"/>
    <n v="1512280800"/>
    <b v="0"/>
    <b v="0"/>
    <s v="film &amp; video/documentary"/>
    <x v="4"/>
    <x v="4"/>
  </r>
  <r>
    <x v="2"/>
    <n v="808"/>
    <n v="51.004950495049506"/>
    <x v="2"/>
    <s v="AUD"/>
    <n v="1462510800"/>
    <n v="1463115600"/>
    <b v="0"/>
    <b v="0"/>
    <s v="film &amp; video/documentary"/>
    <x v="4"/>
    <x v="4"/>
  </r>
  <r>
    <x v="0"/>
    <n v="226"/>
    <n v="28.044247787610619"/>
    <x v="3"/>
    <s v="DKK"/>
    <n v="1488520800"/>
    <n v="1490850000"/>
    <b v="0"/>
    <b v="0"/>
    <s v="film &amp; video/science fiction"/>
    <x v="4"/>
    <x v="22"/>
  </r>
  <r>
    <x v="0"/>
    <n v="1625"/>
    <n v="60.984615384615381"/>
    <x v="1"/>
    <s v="USD"/>
    <n v="1377579600"/>
    <n v="1379653200"/>
    <b v="0"/>
    <b v="0"/>
    <s v="theater/plays"/>
    <x v="3"/>
    <x v="3"/>
  </r>
  <r>
    <x v="1"/>
    <n v="168"/>
    <n v="73.214285714285708"/>
    <x v="1"/>
    <s v="USD"/>
    <n v="1576389600"/>
    <n v="1580364000"/>
    <b v="0"/>
    <b v="0"/>
    <s v="theater/plays"/>
    <x v="3"/>
    <x v="3"/>
  </r>
  <r>
    <x v="1"/>
    <n v="4289"/>
    <n v="39.997435299603637"/>
    <x v="1"/>
    <s v="USD"/>
    <n v="1289019600"/>
    <n v="1289714400"/>
    <b v="0"/>
    <b v="1"/>
    <s v="music/indie rock"/>
    <x v="1"/>
    <x v="7"/>
  </r>
  <r>
    <x v="1"/>
    <n v="165"/>
    <n v="86.812121212121212"/>
    <x v="1"/>
    <s v="USD"/>
    <n v="1282194000"/>
    <n v="1282712400"/>
    <b v="0"/>
    <b v="0"/>
    <s v="music/rock"/>
    <x v="1"/>
    <x v="1"/>
  </r>
  <r>
    <x v="0"/>
    <n v="143"/>
    <n v="42.125874125874127"/>
    <x v="1"/>
    <s v="USD"/>
    <n v="1550037600"/>
    <n v="1550210400"/>
    <b v="0"/>
    <b v="0"/>
    <s v="theater/plays"/>
    <x v="3"/>
    <x v="3"/>
  </r>
  <r>
    <x v="1"/>
    <n v="1815"/>
    <n v="103.97851239669421"/>
    <x v="1"/>
    <s v="USD"/>
    <n v="1321941600"/>
    <n v="1322114400"/>
    <b v="0"/>
    <b v="0"/>
    <s v="theater/plays"/>
    <x v="3"/>
    <x v="3"/>
  </r>
  <r>
    <x v="0"/>
    <n v="934"/>
    <n v="62.003211991434689"/>
    <x v="1"/>
    <s v="USD"/>
    <n v="1556427600"/>
    <n v="1557205200"/>
    <b v="0"/>
    <b v="0"/>
    <s v="film &amp; video/science fiction"/>
    <x v="4"/>
    <x v="22"/>
  </r>
  <r>
    <x v="1"/>
    <n v="397"/>
    <n v="31.005037783375315"/>
    <x v="4"/>
    <s v="GBP"/>
    <n v="1320991200"/>
    <n v="1323928800"/>
    <b v="0"/>
    <b v="1"/>
    <s v="film &amp; video/shorts"/>
    <x v="4"/>
    <x v="12"/>
  </r>
  <r>
    <x v="1"/>
    <n v="1539"/>
    <n v="89.991552956465242"/>
    <x v="1"/>
    <s v="USD"/>
    <n v="1345093200"/>
    <n v="1346130000"/>
    <b v="0"/>
    <b v="0"/>
    <s v="film &amp; video/animation"/>
    <x v="4"/>
    <x v="10"/>
  </r>
  <r>
    <x v="0"/>
    <n v="17"/>
    <n v="39.235294117647058"/>
    <x v="1"/>
    <s v="USD"/>
    <n v="1309496400"/>
    <n v="1311051600"/>
    <b v="1"/>
    <b v="0"/>
    <s v="theater/plays"/>
    <x v="3"/>
    <x v="3"/>
  </r>
  <r>
    <x v="0"/>
    <n v="2179"/>
    <n v="54.993116108306566"/>
    <x v="1"/>
    <s v="USD"/>
    <n v="1340254800"/>
    <n v="1340427600"/>
    <b v="1"/>
    <b v="0"/>
    <s v="food/food trucks"/>
    <x v="0"/>
    <x v="0"/>
  </r>
  <r>
    <x v="1"/>
    <n v="138"/>
    <n v="47.992753623188406"/>
    <x v="1"/>
    <s v="USD"/>
    <n v="1412226000"/>
    <n v="1412312400"/>
    <b v="0"/>
    <b v="0"/>
    <s v="photography/photography books"/>
    <x v="7"/>
    <x v="14"/>
  </r>
  <r>
    <x v="0"/>
    <n v="931"/>
    <n v="87.966702470461868"/>
    <x v="1"/>
    <s v="USD"/>
    <n v="1458104400"/>
    <n v="1459314000"/>
    <b v="0"/>
    <b v="0"/>
    <s v="theater/plays"/>
    <x v="3"/>
    <x v="3"/>
  </r>
  <r>
    <x v="1"/>
    <n v="3594"/>
    <n v="51.999165275459099"/>
    <x v="1"/>
    <s v="USD"/>
    <n v="1411534800"/>
    <n v="1415426400"/>
    <b v="0"/>
    <b v="0"/>
    <s v="film &amp; video/science fiction"/>
    <x v="4"/>
    <x v="22"/>
  </r>
  <r>
    <x v="1"/>
    <n v="5880"/>
    <n v="29.999659863945578"/>
    <x v="1"/>
    <s v="USD"/>
    <n v="1399093200"/>
    <n v="1399093200"/>
    <b v="1"/>
    <b v="0"/>
    <s v="music/rock"/>
    <x v="1"/>
    <x v="1"/>
  </r>
  <r>
    <x v="1"/>
    <n v="112"/>
    <n v="98.205357142857139"/>
    <x v="1"/>
    <s v="USD"/>
    <n v="1270702800"/>
    <n v="1273899600"/>
    <b v="0"/>
    <b v="0"/>
    <s v="photography/photography books"/>
    <x v="7"/>
    <x v="14"/>
  </r>
  <r>
    <x v="1"/>
    <n v="943"/>
    <n v="108.96182396606575"/>
    <x v="1"/>
    <s v="USD"/>
    <n v="1431666000"/>
    <n v="1432184400"/>
    <b v="0"/>
    <b v="0"/>
    <s v="games/mobile games"/>
    <x v="6"/>
    <x v="20"/>
  </r>
  <r>
    <x v="1"/>
    <n v="2468"/>
    <n v="66.998379254457049"/>
    <x v="1"/>
    <s v="USD"/>
    <n v="1472619600"/>
    <n v="1474779600"/>
    <b v="0"/>
    <b v="0"/>
    <s v="film &amp; video/animation"/>
    <x v="4"/>
    <x v="10"/>
  </r>
  <r>
    <x v="1"/>
    <n v="2551"/>
    <n v="64.99333594668758"/>
    <x v="1"/>
    <s v="USD"/>
    <n v="1496293200"/>
    <n v="1500440400"/>
    <b v="0"/>
    <b v="1"/>
    <s v="games/mobile games"/>
    <x v="6"/>
    <x v="20"/>
  </r>
  <r>
    <x v="1"/>
    <n v="101"/>
    <n v="99.841584158415841"/>
    <x v="1"/>
    <s v="USD"/>
    <n v="1575612000"/>
    <n v="1575612000"/>
    <b v="0"/>
    <b v="0"/>
    <s v="games/video games"/>
    <x v="6"/>
    <x v="11"/>
  </r>
  <r>
    <x v="3"/>
    <n v="67"/>
    <n v="82.432835820895519"/>
    <x v="1"/>
    <s v="USD"/>
    <n v="1369112400"/>
    <n v="1374123600"/>
    <b v="0"/>
    <b v="0"/>
    <s v="theater/plays"/>
    <x v="3"/>
    <x v="3"/>
  </r>
  <r>
    <x v="1"/>
    <n v="92"/>
    <n v="63.293478260869563"/>
    <x v="1"/>
    <s v="USD"/>
    <n v="1469422800"/>
    <n v="1469509200"/>
    <b v="0"/>
    <b v="0"/>
    <s v="theater/plays"/>
    <x v="3"/>
    <x v="3"/>
  </r>
  <r>
    <x v="1"/>
    <n v="62"/>
    <n v="96.774193548387103"/>
    <x v="1"/>
    <s v="USD"/>
    <n v="1307854800"/>
    <n v="1309237200"/>
    <b v="0"/>
    <b v="0"/>
    <s v="film &amp; video/animation"/>
    <x v="4"/>
    <x v="10"/>
  </r>
  <r>
    <x v="1"/>
    <n v="149"/>
    <n v="54.906040268456373"/>
    <x v="6"/>
    <s v="EUR"/>
    <n v="1503378000"/>
    <n v="1503982800"/>
    <b v="0"/>
    <b v="1"/>
    <s v="games/video games"/>
    <x v="6"/>
    <x v="11"/>
  </r>
  <r>
    <x v="0"/>
    <n v="92"/>
    <n v="39.010869565217391"/>
    <x v="1"/>
    <s v="USD"/>
    <n v="1486965600"/>
    <n v="1487397600"/>
    <b v="0"/>
    <b v="0"/>
    <s v="film &amp; video/animation"/>
    <x v="4"/>
    <x v="10"/>
  </r>
  <r>
    <x v="0"/>
    <n v="57"/>
    <n v="75.84210526315789"/>
    <x v="2"/>
    <s v="AUD"/>
    <n v="1561438800"/>
    <n v="1562043600"/>
    <b v="0"/>
    <b v="1"/>
    <s v="music/rock"/>
    <x v="1"/>
    <x v="1"/>
  </r>
  <r>
    <x v="1"/>
    <n v="329"/>
    <n v="45.051671732522799"/>
    <x v="1"/>
    <s v="USD"/>
    <n v="1398402000"/>
    <n v="1398574800"/>
    <b v="0"/>
    <b v="0"/>
    <s v="film &amp; video/animation"/>
    <x v="4"/>
    <x v="10"/>
  </r>
  <r>
    <x v="1"/>
    <n v="97"/>
    <n v="104.51546391752578"/>
    <x v="3"/>
    <s v="DKK"/>
    <n v="1513231200"/>
    <n v="1515391200"/>
    <b v="0"/>
    <b v="1"/>
    <s v="theater/plays"/>
    <x v="3"/>
    <x v="3"/>
  </r>
  <r>
    <x v="0"/>
    <n v="41"/>
    <n v="76.268292682926827"/>
    <x v="1"/>
    <s v="USD"/>
    <n v="1440824400"/>
    <n v="1441170000"/>
    <b v="0"/>
    <b v="0"/>
    <s v="technology/wearables"/>
    <x v="2"/>
    <x v="8"/>
  </r>
  <r>
    <x v="1"/>
    <n v="1784"/>
    <n v="69.015695067264573"/>
    <x v="1"/>
    <s v="USD"/>
    <n v="1281070800"/>
    <n v="1281157200"/>
    <b v="0"/>
    <b v="0"/>
    <s v="theater/plays"/>
    <x v="3"/>
    <x v="3"/>
  </r>
  <r>
    <x v="1"/>
    <n v="1684"/>
    <n v="101.97684085510689"/>
    <x v="2"/>
    <s v="AUD"/>
    <n v="1397365200"/>
    <n v="1398229200"/>
    <b v="0"/>
    <b v="1"/>
    <s v="publishing/nonfiction"/>
    <x v="5"/>
    <x v="9"/>
  </r>
  <r>
    <x v="1"/>
    <n v="250"/>
    <n v="42.915999999999997"/>
    <x v="1"/>
    <s v="USD"/>
    <n v="1494392400"/>
    <n v="1495256400"/>
    <b v="0"/>
    <b v="1"/>
    <s v="music/rock"/>
    <x v="1"/>
    <x v="1"/>
  </r>
  <r>
    <x v="1"/>
    <n v="238"/>
    <n v="43.025210084033617"/>
    <x v="1"/>
    <s v="USD"/>
    <n v="1520143200"/>
    <n v="1520402400"/>
    <b v="0"/>
    <b v="0"/>
    <s v="theater/plays"/>
    <x v="3"/>
    <x v="3"/>
  </r>
  <r>
    <x v="1"/>
    <n v="53"/>
    <n v="75.245283018867923"/>
    <x v="1"/>
    <s v="USD"/>
    <n v="1405314000"/>
    <n v="1409806800"/>
    <b v="0"/>
    <b v="0"/>
    <s v="theater/plays"/>
    <x v="3"/>
    <x v="3"/>
  </r>
  <r>
    <x v="1"/>
    <n v="214"/>
    <n v="69.023364485981304"/>
    <x v="1"/>
    <s v="USD"/>
    <n v="1396846800"/>
    <n v="1396933200"/>
    <b v="0"/>
    <b v="0"/>
    <s v="theater/plays"/>
    <x v="3"/>
    <x v="3"/>
  </r>
  <r>
    <x v="1"/>
    <n v="222"/>
    <n v="65.986486486486484"/>
    <x v="1"/>
    <s v="USD"/>
    <n v="1375678800"/>
    <n v="1376024400"/>
    <b v="0"/>
    <b v="0"/>
    <s v="technology/web"/>
    <x v="2"/>
    <x v="2"/>
  </r>
  <r>
    <x v="1"/>
    <n v="1884"/>
    <n v="98.013800424628457"/>
    <x v="1"/>
    <s v="USD"/>
    <n v="1482386400"/>
    <n v="1483682400"/>
    <b v="0"/>
    <b v="1"/>
    <s v="publishing/fiction"/>
    <x v="5"/>
    <x v="13"/>
  </r>
  <r>
    <x v="1"/>
    <n v="218"/>
    <n v="60.105504587155963"/>
    <x v="2"/>
    <s v="AUD"/>
    <n v="1420005600"/>
    <n v="1420437600"/>
    <b v="0"/>
    <b v="0"/>
    <s v="games/mobile games"/>
    <x v="6"/>
    <x v="20"/>
  </r>
  <r>
    <x v="1"/>
    <n v="6465"/>
    <n v="26.000773395204948"/>
    <x v="1"/>
    <s v="USD"/>
    <n v="1420178400"/>
    <n v="1420783200"/>
    <b v="0"/>
    <b v="0"/>
    <s v="publishing/translations"/>
    <x v="5"/>
    <x v="18"/>
  </r>
  <r>
    <x v="0"/>
    <n v="1"/>
    <n v="3"/>
    <x v="1"/>
    <s v="USD"/>
    <n v="1264399200"/>
    <n v="1267423200"/>
    <b v="0"/>
    <b v="0"/>
    <s v="music/rock"/>
    <x v="1"/>
    <x v="1"/>
  </r>
  <r>
    <x v="0"/>
    <n v="101"/>
    <n v="38.019801980198018"/>
    <x v="1"/>
    <s v="USD"/>
    <n v="1355032800"/>
    <n v="1355205600"/>
    <b v="0"/>
    <b v="0"/>
    <s v="theater/plays"/>
    <x v="3"/>
    <x v="3"/>
  </r>
  <r>
    <x v="1"/>
    <n v="59"/>
    <n v="106.15254237288136"/>
    <x v="1"/>
    <s v="USD"/>
    <n v="1382677200"/>
    <n v="1383109200"/>
    <b v="0"/>
    <b v="0"/>
    <s v="theater/plays"/>
    <x v="3"/>
    <x v="3"/>
  </r>
  <r>
    <x v="0"/>
    <n v="1335"/>
    <n v="81.019475655430711"/>
    <x v="0"/>
    <s v="CAD"/>
    <n v="1302238800"/>
    <n v="1303275600"/>
    <b v="0"/>
    <b v="0"/>
    <s v="film &amp; video/drama"/>
    <x v="4"/>
    <x v="6"/>
  </r>
  <r>
    <x v="1"/>
    <n v="88"/>
    <n v="96.647727272727266"/>
    <x v="1"/>
    <s v="USD"/>
    <n v="1487656800"/>
    <n v="1487829600"/>
    <b v="0"/>
    <b v="0"/>
    <s v="publishing/nonfiction"/>
    <x v="5"/>
    <x v="9"/>
  </r>
  <r>
    <x v="1"/>
    <n v="1697"/>
    <n v="57.003535651149086"/>
    <x v="1"/>
    <s v="USD"/>
    <n v="1297836000"/>
    <n v="1298268000"/>
    <b v="0"/>
    <b v="1"/>
    <s v="music/rock"/>
    <x v="1"/>
    <x v="1"/>
  </r>
  <r>
    <x v="0"/>
    <n v="15"/>
    <n v="63.93333333333333"/>
    <x v="4"/>
    <s v="GBP"/>
    <n v="1453615200"/>
    <n v="1456812000"/>
    <b v="0"/>
    <b v="0"/>
    <s v="music/rock"/>
    <x v="1"/>
    <x v="1"/>
  </r>
  <r>
    <x v="1"/>
    <n v="92"/>
    <n v="90.456521739130437"/>
    <x v="1"/>
    <s v="USD"/>
    <n v="1362463200"/>
    <n v="1363669200"/>
    <b v="0"/>
    <b v="0"/>
    <s v="theater/plays"/>
    <x v="3"/>
    <x v="3"/>
  </r>
  <r>
    <x v="1"/>
    <n v="186"/>
    <n v="72.172043010752688"/>
    <x v="1"/>
    <s v="USD"/>
    <n v="1481176800"/>
    <n v="1482904800"/>
    <b v="0"/>
    <b v="1"/>
    <s v="theater/plays"/>
    <x v="3"/>
    <x v="3"/>
  </r>
  <r>
    <x v="1"/>
    <n v="138"/>
    <n v="77.934782608695656"/>
    <x v="1"/>
    <s v="USD"/>
    <n v="1354946400"/>
    <n v="1356588000"/>
    <b v="1"/>
    <b v="0"/>
    <s v="photography/photography books"/>
    <x v="7"/>
    <x v="14"/>
  </r>
  <r>
    <x v="1"/>
    <n v="261"/>
    <n v="38.065134099616856"/>
    <x v="1"/>
    <s v="USD"/>
    <n v="1348808400"/>
    <n v="1349845200"/>
    <b v="0"/>
    <b v="0"/>
    <s v="music/rock"/>
    <x v="1"/>
    <x v="1"/>
  </r>
  <r>
    <x v="0"/>
    <n v="454"/>
    <n v="57.936123348017624"/>
    <x v="1"/>
    <s v="USD"/>
    <n v="1282712400"/>
    <n v="1283058000"/>
    <b v="0"/>
    <b v="1"/>
    <s v="music/rock"/>
    <x v="1"/>
    <x v="1"/>
  </r>
  <r>
    <x v="1"/>
    <n v="107"/>
    <n v="49.794392523364486"/>
    <x v="1"/>
    <s v="USD"/>
    <n v="1301979600"/>
    <n v="1304226000"/>
    <b v="0"/>
    <b v="1"/>
    <s v="music/indie rock"/>
    <x v="1"/>
    <x v="7"/>
  </r>
  <r>
    <x v="1"/>
    <n v="199"/>
    <n v="54.050251256281406"/>
    <x v="1"/>
    <s v="USD"/>
    <n v="1263016800"/>
    <n v="1263016800"/>
    <b v="0"/>
    <b v="0"/>
    <s v="photography/photography books"/>
    <x v="7"/>
    <x v="14"/>
  </r>
  <r>
    <x v="1"/>
    <n v="5512"/>
    <n v="30.002721335268504"/>
    <x v="1"/>
    <s v="USD"/>
    <n v="1360648800"/>
    <n v="1362031200"/>
    <b v="0"/>
    <b v="0"/>
    <s v="theater/plays"/>
    <x v="3"/>
    <x v="3"/>
  </r>
  <r>
    <x v="1"/>
    <n v="86"/>
    <n v="70.127906976744185"/>
    <x v="1"/>
    <s v="USD"/>
    <n v="1451800800"/>
    <n v="1455602400"/>
    <b v="0"/>
    <b v="0"/>
    <s v="theater/plays"/>
    <x v="3"/>
    <x v="3"/>
  </r>
  <r>
    <x v="0"/>
    <n v="3182"/>
    <n v="26.996228786926462"/>
    <x v="6"/>
    <s v="EUR"/>
    <n v="1415340000"/>
    <n v="1418191200"/>
    <b v="0"/>
    <b v="1"/>
    <s v="music/jazz"/>
    <x v="1"/>
    <x v="17"/>
  </r>
  <r>
    <x v="1"/>
    <n v="2768"/>
    <n v="51.990606936416185"/>
    <x v="2"/>
    <s v="AUD"/>
    <n v="1351054800"/>
    <n v="1352440800"/>
    <b v="0"/>
    <b v="0"/>
    <s v="theater/plays"/>
    <x v="3"/>
    <x v="3"/>
  </r>
  <r>
    <x v="1"/>
    <n v="48"/>
    <n v="56.416666666666664"/>
    <x v="1"/>
    <s v="USD"/>
    <n v="1349326800"/>
    <n v="1353304800"/>
    <b v="0"/>
    <b v="0"/>
    <s v="film &amp; video/documentary"/>
    <x v="4"/>
    <x v="4"/>
  </r>
  <r>
    <x v="1"/>
    <n v="87"/>
    <n v="101.63218390804597"/>
    <x v="1"/>
    <s v="USD"/>
    <n v="1548914400"/>
    <n v="1550728800"/>
    <b v="0"/>
    <b v="0"/>
    <s v="film &amp; video/television"/>
    <x v="4"/>
    <x v="19"/>
  </r>
  <r>
    <x v="3"/>
    <n v="1890"/>
    <n v="25.005291005291006"/>
    <x v="1"/>
    <s v="USD"/>
    <n v="1291269600"/>
    <n v="1291442400"/>
    <b v="0"/>
    <b v="0"/>
    <s v="games/video games"/>
    <x v="6"/>
    <x v="11"/>
  </r>
  <r>
    <x v="2"/>
    <n v="61"/>
    <n v="32.016393442622949"/>
    <x v="1"/>
    <s v="USD"/>
    <n v="1449468000"/>
    <n v="1452146400"/>
    <b v="0"/>
    <b v="0"/>
    <s v="photography/photography books"/>
    <x v="7"/>
    <x v="14"/>
  </r>
  <r>
    <x v="1"/>
    <n v="1894"/>
    <n v="82.021647307286173"/>
    <x v="1"/>
    <s v="USD"/>
    <n v="1562734800"/>
    <n v="1564894800"/>
    <b v="0"/>
    <b v="1"/>
    <s v="theater/plays"/>
    <x v="3"/>
    <x v="3"/>
  </r>
  <r>
    <x v="1"/>
    <n v="282"/>
    <n v="37.957446808510639"/>
    <x v="0"/>
    <s v="CAD"/>
    <n v="1505624400"/>
    <n v="1505883600"/>
    <b v="0"/>
    <b v="0"/>
    <s v="theater/plays"/>
    <x v="3"/>
    <x v="3"/>
  </r>
  <r>
    <x v="0"/>
    <n v="15"/>
    <n v="51.533333333333331"/>
    <x v="1"/>
    <s v="USD"/>
    <n v="1509948000"/>
    <n v="1510380000"/>
    <b v="0"/>
    <b v="0"/>
    <s v="theater/plays"/>
    <x v="3"/>
    <x v="3"/>
  </r>
  <r>
    <x v="1"/>
    <n v="116"/>
    <n v="81.198275862068968"/>
    <x v="1"/>
    <s v="USD"/>
    <n v="1554526800"/>
    <n v="1555218000"/>
    <b v="0"/>
    <b v="0"/>
    <s v="publishing/translations"/>
    <x v="5"/>
    <x v="18"/>
  </r>
  <r>
    <x v="0"/>
    <n v="133"/>
    <n v="40.030075187969928"/>
    <x v="1"/>
    <s v="USD"/>
    <n v="1334811600"/>
    <n v="1335243600"/>
    <b v="0"/>
    <b v="1"/>
    <s v="games/video games"/>
    <x v="6"/>
    <x v="11"/>
  </r>
  <r>
    <x v="1"/>
    <n v="83"/>
    <n v="89.939759036144579"/>
    <x v="1"/>
    <s v="USD"/>
    <n v="1279515600"/>
    <n v="1279688400"/>
    <b v="0"/>
    <b v="0"/>
    <s v="theater/plays"/>
    <x v="3"/>
    <x v="3"/>
  </r>
  <r>
    <x v="1"/>
    <n v="91"/>
    <n v="96.692307692307693"/>
    <x v="1"/>
    <s v="USD"/>
    <n v="1353909600"/>
    <n v="1356069600"/>
    <b v="0"/>
    <b v="0"/>
    <s v="technology/web"/>
    <x v="2"/>
    <x v="2"/>
  </r>
  <r>
    <x v="1"/>
    <n v="546"/>
    <n v="25.010989010989011"/>
    <x v="1"/>
    <s v="USD"/>
    <n v="1535950800"/>
    <n v="1536210000"/>
    <b v="0"/>
    <b v="0"/>
    <s v="theater/plays"/>
    <x v="3"/>
    <x v="3"/>
  </r>
  <r>
    <x v="1"/>
    <n v="393"/>
    <n v="36.987277353689571"/>
    <x v="1"/>
    <s v="USD"/>
    <n v="1511244000"/>
    <n v="1511762400"/>
    <b v="0"/>
    <b v="0"/>
    <s v="film &amp; video/animation"/>
    <x v="4"/>
    <x v="10"/>
  </r>
  <r>
    <x v="0"/>
    <n v="2062"/>
    <n v="73.012609117361791"/>
    <x v="1"/>
    <s v="USD"/>
    <n v="1331445600"/>
    <n v="1333256400"/>
    <b v="0"/>
    <b v="1"/>
    <s v="theater/plays"/>
    <x v="3"/>
    <x v="3"/>
  </r>
  <r>
    <x v="1"/>
    <n v="133"/>
    <n v="68.240601503759393"/>
    <x v="1"/>
    <s v="USD"/>
    <n v="1480226400"/>
    <n v="1480744800"/>
    <b v="0"/>
    <b v="1"/>
    <s v="film &amp; video/television"/>
    <x v="4"/>
    <x v="19"/>
  </r>
  <r>
    <x v="0"/>
    <n v="29"/>
    <n v="52.310344827586206"/>
    <x v="3"/>
    <s v="DKK"/>
    <n v="1464584400"/>
    <n v="1465016400"/>
    <b v="0"/>
    <b v="0"/>
    <s v="music/rock"/>
    <x v="1"/>
    <x v="1"/>
  </r>
  <r>
    <x v="0"/>
    <n v="132"/>
    <n v="61.765151515151516"/>
    <x v="1"/>
    <s v="USD"/>
    <n v="1335848400"/>
    <n v="1336280400"/>
    <b v="0"/>
    <b v="0"/>
    <s v="technology/web"/>
    <x v="2"/>
    <x v="2"/>
  </r>
  <r>
    <x v="1"/>
    <n v="254"/>
    <n v="25.027559055118111"/>
    <x v="1"/>
    <s v="USD"/>
    <n v="1473483600"/>
    <n v="1476766800"/>
    <b v="0"/>
    <b v="0"/>
    <s v="theater/plays"/>
    <x v="3"/>
    <x v="3"/>
  </r>
  <r>
    <x v="3"/>
    <n v="184"/>
    <n v="106.28804347826087"/>
    <x v="1"/>
    <s v="USD"/>
    <n v="1479880800"/>
    <n v="1480485600"/>
    <b v="0"/>
    <b v="0"/>
    <s v="theater/plays"/>
    <x v="3"/>
    <x v="3"/>
  </r>
  <r>
    <x v="1"/>
    <n v="176"/>
    <n v="75.07386363636364"/>
    <x v="1"/>
    <s v="USD"/>
    <n v="1430197200"/>
    <n v="1430197200"/>
    <b v="0"/>
    <b v="0"/>
    <s v="music/electric music"/>
    <x v="1"/>
    <x v="5"/>
  </r>
  <r>
    <x v="0"/>
    <n v="137"/>
    <n v="39.970802919708028"/>
    <x v="3"/>
    <s v="DKK"/>
    <n v="1331701200"/>
    <n v="1331787600"/>
    <b v="0"/>
    <b v="1"/>
    <s v="music/metal"/>
    <x v="1"/>
    <x v="16"/>
  </r>
  <r>
    <x v="1"/>
    <n v="337"/>
    <n v="39.982195845697326"/>
    <x v="0"/>
    <s v="CAD"/>
    <n v="1438578000"/>
    <n v="1438837200"/>
    <b v="0"/>
    <b v="0"/>
    <s v="theater/plays"/>
    <x v="3"/>
    <x v="3"/>
  </r>
  <r>
    <x v="0"/>
    <n v="908"/>
    <n v="101.01541850220265"/>
    <x v="1"/>
    <s v="USD"/>
    <n v="1368162000"/>
    <n v="1370926800"/>
    <b v="0"/>
    <b v="1"/>
    <s v="film &amp; video/documentary"/>
    <x v="4"/>
    <x v="4"/>
  </r>
  <r>
    <x v="1"/>
    <n v="107"/>
    <n v="76.813084112149539"/>
    <x v="1"/>
    <s v="USD"/>
    <n v="1318654800"/>
    <n v="1319000400"/>
    <b v="1"/>
    <b v="0"/>
    <s v="technology/web"/>
    <x v="2"/>
    <x v="2"/>
  </r>
  <r>
    <x v="0"/>
    <n v="10"/>
    <n v="71.7"/>
    <x v="1"/>
    <s v="USD"/>
    <n v="1331874000"/>
    <n v="1333429200"/>
    <b v="0"/>
    <b v="0"/>
    <s v="food/food trucks"/>
    <x v="0"/>
    <x v="0"/>
  </r>
  <r>
    <x v="3"/>
    <n v="32"/>
    <n v="33.28125"/>
    <x v="6"/>
    <s v="EUR"/>
    <n v="1286254800"/>
    <n v="1287032400"/>
    <b v="0"/>
    <b v="0"/>
    <s v="theater/plays"/>
    <x v="3"/>
    <x v="3"/>
  </r>
  <r>
    <x v="1"/>
    <n v="183"/>
    <n v="43.923497267759565"/>
    <x v="1"/>
    <s v="USD"/>
    <n v="1540530000"/>
    <n v="1541570400"/>
    <b v="0"/>
    <b v="0"/>
    <s v="theater/plays"/>
    <x v="3"/>
    <x v="3"/>
  </r>
  <r>
    <x v="0"/>
    <n v="1910"/>
    <n v="36.004712041884815"/>
    <x v="5"/>
    <s v="CHF"/>
    <n v="1381813200"/>
    <n v="1383976800"/>
    <b v="0"/>
    <b v="0"/>
    <s v="theater/plays"/>
    <x v="3"/>
    <x v="3"/>
  </r>
  <r>
    <x v="0"/>
    <n v="38"/>
    <n v="88.21052631578948"/>
    <x v="2"/>
    <s v="AUD"/>
    <n v="1548655200"/>
    <n v="1550556000"/>
    <b v="0"/>
    <b v="0"/>
    <s v="theater/plays"/>
    <x v="3"/>
    <x v="3"/>
  </r>
  <r>
    <x v="0"/>
    <n v="104"/>
    <n v="65.240384615384613"/>
    <x v="2"/>
    <s v="AUD"/>
    <n v="1389679200"/>
    <n v="1390456800"/>
    <b v="0"/>
    <b v="1"/>
    <s v="theater/plays"/>
    <x v="3"/>
    <x v="3"/>
  </r>
  <r>
    <x v="1"/>
    <n v="72"/>
    <n v="69.958333333333329"/>
    <x v="1"/>
    <s v="USD"/>
    <n v="1456466400"/>
    <n v="1458018000"/>
    <b v="0"/>
    <b v="1"/>
    <s v="music/rock"/>
    <x v="1"/>
    <x v="1"/>
  </r>
  <r>
    <x v="0"/>
    <n v="49"/>
    <n v="39.877551020408163"/>
    <x v="1"/>
    <s v="USD"/>
    <n v="1456984800"/>
    <n v="1461819600"/>
    <b v="0"/>
    <b v="0"/>
    <s v="food/food trucks"/>
    <x v="0"/>
    <x v="0"/>
  </r>
  <r>
    <x v="0"/>
    <n v="1"/>
    <n v="5"/>
    <x v="3"/>
    <s v="DKK"/>
    <n v="1504069200"/>
    <n v="1504155600"/>
    <b v="0"/>
    <b v="1"/>
    <s v="publishing/nonfiction"/>
    <x v="5"/>
    <x v="9"/>
  </r>
  <r>
    <x v="1"/>
    <n v="295"/>
    <n v="41.023728813559323"/>
    <x v="1"/>
    <s v="USD"/>
    <n v="1424930400"/>
    <n v="1426395600"/>
    <b v="0"/>
    <b v="0"/>
    <s v="film &amp; video/documentary"/>
    <x v="4"/>
    <x v="4"/>
  </r>
  <r>
    <x v="0"/>
    <n v="245"/>
    <n v="98.914285714285711"/>
    <x v="1"/>
    <s v="USD"/>
    <n v="1535864400"/>
    <n v="1537074000"/>
    <b v="0"/>
    <b v="0"/>
    <s v="theater/plays"/>
    <x v="3"/>
    <x v="3"/>
  </r>
  <r>
    <x v="0"/>
    <n v="32"/>
    <n v="87.78125"/>
    <x v="1"/>
    <s v="USD"/>
    <n v="1452146400"/>
    <n v="1452578400"/>
    <b v="0"/>
    <b v="0"/>
    <s v="music/indie rock"/>
    <x v="1"/>
    <x v="7"/>
  </r>
  <r>
    <x v="1"/>
    <n v="142"/>
    <n v="80.767605633802816"/>
    <x v="1"/>
    <s v="USD"/>
    <n v="1470546000"/>
    <n v="1474088400"/>
    <b v="0"/>
    <b v="0"/>
    <s v="film &amp; video/documentary"/>
    <x v="4"/>
    <x v="4"/>
  </r>
  <r>
    <x v="1"/>
    <n v="85"/>
    <n v="94.28235294117647"/>
    <x v="1"/>
    <s v="USD"/>
    <n v="1458363600"/>
    <n v="1461906000"/>
    <b v="0"/>
    <b v="0"/>
    <s v="theater/plays"/>
    <x v="3"/>
    <x v="3"/>
  </r>
  <r>
    <x v="0"/>
    <n v="7"/>
    <n v="73.428571428571431"/>
    <x v="1"/>
    <s v="USD"/>
    <n v="1500008400"/>
    <n v="1500267600"/>
    <b v="0"/>
    <b v="1"/>
    <s v="theater/plays"/>
    <x v="3"/>
    <x v="3"/>
  </r>
  <r>
    <x v="1"/>
    <n v="659"/>
    <n v="65.968133535660087"/>
    <x v="3"/>
    <s v="DKK"/>
    <n v="1338958800"/>
    <n v="1340686800"/>
    <b v="0"/>
    <b v="1"/>
    <s v="publishing/fiction"/>
    <x v="5"/>
    <x v="13"/>
  </r>
  <r>
    <x v="0"/>
    <n v="803"/>
    <n v="109.04109589041096"/>
    <x v="1"/>
    <s v="USD"/>
    <n v="1303102800"/>
    <n v="1303189200"/>
    <b v="0"/>
    <b v="0"/>
    <s v="theater/plays"/>
    <x v="3"/>
    <x v="3"/>
  </r>
  <r>
    <x v="3"/>
    <n v="75"/>
    <n v="41.16"/>
    <x v="1"/>
    <s v="USD"/>
    <n v="1316581200"/>
    <n v="1318309200"/>
    <b v="0"/>
    <b v="1"/>
    <s v="music/indie rock"/>
    <x v="1"/>
    <x v="7"/>
  </r>
  <r>
    <x v="0"/>
    <n v="16"/>
    <n v="99.125"/>
    <x v="1"/>
    <s v="USD"/>
    <n v="1270789200"/>
    <n v="1272171600"/>
    <b v="0"/>
    <b v="0"/>
    <s v="games/video games"/>
    <x v="6"/>
    <x v="11"/>
  </r>
  <r>
    <x v="1"/>
    <n v="121"/>
    <n v="105.88429752066116"/>
    <x v="1"/>
    <s v="USD"/>
    <n v="1297836000"/>
    <n v="1298872800"/>
    <b v="0"/>
    <b v="0"/>
    <s v="theater/plays"/>
    <x v="3"/>
    <x v="3"/>
  </r>
  <r>
    <x v="1"/>
    <n v="3742"/>
    <n v="48.996525921966864"/>
    <x v="1"/>
    <s v="USD"/>
    <n v="1382677200"/>
    <n v="1383282000"/>
    <b v="0"/>
    <b v="0"/>
    <s v="theater/plays"/>
    <x v="3"/>
    <x v="3"/>
  </r>
  <r>
    <x v="1"/>
    <n v="223"/>
    <n v="39"/>
    <x v="1"/>
    <s v="USD"/>
    <n v="1330322400"/>
    <n v="1330495200"/>
    <b v="0"/>
    <b v="0"/>
    <s v="music/rock"/>
    <x v="1"/>
    <x v="1"/>
  </r>
  <r>
    <x v="1"/>
    <n v="133"/>
    <n v="31.022556390977442"/>
    <x v="1"/>
    <s v="USD"/>
    <n v="1552366800"/>
    <n v="1552798800"/>
    <b v="0"/>
    <b v="1"/>
    <s v="film &amp; video/documentary"/>
    <x v="4"/>
    <x v="4"/>
  </r>
  <r>
    <x v="0"/>
    <n v="31"/>
    <n v="103.87096774193549"/>
    <x v="1"/>
    <s v="USD"/>
    <n v="1400907600"/>
    <n v="1403413200"/>
    <b v="0"/>
    <b v="0"/>
    <s v="theater/plays"/>
    <x v="3"/>
    <x v="3"/>
  </r>
  <r>
    <x v="0"/>
    <n v="108"/>
    <n v="59.268518518518519"/>
    <x v="6"/>
    <s v="EUR"/>
    <n v="1574143200"/>
    <n v="1574229600"/>
    <b v="0"/>
    <b v="1"/>
    <s v="food/food trucks"/>
    <x v="0"/>
    <x v="0"/>
  </r>
  <r>
    <x v="0"/>
    <n v="30"/>
    <n v="42.3"/>
    <x v="1"/>
    <s v="USD"/>
    <n v="1494738000"/>
    <n v="1495861200"/>
    <b v="0"/>
    <b v="0"/>
    <s v="theater/plays"/>
    <x v="3"/>
    <x v="3"/>
  </r>
  <r>
    <x v="0"/>
    <n v="17"/>
    <n v="53.117647058823529"/>
    <x v="1"/>
    <s v="USD"/>
    <n v="1392357600"/>
    <n v="1392530400"/>
    <b v="0"/>
    <b v="0"/>
    <s v="music/rock"/>
    <x v="1"/>
    <x v="1"/>
  </r>
  <r>
    <x v="3"/>
    <n v="64"/>
    <n v="50.796875"/>
    <x v="1"/>
    <s v="USD"/>
    <n v="1281589200"/>
    <n v="1283662800"/>
    <b v="0"/>
    <b v="0"/>
    <s v="technology/web"/>
    <x v="2"/>
    <x v="2"/>
  </r>
  <r>
    <x v="0"/>
    <n v="80"/>
    <n v="101.15"/>
    <x v="1"/>
    <s v="USD"/>
    <n v="1305003600"/>
    <n v="1305781200"/>
    <b v="0"/>
    <b v="0"/>
    <s v="publishing/fiction"/>
    <x v="5"/>
    <x v="13"/>
  </r>
  <r>
    <x v="0"/>
    <n v="2468"/>
    <n v="65.000810372771468"/>
    <x v="1"/>
    <s v="USD"/>
    <n v="1301634000"/>
    <n v="1302325200"/>
    <b v="0"/>
    <b v="0"/>
    <s v="film &amp; video/shorts"/>
    <x v="4"/>
    <x v="12"/>
  </r>
  <r>
    <x v="1"/>
    <n v="5168"/>
    <n v="37.998645510835914"/>
    <x v="1"/>
    <s v="USD"/>
    <n v="1290664800"/>
    <n v="1291788000"/>
    <b v="0"/>
    <b v="0"/>
    <s v="theater/plays"/>
    <x v="3"/>
    <x v="3"/>
  </r>
  <r>
    <x v="0"/>
    <n v="26"/>
    <n v="82.615384615384613"/>
    <x v="4"/>
    <s v="GBP"/>
    <n v="1395896400"/>
    <n v="1396069200"/>
    <b v="0"/>
    <b v="0"/>
    <s v="film &amp; video/documentary"/>
    <x v="4"/>
    <x v="4"/>
  </r>
  <r>
    <x v="1"/>
    <n v="307"/>
    <n v="37.941368078175898"/>
    <x v="1"/>
    <s v="USD"/>
    <n v="1434862800"/>
    <n v="1435899600"/>
    <b v="0"/>
    <b v="1"/>
    <s v="theater/plays"/>
    <x v="3"/>
    <x v="3"/>
  </r>
  <r>
    <x v="0"/>
    <n v="73"/>
    <n v="80.780821917808225"/>
    <x v="1"/>
    <s v="USD"/>
    <n v="1529125200"/>
    <n v="1531112400"/>
    <b v="0"/>
    <b v="1"/>
    <s v="theater/plays"/>
    <x v="3"/>
    <x v="3"/>
  </r>
  <r>
    <x v="0"/>
    <n v="128"/>
    <n v="25.984375"/>
    <x v="1"/>
    <s v="USD"/>
    <n v="1451109600"/>
    <n v="1451628000"/>
    <b v="0"/>
    <b v="0"/>
    <s v="film &amp; video/animation"/>
    <x v="4"/>
    <x v="10"/>
  </r>
  <r>
    <x v="0"/>
    <n v="33"/>
    <n v="30.363636363636363"/>
    <x v="1"/>
    <s v="USD"/>
    <n v="1566968400"/>
    <n v="1567314000"/>
    <b v="0"/>
    <b v="1"/>
    <s v="theater/plays"/>
    <x v="3"/>
    <x v="3"/>
  </r>
  <r>
    <x v="1"/>
    <n v="2441"/>
    <n v="54.004916018025398"/>
    <x v="1"/>
    <s v="USD"/>
    <n v="1543557600"/>
    <n v="1544508000"/>
    <b v="0"/>
    <b v="0"/>
    <s v="music/rock"/>
    <x v="1"/>
    <x v="1"/>
  </r>
  <r>
    <x v="2"/>
    <n v="211"/>
    <n v="101.78672985781991"/>
    <x v="1"/>
    <s v="USD"/>
    <n v="1481522400"/>
    <n v="1482472800"/>
    <b v="0"/>
    <b v="0"/>
    <s v="games/video games"/>
    <x v="6"/>
    <x v="11"/>
  </r>
  <r>
    <x v="1"/>
    <n v="1385"/>
    <n v="45.003610108303249"/>
    <x v="4"/>
    <s v="GBP"/>
    <n v="1512712800"/>
    <n v="1512799200"/>
    <b v="0"/>
    <b v="0"/>
    <s v="film &amp; video/documentary"/>
    <x v="4"/>
    <x v="4"/>
  </r>
  <r>
    <x v="1"/>
    <n v="190"/>
    <n v="77.068421052631578"/>
    <x v="1"/>
    <s v="USD"/>
    <n v="1324274400"/>
    <n v="1324360800"/>
    <b v="0"/>
    <b v="0"/>
    <s v="food/food trucks"/>
    <x v="0"/>
    <x v="0"/>
  </r>
  <r>
    <x v="1"/>
    <n v="470"/>
    <n v="88.076595744680844"/>
    <x v="1"/>
    <s v="USD"/>
    <n v="1364446800"/>
    <n v="1364533200"/>
    <b v="0"/>
    <b v="0"/>
    <s v="technology/wearables"/>
    <x v="2"/>
    <x v="8"/>
  </r>
  <r>
    <x v="1"/>
    <n v="253"/>
    <n v="47.035573122529641"/>
    <x v="1"/>
    <s v="USD"/>
    <n v="1542693600"/>
    <n v="1545112800"/>
    <b v="0"/>
    <b v="0"/>
    <s v="theater/plays"/>
    <x v="3"/>
    <x v="3"/>
  </r>
  <r>
    <x v="1"/>
    <n v="1113"/>
    <n v="110.99550763701707"/>
    <x v="1"/>
    <s v="USD"/>
    <n v="1515564000"/>
    <n v="1516168800"/>
    <b v="0"/>
    <b v="0"/>
    <s v="music/rock"/>
    <x v="1"/>
    <x v="1"/>
  </r>
  <r>
    <x v="1"/>
    <n v="2283"/>
    <n v="87.003066141042481"/>
    <x v="1"/>
    <s v="USD"/>
    <n v="1573797600"/>
    <n v="1574920800"/>
    <b v="0"/>
    <b v="0"/>
    <s v="music/rock"/>
    <x v="1"/>
    <x v="1"/>
  </r>
  <r>
    <x v="0"/>
    <n v="1072"/>
    <n v="63.994402985074629"/>
    <x v="1"/>
    <s v="USD"/>
    <n v="1292392800"/>
    <n v="1292479200"/>
    <b v="0"/>
    <b v="1"/>
    <s v="music/rock"/>
    <x v="1"/>
    <x v="1"/>
  </r>
  <r>
    <x v="1"/>
    <n v="1095"/>
    <n v="105.9945205479452"/>
    <x v="1"/>
    <s v="USD"/>
    <n v="1573452000"/>
    <n v="1573538400"/>
    <b v="0"/>
    <b v="0"/>
    <s v="theater/plays"/>
    <x v="3"/>
    <x v="3"/>
  </r>
  <r>
    <x v="1"/>
    <n v="1690"/>
    <n v="73.989349112426041"/>
    <x v="1"/>
    <s v="USD"/>
    <n v="1317790800"/>
    <n v="1320382800"/>
    <b v="0"/>
    <b v="0"/>
    <s v="theater/plays"/>
    <x v="3"/>
    <x v="3"/>
  </r>
  <r>
    <x v="3"/>
    <n v="1297"/>
    <n v="84.02004626060139"/>
    <x v="0"/>
    <s v="CAD"/>
    <n v="1501650000"/>
    <n v="1502859600"/>
    <b v="0"/>
    <b v="0"/>
    <s v="theater/plays"/>
    <x v="3"/>
    <x v="3"/>
  </r>
  <r>
    <x v="0"/>
    <n v="393"/>
    <n v="88.966921119592882"/>
    <x v="1"/>
    <s v="USD"/>
    <n v="1323669600"/>
    <n v="1323756000"/>
    <b v="0"/>
    <b v="0"/>
    <s v="photography/photography books"/>
    <x v="7"/>
    <x v="14"/>
  </r>
  <r>
    <x v="0"/>
    <n v="1257"/>
    <n v="76.990453460620529"/>
    <x v="1"/>
    <s v="USD"/>
    <n v="1440738000"/>
    <n v="1441342800"/>
    <b v="0"/>
    <b v="0"/>
    <s v="music/indie rock"/>
    <x v="1"/>
    <x v="7"/>
  </r>
  <r>
    <x v="0"/>
    <n v="328"/>
    <n v="97.146341463414629"/>
    <x v="1"/>
    <s v="USD"/>
    <n v="1374296400"/>
    <n v="1375333200"/>
    <b v="0"/>
    <b v="0"/>
    <s v="theater/plays"/>
    <x v="3"/>
    <x v="3"/>
  </r>
  <r>
    <x v="0"/>
    <n v="147"/>
    <n v="33.013605442176868"/>
    <x v="1"/>
    <s v="USD"/>
    <n v="1384840800"/>
    <n v="1389420000"/>
    <b v="0"/>
    <b v="0"/>
    <s v="theater/plays"/>
    <x v="3"/>
    <x v="3"/>
  </r>
  <r>
    <x v="0"/>
    <n v="830"/>
    <n v="99.950602409638549"/>
    <x v="1"/>
    <s v="USD"/>
    <n v="1516600800"/>
    <n v="1520056800"/>
    <b v="0"/>
    <b v="0"/>
    <s v="games/video games"/>
    <x v="6"/>
    <x v="11"/>
  </r>
  <r>
    <x v="0"/>
    <n v="331"/>
    <n v="69.966767371601208"/>
    <x v="4"/>
    <s v="GBP"/>
    <n v="1436418000"/>
    <n v="1436504400"/>
    <b v="0"/>
    <b v="0"/>
    <s v="film &amp; video/drama"/>
    <x v="4"/>
    <x v="6"/>
  </r>
  <r>
    <x v="0"/>
    <n v="25"/>
    <n v="110.32"/>
    <x v="1"/>
    <s v="USD"/>
    <n v="1503550800"/>
    <n v="1508302800"/>
    <b v="0"/>
    <b v="1"/>
    <s v="music/indie rock"/>
    <x v="1"/>
    <x v="7"/>
  </r>
  <r>
    <x v="1"/>
    <n v="191"/>
    <n v="66.005235602094245"/>
    <x v="1"/>
    <s v="USD"/>
    <n v="1423634400"/>
    <n v="1425708000"/>
    <b v="0"/>
    <b v="0"/>
    <s v="technology/web"/>
    <x v="2"/>
    <x v="2"/>
  </r>
  <r>
    <x v="0"/>
    <n v="3483"/>
    <n v="41.005742176284812"/>
    <x v="1"/>
    <s v="USD"/>
    <n v="1487224800"/>
    <n v="1488348000"/>
    <b v="0"/>
    <b v="0"/>
    <s v="food/food trucks"/>
    <x v="0"/>
    <x v="0"/>
  </r>
  <r>
    <x v="0"/>
    <n v="923"/>
    <n v="103.96316359696641"/>
    <x v="1"/>
    <s v="USD"/>
    <n v="1500008400"/>
    <n v="1502600400"/>
    <b v="0"/>
    <b v="0"/>
    <s v="theater/plays"/>
    <x v="3"/>
    <x v="3"/>
  </r>
  <r>
    <x v="0"/>
    <n v="1"/>
    <n v="5"/>
    <x v="1"/>
    <s v="USD"/>
    <n v="1432098000"/>
    <n v="1433653200"/>
    <b v="0"/>
    <b v="1"/>
    <s v="music/jazz"/>
    <x v="1"/>
    <x v="17"/>
  </r>
  <r>
    <x v="1"/>
    <n v="2013"/>
    <n v="47.009935419771487"/>
    <x v="1"/>
    <s v="USD"/>
    <n v="1440392400"/>
    <n v="1441602000"/>
    <b v="0"/>
    <b v="0"/>
    <s v="music/rock"/>
    <x v="1"/>
    <x v="1"/>
  </r>
  <r>
    <x v="0"/>
    <n v="33"/>
    <n v="29.606060606060606"/>
    <x v="0"/>
    <s v="CAD"/>
    <n v="1446876000"/>
    <n v="1447567200"/>
    <b v="0"/>
    <b v="0"/>
    <s v="theater/plays"/>
    <x v="3"/>
    <x v="3"/>
  </r>
  <r>
    <x v="1"/>
    <n v="1703"/>
    <n v="81.010569583088667"/>
    <x v="1"/>
    <s v="USD"/>
    <n v="1562302800"/>
    <n v="1562389200"/>
    <b v="0"/>
    <b v="0"/>
    <s v="theater/plays"/>
    <x v="3"/>
    <x v="3"/>
  </r>
  <r>
    <x v="1"/>
    <n v="80"/>
    <n v="94.35"/>
    <x v="3"/>
    <s v="DKK"/>
    <n v="1378184400"/>
    <n v="1378789200"/>
    <b v="0"/>
    <b v="0"/>
    <s v="film &amp; video/documentary"/>
    <x v="4"/>
    <x v="4"/>
  </r>
  <r>
    <x v="2"/>
    <n v="86"/>
    <n v="26.058139534883722"/>
    <x v="1"/>
    <s v="USD"/>
    <n v="1485064800"/>
    <n v="1488520800"/>
    <b v="0"/>
    <b v="0"/>
    <s v="technology/wearables"/>
    <x v="2"/>
    <x v="8"/>
  </r>
  <r>
    <x v="0"/>
    <n v="40"/>
    <n v="85.775000000000006"/>
    <x v="6"/>
    <s v="EUR"/>
    <n v="1326520800"/>
    <n v="1327298400"/>
    <b v="0"/>
    <b v="0"/>
    <s v="theater/plays"/>
    <x v="3"/>
    <x v="3"/>
  </r>
  <r>
    <x v="1"/>
    <n v="41"/>
    <n v="103.73170731707317"/>
    <x v="1"/>
    <s v="USD"/>
    <n v="1441256400"/>
    <n v="1443416400"/>
    <b v="0"/>
    <b v="0"/>
    <s v="games/video games"/>
    <x v="6"/>
    <x v="11"/>
  </r>
  <r>
    <x v="0"/>
    <n v="23"/>
    <n v="49.826086956521742"/>
    <x v="0"/>
    <s v="CAD"/>
    <n v="1533877200"/>
    <n v="1534136400"/>
    <b v="1"/>
    <b v="0"/>
    <s v="photography/photography books"/>
    <x v="7"/>
    <x v="14"/>
  </r>
  <r>
    <x v="1"/>
    <n v="187"/>
    <n v="63.893048128342244"/>
    <x v="1"/>
    <s v="USD"/>
    <n v="1314421200"/>
    <n v="1315026000"/>
    <b v="0"/>
    <b v="0"/>
    <s v="film &amp; video/animation"/>
    <x v="4"/>
    <x v="10"/>
  </r>
  <r>
    <x v="1"/>
    <n v="2875"/>
    <n v="47.002434782608695"/>
    <x v="4"/>
    <s v="GBP"/>
    <n v="1293861600"/>
    <n v="1295071200"/>
    <b v="0"/>
    <b v="1"/>
    <s v="theater/plays"/>
    <x v="3"/>
    <x v="3"/>
  </r>
  <r>
    <x v="1"/>
    <n v="88"/>
    <n v="108.47727272727273"/>
    <x v="1"/>
    <s v="USD"/>
    <n v="1507352400"/>
    <n v="1509426000"/>
    <b v="0"/>
    <b v="0"/>
    <s v="theater/plays"/>
    <x v="3"/>
    <x v="3"/>
  </r>
  <r>
    <x v="1"/>
    <n v="191"/>
    <n v="72.015706806282722"/>
    <x v="1"/>
    <s v="USD"/>
    <n v="1296108000"/>
    <n v="1299391200"/>
    <b v="0"/>
    <b v="0"/>
    <s v="music/rock"/>
    <x v="1"/>
    <x v="1"/>
  </r>
  <r>
    <x v="1"/>
    <n v="139"/>
    <n v="59.928057553956833"/>
    <x v="1"/>
    <s v="USD"/>
    <n v="1324965600"/>
    <n v="1325052000"/>
    <b v="0"/>
    <b v="0"/>
    <s v="music/rock"/>
    <x v="1"/>
    <x v="1"/>
  </r>
  <r>
    <x v="1"/>
    <n v="186"/>
    <n v="78.209677419354833"/>
    <x v="1"/>
    <s v="USD"/>
    <n v="1520229600"/>
    <n v="1522818000"/>
    <b v="0"/>
    <b v="0"/>
    <s v="music/indie rock"/>
    <x v="1"/>
    <x v="7"/>
  </r>
  <r>
    <x v="1"/>
    <n v="112"/>
    <n v="104.77678571428571"/>
    <x v="2"/>
    <s v="AUD"/>
    <n v="1482991200"/>
    <n v="1485324000"/>
    <b v="0"/>
    <b v="0"/>
    <s v="theater/plays"/>
    <x v="3"/>
    <x v="3"/>
  </r>
  <r>
    <x v="1"/>
    <n v="101"/>
    <n v="105.52475247524752"/>
    <x v="1"/>
    <s v="USD"/>
    <n v="1294034400"/>
    <n v="1294120800"/>
    <b v="0"/>
    <b v="1"/>
    <s v="theater/plays"/>
    <x v="3"/>
    <x v="3"/>
  </r>
  <r>
    <x v="0"/>
    <n v="75"/>
    <n v="24.933333333333334"/>
    <x v="1"/>
    <s v="USD"/>
    <n v="1413608400"/>
    <n v="1415685600"/>
    <b v="0"/>
    <b v="1"/>
    <s v="theater/plays"/>
    <x v="3"/>
    <x v="3"/>
  </r>
  <r>
    <x v="1"/>
    <n v="206"/>
    <n v="69.873786407766985"/>
    <x v="4"/>
    <s v="GBP"/>
    <n v="1286946000"/>
    <n v="1288933200"/>
    <b v="0"/>
    <b v="1"/>
    <s v="film &amp; video/documentary"/>
    <x v="4"/>
    <x v="4"/>
  </r>
  <r>
    <x v="1"/>
    <n v="154"/>
    <n v="95.733766233766232"/>
    <x v="1"/>
    <s v="USD"/>
    <n v="1359871200"/>
    <n v="1363237200"/>
    <b v="0"/>
    <b v="1"/>
    <s v="film &amp; video/television"/>
    <x v="4"/>
    <x v="19"/>
  </r>
  <r>
    <x v="1"/>
    <n v="5966"/>
    <n v="29.997485752598056"/>
    <x v="1"/>
    <s v="USD"/>
    <n v="1555304400"/>
    <n v="1555822800"/>
    <b v="0"/>
    <b v="0"/>
    <s v="theater/plays"/>
    <x v="3"/>
    <x v="3"/>
  </r>
  <r>
    <x v="0"/>
    <n v="2176"/>
    <n v="59.011948529411768"/>
    <x v="1"/>
    <s v="USD"/>
    <n v="1423375200"/>
    <n v="1427778000"/>
    <b v="0"/>
    <b v="0"/>
    <s v="theater/plays"/>
    <x v="3"/>
    <x v="3"/>
  </r>
  <r>
    <x v="1"/>
    <n v="169"/>
    <n v="84.757396449704146"/>
    <x v="1"/>
    <s v="USD"/>
    <n v="1420696800"/>
    <n v="1422424800"/>
    <b v="0"/>
    <b v="1"/>
    <s v="film &amp; video/documentary"/>
    <x v="4"/>
    <x v="4"/>
  </r>
  <r>
    <x v="1"/>
    <n v="2106"/>
    <n v="78.010921177587846"/>
    <x v="1"/>
    <s v="USD"/>
    <n v="1502946000"/>
    <n v="1503637200"/>
    <b v="0"/>
    <b v="0"/>
    <s v="theater/plays"/>
    <x v="3"/>
    <x v="3"/>
  </r>
  <r>
    <x v="0"/>
    <n v="441"/>
    <n v="50.05215419501134"/>
    <x v="1"/>
    <s v="USD"/>
    <n v="1547186400"/>
    <n v="1547618400"/>
    <b v="0"/>
    <b v="1"/>
    <s v="film &amp; video/documentary"/>
    <x v="4"/>
    <x v="4"/>
  </r>
  <r>
    <x v="0"/>
    <n v="25"/>
    <n v="59.16"/>
    <x v="1"/>
    <s v="USD"/>
    <n v="1444971600"/>
    <n v="1449900000"/>
    <b v="0"/>
    <b v="0"/>
    <s v="music/indie rock"/>
    <x v="1"/>
    <x v="7"/>
  </r>
  <r>
    <x v="1"/>
    <n v="131"/>
    <n v="93.702290076335885"/>
    <x v="1"/>
    <s v="USD"/>
    <n v="1404622800"/>
    <n v="1405141200"/>
    <b v="0"/>
    <b v="0"/>
    <s v="music/rock"/>
    <x v="1"/>
    <x v="1"/>
  </r>
  <r>
    <x v="0"/>
    <n v="127"/>
    <n v="40.14173228346457"/>
    <x v="1"/>
    <s v="USD"/>
    <n v="1571720400"/>
    <n v="1572933600"/>
    <b v="0"/>
    <b v="0"/>
    <s v="theater/plays"/>
    <x v="3"/>
    <x v="3"/>
  </r>
  <r>
    <x v="0"/>
    <n v="355"/>
    <n v="70.090140845070422"/>
    <x v="1"/>
    <s v="USD"/>
    <n v="1526878800"/>
    <n v="1530162000"/>
    <b v="0"/>
    <b v="0"/>
    <s v="film &amp; video/documentary"/>
    <x v="4"/>
    <x v="4"/>
  </r>
  <r>
    <x v="0"/>
    <n v="44"/>
    <n v="66.181818181818187"/>
    <x v="4"/>
    <s v="GBP"/>
    <n v="1319691600"/>
    <n v="1320904800"/>
    <b v="0"/>
    <b v="0"/>
    <s v="theater/plays"/>
    <x v="3"/>
    <x v="3"/>
  </r>
  <r>
    <x v="1"/>
    <n v="84"/>
    <n v="47.714285714285715"/>
    <x v="1"/>
    <s v="USD"/>
    <n v="1371963600"/>
    <n v="1372395600"/>
    <b v="0"/>
    <b v="0"/>
    <s v="theater/plays"/>
    <x v="3"/>
    <x v="3"/>
  </r>
  <r>
    <x v="1"/>
    <n v="155"/>
    <n v="62.896774193548389"/>
    <x v="1"/>
    <s v="USD"/>
    <n v="1433739600"/>
    <n v="1437714000"/>
    <b v="0"/>
    <b v="0"/>
    <s v="theater/plays"/>
    <x v="3"/>
    <x v="3"/>
  </r>
  <r>
    <x v="0"/>
    <n v="67"/>
    <n v="86.611940298507463"/>
    <x v="1"/>
    <s v="USD"/>
    <n v="1508130000"/>
    <n v="1509771600"/>
    <b v="0"/>
    <b v="0"/>
    <s v="photography/photography books"/>
    <x v="7"/>
    <x v="14"/>
  </r>
  <r>
    <x v="1"/>
    <n v="189"/>
    <n v="75.126984126984127"/>
    <x v="1"/>
    <s v="USD"/>
    <n v="1550037600"/>
    <n v="1550556000"/>
    <b v="0"/>
    <b v="1"/>
    <s v="food/food trucks"/>
    <x v="0"/>
    <x v="0"/>
  </r>
  <r>
    <x v="1"/>
    <n v="4799"/>
    <n v="41.004167534903104"/>
    <x v="1"/>
    <s v="USD"/>
    <n v="1486706400"/>
    <n v="1489039200"/>
    <b v="1"/>
    <b v="1"/>
    <s v="film &amp; video/documentary"/>
    <x v="4"/>
    <x v="4"/>
  </r>
  <r>
    <x v="1"/>
    <n v="1137"/>
    <n v="50.007915567282325"/>
    <x v="1"/>
    <s v="USD"/>
    <n v="1553835600"/>
    <n v="1556600400"/>
    <b v="0"/>
    <b v="0"/>
    <s v="publishing/nonfiction"/>
    <x v="5"/>
    <x v="9"/>
  </r>
  <r>
    <x v="0"/>
    <n v="1068"/>
    <n v="96.960674157303373"/>
    <x v="1"/>
    <s v="USD"/>
    <n v="1277528400"/>
    <n v="1278565200"/>
    <b v="0"/>
    <b v="0"/>
    <s v="theater/plays"/>
    <x v="3"/>
    <x v="3"/>
  </r>
  <r>
    <x v="0"/>
    <n v="424"/>
    <n v="100.93160377358491"/>
    <x v="1"/>
    <s v="USD"/>
    <n v="1339477200"/>
    <n v="1339909200"/>
    <b v="0"/>
    <b v="0"/>
    <s v="technology/wearables"/>
    <x v="2"/>
    <x v="8"/>
  </r>
  <r>
    <x v="3"/>
    <n v="145"/>
    <n v="89.227586206896547"/>
    <x v="5"/>
    <s v="CHF"/>
    <n v="1325656800"/>
    <n v="1325829600"/>
    <b v="0"/>
    <b v="0"/>
    <s v="music/indie rock"/>
    <x v="1"/>
    <x v="7"/>
  </r>
  <r>
    <x v="1"/>
    <n v="1152"/>
    <n v="87.979166666666671"/>
    <x v="1"/>
    <s v="USD"/>
    <n v="1288242000"/>
    <n v="1290578400"/>
    <b v="0"/>
    <b v="0"/>
    <s v="theater/plays"/>
    <x v="3"/>
    <x v="3"/>
  </r>
  <r>
    <x v="1"/>
    <n v="50"/>
    <n v="89.54"/>
    <x v="1"/>
    <s v="USD"/>
    <n v="1379048400"/>
    <n v="1380344400"/>
    <b v="0"/>
    <b v="0"/>
    <s v="photography/photography books"/>
    <x v="7"/>
    <x v="14"/>
  </r>
  <r>
    <x v="0"/>
    <n v="151"/>
    <n v="29.09271523178808"/>
    <x v="1"/>
    <s v="USD"/>
    <n v="1389679200"/>
    <n v="1389852000"/>
    <b v="0"/>
    <b v="0"/>
    <s v="publishing/nonfiction"/>
    <x v="5"/>
    <x v="9"/>
  </r>
  <r>
    <x v="0"/>
    <n v="1608"/>
    <n v="42.006218905472636"/>
    <x v="1"/>
    <s v="USD"/>
    <n v="1294293600"/>
    <n v="1294466400"/>
    <b v="0"/>
    <b v="0"/>
    <s v="technology/wearables"/>
    <x v="2"/>
    <x v="8"/>
  </r>
  <r>
    <x v="1"/>
    <n v="3059"/>
    <n v="47.004903563255965"/>
    <x v="0"/>
    <s v="CAD"/>
    <n v="1500267600"/>
    <n v="1500354000"/>
    <b v="0"/>
    <b v="0"/>
    <s v="music/jazz"/>
    <x v="1"/>
    <x v="17"/>
  </r>
  <r>
    <x v="1"/>
    <n v="34"/>
    <n v="110.44117647058823"/>
    <x v="1"/>
    <s v="USD"/>
    <n v="1375074000"/>
    <n v="1375938000"/>
    <b v="0"/>
    <b v="1"/>
    <s v="film &amp; video/documentary"/>
    <x v="4"/>
    <x v="4"/>
  </r>
  <r>
    <x v="1"/>
    <n v="220"/>
    <n v="41.990909090909092"/>
    <x v="1"/>
    <s v="USD"/>
    <n v="1323324000"/>
    <n v="1323410400"/>
    <b v="1"/>
    <b v="0"/>
    <s v="theater/plays"/>
    <x v="3"/>
    <x v="3"/>
  </r>
  <r>
    <x v="1"/>
    <n v="1604"/>
    <n v="48.012468827930178"/>
    <x v="2"/>
    <s v="AUD"/>
    <n v="1538715600"/>
    <n v="1539406800"/>
    <b v="0"/>
    <b v="0"/>
    <s v="film &amp; video/drama"/>
    <x v="4"/>
    <x v="6"/>
  </r>
  <r>
    <x v="1"/>
    <n v="454"/>
    <n v="31.019823788546255"/>
    <x v="1"/>
    <s v="USD"/>
    <n v="1369285200"/>
    <n v="1369803600"/>
    <b v="0"/>
    <b v="0"/>
    <s v="music/rock"/>
    <x v="1"/>
    <x v="1"/>
  </r>
  <r>
    <x v="1"/>
    <n v="123"/>
    <n v="99.203252032520325"/>
    <x v="6"/>
    <s v="EUR"/>
    <n v="1525755600"/>
    <n v="1525928400"/>
    <b v="0"/>
    <b v="1"/>
    <s v="film &amp; video/animation"/>
    <x v="4"/>
    <x v="10"/>
  </r>
  <r>
    <x v="0"/>
    <n v="941"/>
    <n v="66.022316684378325"/>
    <x v="1"/>
    <s v="USD"/>
    <n v="1296626400"/>
    <n v="1297231200"/>
    <b v="0"/>
    <b v="0"/>
    <s v="music/indie rock"/>
    <x v="1"/>
    <x v="7"/>
  </r>
  <r>
    <x v="0"/>
    <n v="1"/>
    <n v="2"/>
    <x v="1"/>
    <s v="USD"/>
    <n v="1376629200"/>
    <n v="1378530000"/>
    <b v="0"/>
    <b v="1"/>
    <s v="photography/photography books"/>
    <x v="7"/>
    <x v="14"/>
  </r>
  <r>
    <x v="1"/>
    <n v="299"/>
    <n v="46.060200668896321"/>
    <x v="1"/>
    <s v="USD"/>
    <n v="1572152400"/>
    <n v="1572152400"/>
    <b v="0"/>
    <b v="0"/>
    <s v="theater/plays"/>
    <x v="3"/>
    <x v="3"/>
  </r>
  <r>
    <x v="0"/>
    <n v="40"/>
    <n v="73.650000000000006"/>
    <x v="1"/>
    <s v="USD"/>
    <n v="1325829600"/>
    <n v="1329890400"/>
    <b v="0"/>
    <b v="1"/>
    <s v="film &amp; video/shorts"/>
    <x v="4"/>
    <x v="12"/>
  </r>
  <r>
    <x v="0"/>
    <n v="3015"/>
    <n v="55.99336650082919"/>
    <x v="0"/>
    <s v="CAD"/>
    <n v="1273640400"/>
    <n v="1276750800"/>
    <b v="0"/>
    <b v="1"/>
    <s v="theater/plays"/>
    <x v="3"/>
    <x v="3"/>
  </r>
  <r>
    <x v="1"/>
    <n v="2237"/>
    <n v="68.985695127402778"/>
    <x v="1"/>
    <s v="USD"/>
    <n v="1510639200"/>
    <n v="1510898400"/>
    <b v="0"/>
    <b v="0"/>
    <s v="theater/plays"/>
    <x v="3"/>
    <x v="3"/>
  </r>
  <r>
    <x v="0"/>
    <n v="435"/>
    <n v="60.981609195402299"/>
    <x v="1"/>
    <s v="USD"/>
    <n v="1528088400"/>
    <n v="1532408400"/>
    <b v="0"/>
    <b v="0"/>
    <s v="theater/plays"/>
    <x v="3"/>
    <x v="3"/>
  </r>
  <r>
    <x v="1"/>
    <n v="645"/>
    <n v="110.98139534883721"/>
    <x v="1"/>
    <s v="USD"/>
    <n v="1359525600"/>
    <n v="1360562400"/>
    <b v="1"/>
    <b v="0"/>
    <s v="film &amp; video/documentary"/>
    <x v="4"/>
    <x v="4"/>
  </r>
  <r>
    <x v="1"/>
    <n v="484"/>
    <n v="25"/>
    <x v="3"/>
    <s v="DKK"/>
    <n v="1570942800"/>
    <n v="1571547600"/>
    <b v="0"/>
    <b v="0"/>
    <s v="theater/plays"/>
    <x v="3"/>
    <x v="3"/>
  </r>
  <r>
    <x v="1"/>
    <n v="154"/>
    <n v="78.759740259740255"/>
    <x v="0"/>
    <s v="CAD"/>
    <n v="1466398800"/>
    <n v="1468126800"/>
    <b v="0"/>
    <b v="0"/>
    <s v="film &amp; video/documentary"/>
    <x v="4"/>
    <x v="4"/>
  </r>
  <r>
    <x v="0"/>
    <n v="714"/>
    <n v="87.960784313725483"/>
    <x v="1"/>
    <s v="USD"/>
    <n v="1492491600"/>
    <n v="1492837200"/>
    <b v="0"/>
    <b v="0"/>
    <s v="music/rock"/>
    <x v="1"/>
    <x v="1"/>
  </r>
  <r>
    <x v="2"/>
    <n v="1111"/>
    <n v="49.987398739873989"/>
    <x v="1"/>
    <s v="USD"/>
    <n v="1430197200"/>
    <n v="1430197200"/>
    <b v="0"/>
    <b v="0"/>
    <s v="games/mobile games"/>
    <x v="6"/>
    <x v="20"/>
  </r>
  <r>
    <x v="1"/>
    <n v="82"/>
    <n v="99.524390243902445"/>
    <x v="1"/>
    <s v="USD"/>
    <n v="1496034000"/>
    <n v="1496206800"/>
    <b v="0"/>
    <b v="0"/>
    <s v="theater/plays"/>
    <x v="3"/>
    <x v="3"/>
  </r>
  <r>
    <x v="1"/>
    <n v="134"/>
    <n v="104.82089552238806"/>
    <x v="1"/>
    <s v="USD"/>
    <n v="1388728800"/>
    <n v="1389592800"/>
    <b v="0"/>
    <b v="0"/>
    <s v="publishing/fiction"/>
    <x v="5"/>
    <x v="13"/>
  </r>
  <r>
    <x v="2"/>
    <n v="1089"/>
    <n v="108.01469237832875"/>
    <x v="1"/>
    <s v="USD"/>
    <n v="1543298400"/>
    <n v="1545631200"/>
    <b v="0"/>
    <b v="0"/>
    <s v="film &amp; video/animation"/>
    <x v="4"/>
    <x v="10"/>
  </r>
  <r>
    <x v="0"/>
    <n v="5497"/>
    <n v="28.998544660724033"/>
    <x v="1"/>
    <s v="USD"/>
    <n v="1271739600"/>
    <n v="1272430800"/>
    <b v="0"/>
    <b v="1"/>
    <s v="food/food trucks"/>
    <x v="0"/>
    <x v="0"/>
  </r>
  <r>
    <x v="0"/>
    <n v="418"/>
    <n v="30.028708133971293"/>
    <x v="1"/>
    <s v="USD"/>
    <n v="1326434400"/>
    <n v="1327903200"/>
    <b v="0"/>
    <b v="0"/>
    <s v="theater/plays"/>
    <x v="3"/>
    <x v="3"/>
  </r>
  <r>
    <x v="0"/>
    <n v="1439"/>
    <n v="41.005559416261292"/>
    <x v="1"/>
    <s v="USD"/>
    <n v="1295244000"/>
    <n v="1296021600"/>
    <b v="0"/>
    <b v="1"/>
    <s v="film &amp; video/documentary"/>
    <x v="4"/>
    <x v="4"/>
  </r>
  <r>
    <x v="0"/>
    <n v="15"/>
    <n v="62.866666666666667"/>
    <x v="1"/>
    <s v="USD"/>
    <n v="1541221200"/>
    <n v="1543298400"/>
    <b v="0"/>
    <b v="0"/>
    <s v="theater/plays"/>
    <x v="3"/>
    <x v="3"/>
  </r>
  <r>
    <x v="0"/>
    <n v="1999"/>
    <n v="47.005002501250623"/>
    <x v="0"/>
    <s v="CAD"/>
    <n v="1336280400"/>
    <n v="1336366800"/>
    <b v="0"/>
    <b v="0"/>
    <s v="film &amp; video/documentary"/>
    <x v="4"/>
    <x v="4"/>
  </r>
  <r>
    <x v="1"/>
    <n v="5203"/>
    <n v="26.997693638285604"/>
    <x v="1"/>
    <s v="USD"/>
    <n v="1324533600"/>
    <n v="1325052000"/>
    <b v="0"/>
    <b v="0"/>
    <s v="technology/web"/>
    <x v="2"/>
    <x v="2"/>
  </r>
  <r>
    <x v="1"/>
    <n v="94"/>
    <n v="68.329787234042556"/>
    <x v="1"/>
    <s v="USD"/>
    <n v="1498366800"/>
    <n v="1499576400"/>
    <b v="0"/>
    <b v="0"/>
    <s v="theater/plays"/>
    <x v="3"/>
    <x v="3"/>
  </r>
  <r>
    <x v="0"/>
    <n v="118"/>
    <n v="50.974576271186443"/>
    <x v="1"/>
    <s v="USD"/>
    <n v="1498712400"/>
    <n v="1501304400"/>
    <b v="0"/>
    <b v="1"/>
    <s v="technology/wearables"/>
    <x v="2"/>
    <x v="8"/>
  </r>
  <r>
    <x v="1"/>
    <n v="205"/>
    <n v="54.024390243902438"/>
    <x v="1"/>
    <s v="USD"/>
    <n v="1271480400"/>
    <n v="1273208400"/>
    <b v="0"/>
    <b v="1"/>
    <s v="theater/plays"/>
    <x v="3"/>
    <x v="3"/>
  </r>
  <r>
    <x v="0"/>
    <n v="162"/>
    <n v="97.055555555555557"/>
    <x v="1"/>
    <s v="USD"/>
    <n v="1316667600"/>
    <n v="1316840400"/>
    <b v="0"/>
    <b v="1"/>
    <s v="food/food trucks"/>
    <x v="0"/>
    <x v="0"/>
  </r>
  <r>
    <x v="0"/>
    <n v="83"/>
    <n v="24.867469879518072"/>
    <x v="1"/>
    <s v="USD"/>
    <n v="1524027600"/>
    <n v="1524546000"/>
    <b v="0"/>
    <b v="0"/>
    <s v="music/indie rock"/>
    <x v="1"/>
    <x v="7"/>
  </r>
  <r>
    <x v="1"/>
    <n v="92"/>
    <n v="84.423913043478265"/>
    <x v="1"/>
    <s v="USD"/>
    <n v="1438059600"/>
    <n v="1438578000"/>
    <b v="0"/>
    <b v="0"/>
    <s v="photography/photography books"/>
    <x v="7"/>
    <x v="14"/>
  </r>
  <r>
    <x v="1"/>
    <n v="219"/>
    <n v="47.091324200913242"/>
    <x v="1"/>
    <s v="USD"/>
    <n v="1361944800"/>
    <n v="1362549600"/>
    <b v="0"/>
    <b v="0"/>
    <s v="theater/plays"/>
    <x v="3"/>
    <x v="3"/>
  </r>
  <r>
    <x v="1"/>
    <n v="2526"/>
    <n v="77.996041171813147"/>
    <x v="1"/>
    <s v="USD"/>
    <n v="1410584400"/>
    <n v="1413349200"/>
    <b v="0"/>
    <b v="1"/>
    <s v="theater/plays"/>
    <x v="3"/>
    <x v="3"/>
  </r>
  <r>
    <x v="0"/>
    <n v="747"/>
    <n v="62.967871485943775"/>
    <x v="1"/>
    <s v="USD"/>
    <n v="1297404000"/>
    <n v="1298008800"/>
    <b v="0"/>
    <b v="0"/>
    <s v="film &amp; video/animation"/>
    <x v="4"/>
    <x v="10"/>
  </r>
  <r>
    <x v="3"/>
    <n v="2138"/>
    <n v="81.006080449017773"/>
    <x v="1"/>
    <s v="USD"/>
    <n v="1392012000"/>
    <n v="1394427600"/>
    <b v="0"/>
    <b v="1"/>
    <s v="photography/photography books"/>
    <x v="7"/>
    <x v="14"/>
  </r>
  <r>
    <x v="0"/>
    <n v="84"/>
    <n v="65.321428571428569"/>
    <x v="1"/>
    <s v="USD"/>
    <n v="1569733200"/>
    <n v="1572670800"/>
    <b v="0"/>
    <b v="0"/>
    <s v="theater/plays"/>
    <x v="3"/>
    <x v="3"/>
  </r>
  <r>
    <x v="1"/>
    <n v="94"/>
    <n v="104.43617021276596"/>
    <x v="1"/>
    <s v="USD"/>
    <n v="1529643600"/>
    <n v="1531112400"/>
    <b v="1"/>
    <b v="0"/>
    <s v="theater/plays"/>
    <x v="3"/>
    <x v="3"/>
  </r>
  <r>
    <x v="0"/>
    <n v="91"/>
    <n v="69.989010989010993"/>
    <x v="1"/>
    <s v="USD"/>
    <n v="1399006800"/>
    <n v="1400734800"/>
    <b v="0"/>
    <b v="0"/>
    <s v="theater/plays"/>
    <x v="3"/>
    <x v="3"/>
  </r>
  <r>
    <x v="0"/>
    <n v="792"/>
    <n v="83.023989898989896"/>
    <x v="1"/>
    <s v="USD"/>
    <n v="1385359200"/>
    <n v="1386741600"/>
    <b v="0"/>
    <b v="1"/>
    <s v="film &amp; video/documentary"/>
    <x v="4"/>
    <x v="4"/>
  </r>
  <r>
    <x v="3"/>
    <n v="10"/>
    <n v="90.3"/>
    <x v="0"/>
    <s v="CAD"/>
    <n v="1480572000"/>
    <n v="1481781600"/>
    <b v="1"/>
    <b v="0"/>
    <s v="theater/plays"/>
    <x v="3"/>
    <x v="3"/>
  </r>
  <r>
    <x v="1"/>
    <n v="1713"/>
    <n v="103.98131932282546"/>
    <x v="6"/>
    <s v="EUR"/>
    <n v="1418623200"/>
    <n v="1419660000"/>
    <b v="0"/>
    <b v="1"/>
    <s v="theater/plays"/>
    <x v="3"/>
    <x v="3"/>
  </r>
  <r>
    <x v="1"/>
    <n v="249"/>
    <n v="54.931726907630519"/>
    <x v="1"/>
    <s v="USD"/>
    <n v="1555736400"/>
    <n v="1555822800"/>
    <b v="0"/>
    <b v="0"/>
    <s v="music/jazz"/>
    <x v="1"/>
    <x v="17"/>
  </r>
  <r>
    <x v="1"/>
    <n v="192"/>
    <n v="51.921875"/>
    <x v="1"/>
    <s v="USD"/>
    <n v="1442120400"/>
    <n v="1442379600"/>
    <b v="0"/>
    <b v="1"/>
    <s v="film &amp; video/animation"/>
    <x v="4"/>
    <x v="10"/>
  </r>
  <r>
    <x v="1"/>
    <n v="247"/>
    <n v="60.02834008097166"/>
    <x v="1"/>
    <s v="USD"/>
    <n v="1362376800"/>
    <n v="1364965200"/>
    <b v="0"/>
    <b v="0"/>
    <s v="theater/plays"/>
    <x v="3"/>
    <x v="3"/>
  </r>
  <r>
    <x v="1"/>
    <n v="2293"/>
    <n v="44.003488879197555"/>
    <x v="1"/>
    <s v="USD"/>
    <n v="1478408400"/>
    <n v="1479016800"/>
    <b v="0"/>
    <b v="0"/>
    <s v="film &amp; video/science fiction"/>
    <x v="4"/>
    <x v="22"/>
  </r>
  <r>
    <x v="1"/>
    <n v="3131"/>
    <n v="53.003513254551258"/>
    <x v="1"/>
    <s v="USD"/>
    <n v="1498798800"/>
    <n v="1499662800"/>
    <b v="0"/>
    <b v="0"/>
    <s v="film &amp; video/television"/>
    <x v="4"/>
    <x v="19"/>
  </r>
  <r>
    <x v="0"/>
    <n v="32"/>
    <n v="54.5"/>
    <x v="1"/>
    <s v="USD"/>
    <n v="1335416400"/>
    <n v="1337835600"/>
    <b v="0"/>
    <b v="0"/>
    <s v="technology/wearables"/>
    <x v="2"/>
    <x v="8"/>
  </r>
  <r>
    <x v="1"/>
    <n v="143"/>
    <n v="75.04195804195804"/>
    <x v="6"/>
    <s v="EUR"/>
    <n v="1504328400"/>
    <n v="1505710800"/>
    <b v="0"/>
    <b v="0"/>
    <s v="theater/plays"/>
    <x v="3"/>
    <x v="3"/>
  </r>
  <r>
    <x v="3"/>
    <n v="90"/>
    <n v="35.911111111111111"/>
    <x v="1"/>
    <s v="USD"/>
    <n v="1285822800"/>
    <n v="1287464400"/>
    <b v="0"/>
    <b v="0"/>
    <s v="theater/plays"/>
    <x v="3"/>
    <x v="3"/>
  </r>
  <r>
    <x v="1"/>
    <n v="296"/>
    <n v="36.952702702702702"/>
    <x v="1"/>
    <s v="USD"/>
    <n v="1311483600"/>
    <n v="1311656400"/>
    <b v="0"/>
    <b v="1"/>
    <s v="music/indie rock"/>
    <x v="1"/>
    <x v="7"/>
  </r>
  <r>
    <x v="1"/>
    <n v="170"/>
    <n v="63.170588235294119"/>
    <x v="1"/>
    <s v="USD"/>
    <n v="1291356000"/>
    <n v="1293170400"/>
    <b v="0"/>
    <b v="1"/>
    <s v="theater/plays"/>
    <x v="3"/>
    <x v="3"/>
  </r>
  <r>
    <x v="0"/>
    <n v="186"/>
    <n v="29.99462365591398"/>
    <x v="1"/>
    <s v="USD"/>
    <n v="1355810400"/>
    <n v="1355983200"/>
    <b v="0"/>
    <b v="0"/>
    <s v="technology/wearables"/>
    <x v="2"/>
    <x v="8"/>
  </r>
  <r>
    <x v="3"/>
    <n v="439"/>
    <n v="86"/>
    <x v="4"/>
    <s v="GBP"/>
    <n v="1513663200"/>
    <n v="1515045600"/>
    <b v="0"/>
    <b v="0"/>
    <s v="film &amp; video/television"/>
    <x v="4"/>
    <x v="19"/>
  </r>
  <r>
    <x v="0"/>
    <n v="605"/>
    <n v="75.014876033057845"/>
    <x v="1"/>
    <s v="USD"/>
    <n v="1365915600"/>
    <n v="1366088400"/>
    <b v="0"/>
    <b v="1"/>
    <s v="games/video games"/>
    <x v="6"/>
    <x v="11"/>
  </r>
  <r>
    <x v="1"/>
    <n v="86"/>
    <n v="101.19767441860465"/>
    <x v="3"/>
    <s v="DKK"/>
    <n v="1551852000"/>
    <n v="1553317200"/>
    <b v="0"/>
    <b v="0"/>
    <s v="games/video games"/>
    <x v="6"/>
    <x v="11"/>
  </r>
  <r>
    <x v="0"/>
    <n v="1"/>
    <n v="4"/>
    <x v="0"/>
    <s v="CAD"/>
    <n v="1540098000"/>
    <n v="1542088800"/>
    <b v="0"/>
    <b v="0"/>
    <s v="film &amp; video/animation"/>
    <x v="4"/>
    <x v="10"/>
  </r>
  <r>
    <x v="1"/>
    <n v="6286"/>
    <n v="29.001272669424118"/>
    <x v="1"/>
    <s v="USD"/>
    <n v="1500440400"/>
    <n v="1503118800"/>
    <b v="0"/>
    <b v="0"/>
    <s v="music/rock"/>
    <x v="1"/>
    <x v="1"/>
  </r>
  <r>
    <x v="0"/>
    <n v="31"/>
    <n v="98.225806451612897"/>
    <x v="1"/>
    <s v="USD"/>
    <n v="1278392400"/>
    <n v="1278478800"/>
    <b v="0"/>
    <b v="0"/>
    <s v="film &amp; video/drama"/>
    <x v="4"/>
    <x v="6"/>
  </r>
  <r>
    <x v="0"/>
    <n v="1181"/>
    <n v="87.001693480101608"/>
    <x v="1"/>
    <s v="USD"/>
    <n v="1480572000"/>
    <n v="1484114400"/>
    <b v="0"/>
    <b v="0"/>
    <s v="film &amp; video/science fiction"/>
    <x v="4"/>
    <x v="22"/>
  </r>
  <r>
    <x v="0"/>
    <n v="39"/>
    <n v="45.205128205128204"/>
    <x v="1"/>
    <s v="USD"/>
    <n v="1382331600"/>
    <n v="1385445600"/>
    <b v="0"/>
    <b v="1"/>
    <s v="film &amp; video/drama"/>
    <x v="4"/>
    <x v="6"/>
  </r>
  <r>
    <x v="1"/>
    <n v="3727"/>
    <n v="37.001341561577675"/>
    <x v="1"/>
    <s v="USD"/>
    <n v="1316754000"/>
    <n v="1318741200"/>
    <b v="0"/>
    <b v="0"/>
    <s v="theater/plays"/>
    <x v="3"/>
    <x v="3"/>
  </r>
  <r>
    <x v="1"/>
    <n v="1605"/>
    <n v="94.976947040498445"/>
    <x v="1"/>
    <s v="USD"/>
    <n v="1518242400"/>
    <n v="1518242400"/>
    <b v="0"/>
    <b v="1"/>
    <s v="music/indie rock"/>
    <x v="1"/>
    <x v="7"/>
  </r>
  <r>
    <x v="0"/>
    <n v="46"/>
    <n v="28.956521739130434"/>
    <x v="1"/>
    <s v="USD"/>
    <n v="1476421200"/>
    <n v="1476594000"/>
    <b v="0"/>
    <b v="0"/>
    <s v="theater/plays"/>
    <x v="3"/>
    <x v="3"/>
  </r>
  <r>
    <x v="1"/>
    <n v="2120"/>
    <n v="55.993396226415094"/>
    <x v="1"/>
    <s v="USD"/>
    <n v="1269752400"/>
    <n v="1273554000"/>
    <b v="0"/>
    <b v="0"/>
    <s v="theater/plays"/>
    <x v="3"/>
    <x v="3"/>
  </r>
  <r>
    <x v="0"/>
    <n v="105"/>
    <n v="54.038095238095238"/>
    <x v="1"/>
    <s v="USD"/>
    <n v="1419746400"/>
    <n v="1421906400"/>
    <b v="0"/>
    <b v="0"/>
    <s v="film &amp; video/documentary"/>
    <x v="4"/>
    <x v="4"/>
  </r>
  <r>
    <x v="1"/>
    <n v="50"/>
    <n v="82.38"/>
    <x v="1"/>
    <s v="USD"/>
    <n v="1281330000"/>
    <n v="1281589200"/>
    <b v="0"/>
    <b v="0"/>
    <s v="theater/plays"/>
    <x v="3"/>
    <x v="3"/>
  </r>
  <r>
    <x v="1"/>
    <n v="2080"/>
    <n v="66.997115384615384"/>
    <x v="1"/>
    <s v="USD"/>
    <n v="1398661200"/>
    <n v="1400389200"/>
    <b v="0"/>
    <b v="0"/>
    <s v="film &amp; video/drama"/>
    <x v="4"/>
    <x v="6"/>
  </r>
  <r>
    <x v="0"/>
    <n v="535"/>
    <n v="107.91401869158878"/>
    <x v="1"/>
    <s v="USD"/>
    <n v="1359525600"/>
    <n v="1362808800"/>
    <b v="0"/>
    <b v="0"/>
    <s v="games/mobile games"/>
    <x v="6"/>
    <x v="20"/>
  </r>
  <r>
    <x v="1"/>
    <n v="2105"/>
    <n v="69.009501187648453"/>
    <x v="1"/>
    <s v="USD"/>
    <n v="1388469600"/>
    <n v="1388815200"/>
    <b v="0"/>
    <b v="0"/>
    <s v="film &amp; video/animation"/>
    <x v="4"/>
    <x v="10"/>
  </r>
  <r>
    <x v="1"/>
    <n v="2436"/>
    <n v="39.006568144499177"/>
    <x v="1"/>
    <s v="USD"/>
    <n v="1518328800"/>
    <n v="1519538400"/>
    <b v="0"/>
    <b v="0"/>
    <s v="theater/plays"/>
    <x v="3"/>
    <x v="3"/>
  </r>
  <r>
    <x v="1"/>
    <n v="80"/>
    <n v="110.3625"/>
    <x v="1"/>
    <s v="USD"/>
    <n v="1517032800"/>
    <n v="1517810400"/>
    <b v="0"/>
    <b v="0"/>
    <s v="publishing/translations"/>
    <x v="5"/>
    <x v="18"/>
  </r>
  <r>
    <x v="1"/>
    <n v="42"/>
    <n v="94.857142857142861"/>
    <x v="1"/>
    <s v="USD"/>
    <n v="1368594000"/>
    <n v="1370581200"/>
    <b v="0"/>
    <b v="1"/>
    <s v="technology/wearables"/>
    <x v="2"/>
    <x v="8"/>
  </r>
  <r>
    <x v="1"/>
    <n v="139"/>
    <n v="57.935251798561154"/>
    <x v="0"/>
    <s v="CAD"/>
    <n v="1448258400"/>
    <n v="1448863200"/>
    <b v="0"/>
    <b v="1"/>
    <s v="technology/web"/>
    <x v="2"/>
    <x v="2"/>
  </r>
  <r>
    <x v="0"/>
    <n v="16"/>
    <n v="101.25"/>
    <x v="1"/>
    <s v="USD"/>
    <n v="1555218000"/>
    <n v="1556600400"/>
    <b v="0"/>
    <b v="0"/>
    <s v="theater/plays"/>
    <x v="3"/>
    <x v="3"/>
  </r>
  <r>
    <x v="1"/>
    <n v="159"/>
    <n v="64.95597484276729"/>
    <x v="1"/>
    <s v="USD"/>
    <n v="1431925200"/>
    <n v="1432098000"/>
    <b v="0"/>
    <b v="0"/>
    <s v="film &amp; video/drama"/>
    <x v="4"/>
    <x v="6"/>
  </r>
  <r>
    <x v="1"/>
    <n v="381"/>
    <n v="27.00524934383202"/>
    <x v="1"/>
    <s v="USD"/>
    <n v="1481522400"/>
    <n v="1482127200"/>
    <b v="0"/>
    <b v="0"/>
    <s v="technology/wearables"/>
    <x v="2"/>
    <x v="8"/>
  </r>
  <r>
    <x v="1"/>
    <n v="194"/>
    <n v="50.97422680412371"/>
    <x v="4"/>
    <s v="GBP"/>
    <n v="1335934800"/>
    <n v="1335934800"/>
    <b v="0"/>
    <b v="1"/>
    <s v="food/food trucks"/>
    <x v="0"/>
    <x v="0"/>
  </r>
  <r>
    <x v="0"/>
    <n v="575"/>
    <n v="104.94260869565217"/>
    <x v="1"/>
    <s v="USD"/>
    <n v="1552280400"/>
    <n v="1556946000"/>
    <b v="0"/>
    <b v="0"/>
    <s v="music/rock"/>
    <x v="1"/>
    <x v="1"/>
  </r>
  <r>
    <x v="1"/>
    <n v="106"/>
    <n v="84.028301886792448"/>
    <x v="1"/>
    <s v="USD"/>
    <n v="1529989200"/>
    <n v="1530075600"/>
    <b v="0"/>
    <b v="0"/>
    <s v="music/electric music"/>
    <x v="1"/>
    <x v="5"/>
  </r>
  <r>
    <x v="1"/>
    <n v="142"/>
    <n v="102.85915492957747"/>
    <x v="1"/>
    <s v="USD"/>
    <n v="1418709600"/>
    <n v="1418796000"/>
    <b v="0"/>
    <b v="0"/>
    <s v="film &amp; video/television"/>
    <x v="4"/>
    <x v="19"/>
  </r>
  <r>
    <x v="1"/>
    <n v="211"/>
    <n v="39.962085308056871"/>
    <x v="1"/>
    <s v="USD"/>
    <n v="1372136400"/>
    <n v="1372482000"/>
    <b v="0"/>
    <b v="1"/>
    <s v="publishing/translations"/>
    <x v="5"/>
    <x v="18"/>
  </r>
  <r>
    <x v="0"/>
    <n v="1120"/>
    <n v="51.001785714285717"/>
    <x v="1"/>
    <s v="USD"/>
    <n v="1533877200"/>
    <n v="1534395600"/>
    <b v="0"/>
    <b v="0"/>
    <s v="publishing/fiction"/>
    <x v="5"/>
    <x v="13"/>
  </r>
  <r>
    <x v="0"/>
    <n v="113"/>
    <n v="40.823008849557525"/>
    <x v="1"/>
    <s v="USD"/>
    <n v="1309064400"/>
    <n v="1311397200"/>
    <b v="0"/>
    <b v="0"/>
    <s v="film &amp; video/science fiction"/>
    <x v="4"/>
    <x v="22"/>
  </r>
  <r>
    <x v="1"/>
    <n v="2756"/>
    <n v="58.999637155297535"/>
    <x v="1"/>
    <s v="USD"/>
    <n v="1425877200"/>
    <n v="1426914000"/>
    <b v="0"/>
    <b v="0"/>
    <s v="technology/wearables"/>
    <x v="2"/>
    <x v="8"/>
  </r>
  <r>
    <x v="1"/>
    <n v="173"/>
    <n v="71.156069364161851"/>
    <x v="4"/>
    <s v="GBP"/>
    <n v="1501304400"/>
    <n v="1501477200"/>
    <b v="0"/>
    <b v="0"/>
    <s v="food/food trucks"/>
    <x v="0"/>
    <x v="0"/>
  </r>
  <r>
    <x v="1"/>
    <n v="87"/>
    <n v="99.494252873563212"/>
    <x v="1"/>
    <s v="USD"/>
    <n v="1268287200"/>
    <n v="1269061200"/>
    <b v="0"/>
    <b v="1"/>
    <s v="photography/photography books"/>
    <x v="7"/>
    <x v="14"/>
  </r>
  <r>
    <x v="0"/>
    <n v="1538"/>
    <n v="103.98634590377114"/>
    <x v="1"/>
    <s v="USD"/>
    <n v="1412139600"/>
    <n v="1415772000"/>
    <b v="0"/>
    <b v="1"/>
    <s v="theater/plays"/>
    <x v="3"/>
    <x v="3"/>
  </r>
  <r>
    <x v="0"/>
    <n v="9"/>
    <n v="76.555555555555557"/>
    <x v="1"/>
    <s v="USD"/>
    <n v="1330063200"/>
    <n v="1331013600"/>
    <b v="0"/>
    <b v="1"/>
    <s v="publishing/fiction"/>
    <x v="5"/>
    <x v="13"/>
  </r>
  <r>
    <x v="0"/>
    <n v="554"/>
    <n v="87.068592057761734"/>
    <x v="1"/>
    <s v="USD"/>
    <n v="1576130400"/>
    <n v="1576735200"/>
    <b v="0"/>
    <b v="0"/>
    <s v="theater/plays"/>
    <x v="3"/>
    <x v="3"/>
  </r>
  <r>
    <x v="1"/>
    <n v="1572"/>
    <n v="48.99554707379135"/>
    <x v="4"/>
    <s v="GBP"/>
    <n v="1407128400"/>
    <n v="1411362000"/>
    <b v="0"/>
    <b v="1"/>
    <s v="food/food trucks"/>
    <x v="0"/>
    <x v="0"/>
  </r>
  <r>
    <x v="0"/>
    <n v="648"/>
    <n v="42.969135802469133"/>
    <x v="4"/>
    <s v="GBP"/>
    <n v="1560142800"/>
    <n v="1563685200"/>
    <b v="0"/>
    <b v="0"/>
    <s v="theater/plays"/>
    <x v="3"/>
    <x v="3"/>
  </r>
  <r>
    <x v="0"/>
    <n v="21"/>
    <n v="33.428571428571431"/>
    <x v="4"/>
    <s v="GBP"/>
    <n v="1520575200"/>
    <n v="1521867600"/>
    <b v="0"/>
    <b v="1"/>
    <s v="publishing/translations"/>
    <x v="5"/>
    <x v="18"/>
  </r>
  <r>
    <x v="1"/>
    <n v="2346"/>
    <n v="83.982949701619773"/>
    <x v="1"/>
    <s v="USD"/>
    <n v="1492664400"/>
    <n v="1495515600"/>
    <b v="0"/>
    <b v="0"/>
    <s v="theater/plays"/>
    <x v="3"/>
    <x v="3"/>
  </r>
  <r>
    <x v="1"/>
    <n v="115"/>
    <n v="101.41739130434783"/>
    <x v="1"/>
    <s v="USD"/>
    <n v="1454479200"/>
    <n v="1455948000"/>
    <b v="0"/>
    <b v="0"/>
    <s v="theater/plays"/>
    <x v="3"/>
    <x v="3"/>
  </r>
  <r>
    <x v="1"/>
    <n v="85"/>
    <n v="109.87058823529412"/>
    <x v="6"/>
    <s v="EUR"/>
    <n v="1281934800"/>
    <n v="1282366800"/>
    <b v="0"/>
    <b v="0"/>
    <s v="technology/wearables"/>
    <x v="2"/>
    <x v="8"/>
  </r>
  <r>
    <x v="1"/>
    <n v="144"/>
    <n v="31.916666666666668"/>
    <x v="1"/>
    <s v="USD"/>
    <n v="1573970400"/>
    <n v="1574575200"/>
    <b v="0"/>
    <b v="0"/>
    <s v="journalism/audio"/>
    <x v="8"/>
    <x v="23"/>
  </r>
  <r>
    <x v="1"/>
    <n v="2443"/>
    <n v="70.993450675399103"/>
    <x v="1"/>
    <s v="USD"/>
    <n v="1372654800"/>
    <n v="1374901200"/>
    <b v="0"/>
    <b v="1"/>
    <s v="food/food trucks"/>
    <x v="0"/>
    <x v="0"/>
  </r>
  <r>
    <x v="3"/>
    <n v="595"/>
    <n v="77.026890756302521"/>
    <x v="1"/>
    <s v="USD"/>
    <n v="1275886800"/>
    <n v="1278910800"/>
    <b v="1"/>
    <b v="1"/>
    <s v="film &amp; video/shorts"/>
    <x v="4"/>
    <x v="12"/>
  </r>
  <r>
    <x v="1"/>
    <n v="64"/>
    <n v="101.78125"/>
    <x v="1"/>
    <s v="USD"/>
    <n v="1561784400"/>
    <n v="1562907600"/>
    <b v="0"/>
    <b v="0"/>
    <s v="photography/photography books"/>
    <x v="7"/>
    <x v="14"/>
  </r>
  <r>
    <x v="1"/>
    <n v="268"/>
    <n v="51.059701492537314"/>
    <x v="1"/>
    <s v="USD"/>
    <n v="1332392400"/>
    <n v="1332478800"/>
    <b v="0"/>
    <b v="0"/>
    <s v="technology/wearables"/>
    <x v="2"/>
    <x v="8"/>
  </r>
  <r>
    <x v="1"/>
    <n v="195"/>
    <n v="68.02051282051282"/>
    <x v="3"/>
    <s v="DKK"/>
    <n v="1402376400"/>
    <n v="1402722000"/>
    <b v="0"/>
    <b v="0"/>
    <s v="theater/plays"/>
    <x v="3"/>
    <x v="3"/>
  </r>
  <r>
    <x v="0"/>
    <n v="54"/>
    <n v="30.87037037037037"/>
    <x v="1"/>
    <s v="USD"/>
    <n v="1495342800"/>
    <n v="1496811600"/>
    <b v="0"/>
    <b v="0"/>
    <s v="film &amp; video/animation"/>
    <x v="4"/>
    <x v="10"/>
  </r>
  <r>
    <x v="0"/>
    <n v="120"/>
    <n v="27.908333333333335"/>
    <x v="1"/>
    <s v="USD"/>
    <n v="1482213600"/>
    <n v="1482213600"/>
    <b v="0"/>
    <b v="1"/>
    <s v="technology/wearables"/>
    <x v="2"/>
    <x v="8"/>
  </r>
  <r>
    <x v="0"/>
    <n v="579"/>
    <n v="79.994818652849744"/>
    <x v="3"/>
    <s v="DKK"/>
    <n v="1420092000"/>
    <n v="1420264800"/>
    <b v="0"/>
    <b v="0"/>
    <s v="technology/web"/>
    <x v="2"/>
    <x v="2"/>
  </r>
  <r>
    <x v="0"/>
    <n v="2072"/>
    <n v="38.003378378378379"/>
    <x v="1"/>
    <s v="USD"/>
    <n v="1458018000"/>
    <n v="1458450000"/>
    <b v="0"/>
    <b v="1"/>
    <s v="film &amp; video/documentary"/>
    <x v="4"/>
    <x v="4"/>
  </r>
  <r>
    <x v="0"/>
    <n v="0"/>
    <n v="0"/>
    <x v="1"/>
    <s v="USD"/>
    <n v="1367384400"/>
    <n v="1369803600"/>
    <b v="0"/>
    <b v="1"/>
    <s v="theater/plays"/>
    <x v="3"/>
    <x v="3"/>
  </r>
  <r>
    <x v="0"/>
    <n v="1796"/>
    <n v="59.990534521158132"/>
    <x v="1"/>
    <s v="USD"/>
    <n v="1363064400"/>
    <n v="1363237200"/>
    <b v="0"/>
    <b v="0"/>
    <s v="film &amp; video/documentary"/>
    <x v="4"/>
    <x v="4"/>
  </r>
  <r>
    <x v="1"/>
    <n v="186"/>
    <n v="37.037634408602152"/>
    <x v="2"/>
    <s v="AUD"/>
    <n v="1343365200"/>
    <n v="1345870800"/>
    <b v="0"/>
    <b v="1"/>
    <s v="games/video games"/>
    <x v="6"/>
    <x v="11"/>
  </r>
  <r>
    <x v="1"/>
    <n v="460"/>
    <n v="99.963043478260872"/>
    <x v="1"/>
    <s v="USD"/>
    <n v="1435726800"/>
    <n v="1437454800"/>
    <b v="0"/>
    <b v="0"/>
    <s v="film &amp; video/drama"/>
    <x v="4"/>
    <x v="6"/>
  </r>
  <r>
    <x v="0"/>
    <n v="62"/>
    <n v="111.6774193548387"/>
    <x v="6"/>
    <s v="EUR"/>
    <n v="1431925200"/>
    <n v="1432011600"/>
    <b v="0"/>
    <b v="0"/>
    <s v="music/rock"/>
    <x v="1"/>
    <x v="1"/>
  </r>
  <r>
    <x v="0"/>
    <n v="347"/>
    <n v="36.014409221902014"/>
    <x v="1"/>
    <s v="USD"/>
    <n v="1362722400"/>
    <n v="1366347600"/>
    <b v="0"/>
    <b v="1"/>
    <s v="publishing/radio &amp; podcasts"/>
    <x v="5"/>
    <x v="15"/>
  </r>
  <r>
    <x v="1"/>
    <n v="2528"/>
    <n v="66.010284810126578"/>
    <x v="1"/>
    <s v="USD"/>
    <n v="1511416800"/>
    <n v="1512885600"/>
    <b v="0"/>
    <b v="1"/>
    <s v="theater/plays"/>
    <x v="3"/>
    <x v="3"/>
  </r>
  <r>
    <x v="0"/>
    <n v="19"/>
    <n v="44.05263157894737"/>
    <x v="1"/>
    <s v="USD"/>
    <n v="1365483600"/>
    <n v="1369717200"/>
    <b v="0"/>
    <b v="1"/>
    <s v="technology/web"/>
    <x v="2"/>
    <x v="2"/>
  </r>
  <r>
    <x v="1"/>
    <n v="3657"/>
    <n v="52.999726551818434"/>
    <x v="1"/>
    <s v="USD"/>
    <n v="1532840400"/>
    <n v="1534654800"/>
    <b v="0"/>
    <b v="0"/>
    <s v="theater/plays"/>
    <x v="3"/>
    <x v="3"/>
  </r>
  <r>
    <x v="0"/>
    <n v="1258"/>
    <n v="95"/>
    <x v="1"/>
    <s v="USD"/>
    <n v="1336194000"/>
    <n v="1337058000"/>
    <b v="0"/>
    <b v="0"/>
    <s v="theater/plays"/>
    <x v="3"/>
    <x v="3"/>
  </r>
  <r>
    <x v="1"/>
    <n v="131"/>
    <n v="70.908396946564892"/>
    <x v="2"/>
    <s v="AUD"/>
    <n v="1527742800"/>
    <n v="1529816400"/>
    <b v="0"/>
    <b v="0"/>
    <s v="film &amp; video/drama"/>
    <x v="4"/>
    <x v="6"/>
  </r>
  <r>
    <x v="0"/>
    <n v="362"/>
    <n v="98.060773480662988"/>
    <x v="1"/>
    <s v="USD"/>
    <n v="1564030800"/>
    <n v="1564894800"/>
    <b v="0"/>
    <b v="0"/>
    <s v="theater/plays"/>
    <x v="3"/>
    <x v="3"/>
  </r>
  <r>
    <x v="1"/>
    <n v="239"/>
    <n v="53.046025104602514"/>
    <x v="1"/>
    <s v="USD"/>
    <n v="1404536400"/>
    <n v="1404622800"/>
    <b v="0"/>
    <b v="1"/>
    <s v="games/video games"/>
    <x v="6"/>
    <x v="11"/>
  </r>
  <r>
    <x v="3"/>
    <n v="35"/>
    <n v="93.142857142857139"/>
    <x v="1"/>
    <s v="USD"/>
    <n v="1284008400"/>
    <n v="1284181200"/>
    <b v="0"/>
    <b v="0"/>
    <s v="film &amp; video/television"/>
    <x v="4"/>
    <x v="19"/>
  </r>
  <r>
    <x v="3"/>
    <n v="528"/>
    <n v="58.945075757575758"/>
    <x v="5"/>
    <s v="CHF"/>
    <n v="1386309600"/>
    <n v="1386741600"/>
    <b v="0"/>
    <b v="1"/>
    <s v="music/rock"/>
    <x v="1"/>
    <x v="1"/>
  </r>
  <r>
    <x v="0"/>
    <n v="133"/>
    <n v="36.067669172932334"/>
    <x v="0"/>
    <s v="CAD"/>
    <n v="1324620000"/>
    <n v="1324792800"/>
    <b v="0"/>
    <b v="1"/>
    <s v="theater/plays"/>
    <x v="3"/>
    <x v="3"/>
  </r>
  <r>
    <x v="0"/>
    <n v="846"/>
    <n v="63.030732860520096"/>
    <x v="1"/>
    <s v="USD"/>
    <n v="1281070800"/>
    <n v="1284354000"/>
    <b v="0"/>
    <b v="0"/>
    <s v="publishing/nonfiction"/>
    <x v="5"/>
    <x v="9"/>
  </r>
  <r>
    <x v="1"/>
    <n v="78"/>
    <n v="84.717948717948715"/>
    <x v="1"/>
    <s v="USD"/>
    <n v="1493960400"/>
    <n v="1494392400"/>
    <b v="0"/>
    <b v="0"/>
    <s v="food/food trucks"/>
    <x v="0"/>
    <x v="0"/>
  </r>
  <r>
    <x v="0"/>
    <n v="10"/>
    <n v="62.2"/>
    <x v="1"/>
    <s v="USD"/>
    <n v="1519365600"/>
    <n v="1519538400"/>
    <b v="0"/>
    <b v="1"/>
    <s v="film &amp; video/animation"/>
    <x v="4"/>
    <x v="10"/>
  </r>
  <r>
    <x v="1"/>
    <n v="1773"/>
    <n v="101.97518330513255"/>
    <x v="1"/>
    <s v="USD"/>
    <n v="1420696800"/>
    <n v="1421906400"/>
    <b v="0"/>
    <b v="1"/>
    <s v="music/rock"/>
    <x v="1"/>
    <x v="1"/>
  </r>
  <r>
    <x v="1"/>
    <n v="32"/>
    <n v="106.4375"/>
    <x v="1"/>
    <s v="USD"/>
    <n v="1555650000"/>
    <n v="1555909200"/>
    <b v="0"/>
    <b v="0"/>
    <s v="theater/plays"/>
    <x v="3"/>
    <x v="3"/>
  </r>
  <r>
    <x v="1"/>
    <n v="369"/>
    <n v="29.975609756097562"/>
    <x v="1"/>
    <s v="USD"/>
    <n v="1471928400"/>
    <n v="1472446800"/>
    <b v="0"/>
    <b v="1"/>
    <s v="film &amp; video/drama"/>
    <x v="4"/>
    <x v="6"/>
  </r>
  <r>
    <x v="0"/>
    <n v="191"/>
    <n v="85.806282722513089"/>
    <x v="1"/>
    <s v="USD"/>
    <n v="1341291600"/>
    <n v="1342328400"/>
    <b v="0"/>
    <b v="0"/>
    <s v="film &amp; video/shorts"/>
    <x v="4"/>
    <x v="12"/>
  </r>
  <r>
    <x v="1"/>
    <n v="89"/>
    <n v="70.82022471910112"/>
    <x v="1"/>
    <s v="USD"/>
    <n v="1267682400"/>
    <n v="1268114400"/>
    <b v="0"/>
    <b v="0"/>
    <s v="film &amp; video/shorts"/>
    <x v="4"/>
    <x v="12"/>
  </r>
  <r>
    <x v="0"/>
    <n v="1979"/>
    <n v="40.998484082870135"/>
    <x v="1"/>
    <s v="USD"/>
    <n v="1272258000"/>
    <n v="1273381200"/>
    <b v="0"/>
    <b v="0"/>
    <s v="theater/plays"/>
    <x v="3"/>
    <x v="3"/>
  </r>
  <r>
    <x v="0"/>
    <n v="63"/>
    <n v="28.063492063492063"/>
    <x v="1"/>
    <s v="USD"/>
    <n v="1290492000"/>
    <n v="1290837600"/>
    <b v="0"/>
    <b v="0"/>
    <s v="technology/wearables"/>
    <x v="2"/>
    <x v="8"/>
  </r>
  <r>
    <x v="1"/>
    <n v="147"/>
    <n v="88.054421768707485"/>
    <x v="1"/>
    <s v="USD"/>
    <n v="1451109600"/>
    <n v="1454306400"/>
    <b v="0"/>
    <b v="1"/>
    <s v="theater/plays"/>
    <x v="3"/>
    <x v="3"/>
  </r>
  <r>
    <x v="0"/>
    <n v="6080"/>
    <n v="31"/>
    <x v="0"/>
    <s v="CAD"/>
    <n v="1454652000"/>
    <n v="1457762400"/>
    <b v="0"/>
    <b v="0"/>
    <s v="film &amp; video/animation"/>
    <x v="4"/>
    <x v="10"/>
  </r>
  <r>
    <x v="0"/>
    <n v="80"/>
    <n v="90.337500000000006"/>
    <x v="4"/>
    <s v="GBP"/>
    <n v="1385186400"/>
    <n v="1389074400"/>
    <b v="0"/>
    <b v="0"/>
    <s v="music/indie rock"/>
    <x v="1"/>
    <x v="7"/>
  </r>
  <r>
    <x v="0"/>
    <n v="9"/>
    <n v="63.777777777777779"/>
    <x v="1"/>
    <s v="USD"/>
    <n v="1399698000"/>
    <n v="1402117200"/>
    <b v="0"/>
    <b v="0"/>
    <s v="games/video games"/>
    <x v="6"/>
    <x v="11"/>
  </r>
  <r>
    <x v="0"/>
    <n v="1784"/>
    <n v="53.995515695067262"/>
    <x v="1"/>
    <s v="USD"/>
    <n v="1283230800"/>
    <n v="1284440400"/>
    <b v="0"/>
    <b v="1"/>
    <s v="publishing/fiction"/>
    <x v="5"/>
    <x v="13"/>
  </r>
  <r>
    <x v="2"/>
    <n v="3640"/>
    <n v="48.993956043956047"/>
    <x v="5"/>
    <s v="CHF"/>
    <n v="1384149600"/>
    <n v="1388988000"/>
    <b v="0"/>
    <b v="0"/>
    <s v="games/video games"/>
    <x v="6"/>
    <x v="11"/>
  </r>
  <r>
    <x v="1"/>
    <n v="126"/>
    <n v="63.857142857142854"/>
    <x v="0"/>
    <s v="CAD"/>
    <n v="1516860000"/>
    <n v="1516946400"/>
    <b v="0"/>
    <b v="0"/>
    <s v="theater/plays"/>
    <x v="3"/>
    <x v="3"/>
  </r>
  <r>
    <x v="1"/>
    <n v="2218"/>
    <n v="82.996393146979258"/>
    <x v="4"/>
    <s v="GBP"/>
    <n v="1374642000"/>
    <n v="1377752400"/>
    <b v="0"/>
    <b v="0"/>
    <s v="music/indie rock"/>
    <x v="1"/>
    <x v="7"/>
  </r>
  <r>
    <x v="0"/>
    <n v="243"/>
    <n v="55.08230452674897"/>
    <x v="1"/>
    <s v="USD"/>
    <n v="1534482000"/>
    <n v="1534568400"/>
    <b v="0"/>
    <b v="1"/>
    <s v="film &amp; video/drama"/>
    <x v="4"/>
    <x v="6"/>
  </r>
  <r>
    <x v="1"/>
    <n v="202"/>
    <n v="62.044554455445542"/>
    <x v="6"/>
    <s v="EUR"/>
    <n v="1528434000"/>
    <n v="1528606800"/>
    <b v="0"/>
    <b v="1"/>
    <s v="theater/plays"/>
    <x v="3"/>
    <x v="3"/>
  </r>
  <r>
    <x v="1"/>
    <n v="140"/>
    <n v="104.97857142857143"/>
    <x v="6"/>
    <s v="EUR"/>
    <n v="1282626000"/>
    <n v="1284872400"/>
    <b v="0"/>
    <b v="0"/>
    <s v="publishing/fiction"/>
    <x v="5"/>
    <x v="13"/>
  </r>
  <r>
    <x v="1"/>
    <n v="1052"/>
    <n v="94.044676806083643"/>
    <x v="3"/>
    <s v="DKK"/>
    <n v="1535605200"/>
    <n v="1537592400"/>
    <b v="1"/>
    <b v="1"/>
    <s v="film &amp; video/documentary"/>
    <x v="4"/>
    <x v="4"/>
  </r>
  <r>
    <x v="0"/>
    <n v="1296"/>
    <n v="44.007716049382715"/>
    <x v="1"/>
    <s v="USD"/>
    <n v="1379826000"/>
    <n v="1381208400"/>
    <b v="0"/>
    <b v="0"/>
    <s v="games/mobile games"/>
    <x v="6"/>
    <x v="20"/>
  </r>
  <r>
    <x v="0"/>
    <n v="77"/>
    <n v="92.467532467532465"/>
    <x v="1"/>
    <s v="USD"/>
    <n v="1561957200"/>
    <n v="1562475600"/>
    <b v="0"/>
    <b v="1"/>
    <s v="food/food trucks"/>
    <x v="0"/>
    <x v="0"/>
  </r>
  <r>
    <x v="1"/>
    <n v="247"/>
    <n v="57.072874493927124"/>
    <x v="1"/>
    <s v="USD"/>
    <n v="1525496400"/>
    <n v="1527397200"/>
    <b v="0"/>
    <b v="0"/>
    <s v="photography/photography books"/>
    <x v="7"/>
    <x v="14"/>
  </r>
  <r>
    <x v="0"/>
    <n v="395"/>
    <n v="109.07848101265823"/>
    <x v="6"/>
    <s v="EUR"/>
    <n v="1433912400"/>
    <n v="1436158800"/>
    <b v="0"/>
    <b v="0"/>
    <s v="games/mobile games"/>
    <x v="6"/>
    <x v="20"/>
  </r>
  <r>
    <x v="0"/>
    <n v="49"/>
    <n v="39.387755102040813"/>
    <x v="4"/>
    <s v="GBP"/>
    <n v="1453442400"/>
    <n v="1456034400"/>
    <b v="0"/>
    <b v="0"/>
    <s v="music/indie rock"/>
    <x v="1"/>
    <x v="7"/>
  </r>
  <r>
    <x v="0"/>
    <n v="180"/>
    <n v="77.022222222222226"/>
    <x v="1"/>
    <s v="USD"/>
    <n v="1378875600"/>
    <n v="1380171600"/>
    <b v="0"/>
    <b v="0"/>
    <s v="games/video games"/>
    <x v="6"/>
    <x v="11"/>
  </r>
  <r>
    <x v="1"/>
    <n v="84"/>
    <n v="92.166666666666671"/>
    <x v="1"/>
    <s v="USD"/>
    <n v="1452232800"/>
    <n v="1453356000"/>
    <b v="0"/>
    <b v="0"/>
    <s v="music/rock"/>
    <x v="1"/>
    <x v="1"/>
  </r>
  <r>
    <x v="0"/>
    <n v="2690"/>
    <n v="61.007063197026021"/>
    <x v="1"/>
    <s v="USD"/>
    <n v="1577253600"/>
    <n v="1578981600"/>
    <b v="0"/>
    <b v="0"/>
    <s v="theater/plays"/>
    <x v="3"/>
    <x v="3"/>
  </r>
  <r>
    <x v="1"/>
    <n v="88"/>
    <n v="78.068181818181813"/>
    <x v="1"/>
    <s v="USD"/>
    <n v="1537160400"/>
    <n v="1537419600"/>
    <b v="0"/>
    <b v="1"/>
    <s v="theater/plays"/>
    <x v="3"/>
    <x v="3"/>
  </r>
  <r>
    <x v="1"/>
    <n v="156"/>
    <n v="80.75"/>
    <x v="1"/>
    <s v="USD"/>
    <n v="1422165600"/>
    <n v="1423202400"/>
    <b v="0"/>
    <b v="0"/>
    <s v="film &amp; video/drama"/>
    <x v="4"/>
    <x v="6"/>
  </r>
  <r>
    <x v="1"/>
    <n v="2985"/>
    <n v="59.991289782244557"/>
    <x v="1"/>
    <s v="USD"/>
    <n v="1459486800"/>
    <n v="1460610000"/>
    <b v="0"/>
    <b v="0"/>
    <s v="theater/plays"/>
    <x v="3"/>
    <x v="3"/>
  </r>
  <r>
    <x v="1"/>
    <n v="762"/>
    <n v="110.03018372703411"/>
    <x v="1"/>
    <s v="USD"/>
    <n v="1369717200"/>
    <n v="1370494800"/>
    <b v="0"/>
    <b v="0"/>
    <s v="technology/wearables"/>
    <x v="2"/>
    <x v="8"/>
  </r>
  <r>
    <x v="3"/>
    <n v="1"/>
    <n v="4"/>
    <x v="5"/>
    <s v="CHF"/>
    <n v="1330495200"/>
    <n v="1332306000"/>
    <b v="0"/>
    <b v="0"/>
    <s v="music/indie rock"/>
    <x v="1"/>
    <x v="7"/>
  </r>
  <r>
    <x v="0"/>
    <n v="2779"/>
    <n v="37.99856063332134"/>
    <x v="2"/>
    <s v="AUD"/>
    <n v="1419055200"/>
    <n v="1422511200"/>
    <b v="0"/>
    <b v="1"/>
    <s v="technology/web"/>
    <x v="2"/>
    <x v="2"/>
  </r>
  <r>
    <x v="0"/>
    <n v="92"/>
    <n v="96.369565217391298"/>
    <x v="1"/>
    <s v="USD"/>
    <n v="1480140000"/>
    <n v="1480312800"/>
    <b v="0"/>
    <b v="0"/>
    <s v="theater/plays"/>
    <x v="3"/>
    <x v="3"/>
  </r>
  <r>
    <x v="0"/>
    <n v="1028"/>
    <n v="72.978599221789878"/>
    <x v="1"/>
    <s v="USD"/>
    <n v="1293948000"/>
    <n v="1294034400"/>
    <b v="0"/>
    <b v="0"/>
    <s v="music/rock"/>
    <x v="1"/>
    <x v="1"/>
  </r>
  <r>
    <x v="1"/>
    <n v="554"/>
    <n v="26.007220216606498"/>
    <x v="0"/>
    <s v="CAD"/>
    <n v="1482127200"/>
    <n v="1482645600"/>
    <b v="0"/>
    <b v="0"/>
    <s v="music/indie rock"/>
    <x v="1"/>
    <x v="7"/>
  </r>
  <r>
    <x v="1"/>
    <n v="135"/>
    <n v="104.36296296296297"/>
    <x v="3"/>
    <s v="DKK"/>
    <n v="1396414800"/>
    <n v="1399093200"/>
    <b v="0"/>
    <b v="0"/>
    <s v="music/rock"/>
    <x v="1"/>
    <x v="1"/>
  </r>
  <r>
    <x v="1"/>
    <n v="122"/>
    <n v="102.18852459016394"/>
    <x v="1"/>
    <s v="USD"/>
    <n v="1315285200"/>
    <n v="1315890000"/>
    <b v="0"/>
    <b v="1"/>
    <s v="publishing/translations"/>
    <x v="5"/>
    <x v="18"/>
  </r>
  <r>
    <x v="1"/>
    <n v="221"/>
    <n v="54.117647058823529"/>
    <x v="1"/>
    <s v="USD"/>
    <n v="1443762000"/>
    <n v="1444021200"/>
    <b v="0"/>
    <b v="1"/>
    <s v="film &amp; video/science fiction"/>
    <x v="4"/>
    <x v="22"/>
  </r>
  <r>
    <x v="1"/>
    <n v="126"/>
    <n v="63.222222222222221"/>
    <x v="1"/>
    <s v="USD"/>
    <n v="1456293600"/>
    <n v="1460005200"/>
    <b v="0"/>
    <b v="0"/>
    <s v="theater/plays"/>
    <x v="3"/>
    <x v="3"/>
  </r>
  <r>
    <x v="1"/>
    <n v="1022"/>
    <n v="104.03228962818004"/>
    <x v="1"/>
    <s v="USD"/>
    <n v="1470114000"/>
    <n v="1470718800"/>
    <b v="0"/>
    <b v="0"/>
    <s v="theater/plays"/>
    <x v="3"/>
    <x v="3"/>
  </r>
  <r>
    <x v="1"/>
    <n v="3177"/>
    <n v="49.994334277620396"/>
    <x v="1"/>
    <s v="USD"/>
    <n v="1321596000"/>
    <n v="1325052000"/>
    <b v="0"/>
    <b v="0"/>
    <s v="film &amp; video/animation"/>
    <x v="4"/>
    <x v="10"/>
  </r>
  <r>
    <x v="1"/>
    <n v="198"/>
    <n v="56.015151515151516"/>
    <x v="5"/>
    <s v="CHF"/>
    <n v="1318827600"/>
    <n v="1319000400"/>
    <b v="0"/>
    <b v="0"/>
    <s v="theater/plays"/>
    <x v="3"/>
    <x v="3"/>
  </r>
  <r>
    <x v="0"/>
    <n v="26"/>
    <n v="48.807692307692307"/>
    <x v="5"/>
    <s v="CHF"/>
    <n v="1552366800"/>
    <n v="1552539600"/>
    <b v="0"/>
    <b v="0"/>
    <s v="music/rock"/>
    <x v="1"/>
    <x v="1"/>
  </r>
  <r>
    <x v="1"/>
    <n v="85"/>
    <n v="60.082352941176474"/>
    <x v="2"/>
    <s v="AUD"/>
    <n v="1542088800"/>
    <n v="1543816800"/>
    <b v="0"/>
    <b v="0"/>
    <s v="film &amp; video/documentary"/>
    <x v="4"/>
    <x v="4"/>
  </r>
  <r>
    <x v="0"/>
    <n v="1790"/>
    <n v="78.990502793296088"/>
    <x v="1"/>
    <s v="USD"/>
    <n v="1426395600"/>
    <n v="1427086800"/>
    <b v="0"/>
    <b v="0"/>
    <s v="theater/plays"/>
    <x v="3"/>
    <x v="3"/>
  </r>
  <r>
    <x v="1"/>
    <n v="3596"/>
    <n v="53.99499443826474"/>
    <x v="1"/>
    <s v="USD"/>
    <n v="1321336800"/>
    <n v="1323064800"/>
    <b v="0"/>
    <b v="0"/>
    <s v="theater/plays"/>
    <x v="3"/>
    <x v="3"/>
  </r>
  <r>
    <x v="0"/>
    <n v="37"/>
    <n v="111.45945945945945"/>
    <x v="1"/>
    <s v="USD"/>
    <n v="1456293600"/>
    <n v="1458277200"/>
    <b v="0"/>
    <b v="1"/>
    <s v="music/electric music"/>
    <x v="1"/>
    <x v="5"/>
  </r>
  <r>
    <x v="1"/>
    <n v="244"/>
    <n v="60.922131147540981"/>
    <x v="1"/>
    <s v="USD"/>
    <n v="1404968400"/>
    <n v="1405141200"/>
    <b v="0"/>
    <b v="0"/>
    <s v="music/rock"/>
    <x v="1"/>
    <x v="1"/>
  </r>
  <r>
    <x v="1"/>
    <n v="5180"/>
    <n v="26.0015444015444"/>
    <x v="1"/>
    <s v="USD"/>
    <n v="1279170000"/>
    <n v="1283058000"/>
    <b v="0"/>
    <b v="0"/>
    <s v="theater/plays"/>
    <x v="3"/>
    <x v="3"/>
  </r>
  <r>
    <x v="1"/>
    <n v="589"/>
    <n v="80.993208828522924"/>
    <x v="6"/>
    <s v="EUR"/>
    <n v="1294725600"/>
    <n v="1295762400"/>
    <b v="0"/>
    <b v="0"/>
    <s v="film &amp; video/animation"/>
    <x v="4"/>
    <x v="10"/>
  </r>
  <r>
    <x v="1"/>
    <n v="2725"/>
    <n v="34.995963302752294"/>
    <x v="1"/>
    <s v="USD"/>
    <n v="1419055200"/>
    <n v="1419573600"/>
    <b v="0"/>
    <b v="1"/>
    <s v="music/rock"/>
    <x v="1"/>
    <x v="1"/>
  </r>
  <r>
    <x v="0"/>
    <n v="35"/>
    <n v="94.142857142857139"/>
    <x v="6"/>
    <s v="EUR"/>
    <n v="1434690000"/>
    <n v="1438750800"/>
    <b v="0"/>
    <b v="0"/>
    <s v="film &amp; video/shorts"/>
    <x v="4"/>
    <x v="12"/>
  </r>
  <r>
    <x v="3"/>
    <n v="94"/>
    <n v="52.085106382978722"/>
    <x v="1"/>
    <s v="USD"/>
    <n v="1443416400"/>
    <n v="1444798800"/>
    <b v="0"/>
    <b v="1"/>
    <s v="music/rock"/>
    <x v="1"/>
    <x v="1"/>
  </r>
  <r>
    <x v="1"/>
    <n v="300"/>
    <n v="24.986666666666668"/>
    <x v="1"/>
    <s v="USD"/>
    <n v="1399006800"/>
    <n v="1399179600"/>
    <b v="0"/>
    <b v="0"/>
    <s v="journalism/audio"/>
    <x v="8"/>
    <x v="23"/>
  </r>
  <r>
    <x v="1"/>
    <n v="144"/>
    <n v="69.215277777777771"/>
    <x v="1"/>
    <s v="USD"/>
    <n v="1575698400"/>
    <n v="1576562400"/>
    <b v="0"/>
    <b v="1"/>
    <s v="food/food trucks"/>
    <x v="0"/>
    <x v="0"/>
  </r>
  <r>
    <x v="0"/>
    <n v="558"/>
    <n v="93.944444444444443"/>
    <x v="1"/>
    <s v="USD"/>
    <n v="1400562000"/>
    <n v="1400821200"/>
    <b v="0"/>
    <b v="1"/>
    <s v="theater/plays"/>
    <x v="3"/>
    <x v="3"/>
  </r>
  <r>
    <x v="0"/>
    <n v="64"/>
    <n v="98.40625"/>
    <x v="1"/>
    <s v="USD"/>
    <n v="1509512400"/>
    <n v="1510984800"/>
    <b v="0"/>
    <b v="0"/>
    <s v="theater/plays"/>
    <x v="3"/>
    <x v="3"/>
  </r>
  <r>
    <x v="3"/>
    <n v="37"/>
    <n v="41.783783783783782"/>
    <x v="1"/>
    <s v="USD"/>
    <n v="1299823200"/>
    <n v="1302066000"/>
    <b v="0"/>
    <b v="0"/>
    <s v="music/jazz"/>
    <x v="1"/>
    <x v="17"/>
  </r>
  <r>
    <x v="0"/>
    <n v="245"/>
    <n v="65.991836734693877"/>
    <x v="1"/>
    <s v="USD"/>
    <n v="1322719200"/>
    <n v="1322978400"/>
    <b v="0"/>
    <b v="0"/>
    <s v="film &amp; video/science fiction"/>
    <x v="4"/>
    <x v="22"/>
  </r>
  <r>
    <x v="1"/>
    <n v="87"/>
    <n v="72.05747126436782"/>
    <x v="1"/>
    <s v="USD"/>
    <n v="1312693200"/>
    <n v="1313730000"/>
    <b v="0"/>
    <b v="0"/>
    <s v="music/jazz"/>
    <x v="1"/>
    <x v="17"/>
  </r>
  <r>
    <x v="1"/>
    <n v="3116"/>
    <n v="48.003209242618745"/>
    <x v="1"/>
    <s v="USD"/>
    <n v="1393394400"/>
    <n v="1394085600"/>
    <b v="0"/>
    <b v="0"/>
    <s v="theater/plays"/>
    <x v="3"/>
    <x v="3"/>
  </r>
  <r>
    <x v="0"/>
    <n v="71"/>
    <n v="54.098591549295776"/>
    <x v="1"/>
    <s v="USD"/>
    <n v="1304053200"/>
    <n v="1305349200"/>
    <b v="0"/>
    <b v="0"/>
    <s v="technology/web"/>
    <x v="2"/>
    <x v="2"/>
  </r>
  <r>
    <x v="0"/>
    <n v="42"/>
    <n v="107.88095238095238"/>
    <x v="1"/>
    <s v="USD"/>
    <n v="1433912400"/>
    <n v="1434344400"/>
    <b v="0"/>
    <b v="1"/>
    <s v="games/video games"/>
    <x v="6"/>
    <x v="11"/>
  </r>
  <r>
    <x v="1"/>
    <n v="909"/>
    <n v="67.034103410341032"/>
    <x v="1"/>
    <s v="USD"/>
    <n v="1329717600"/>
    <n v="1331186400"/>
    <b v="0"/>
    <b v="0"/>
    <s v="film &amp; video/documentary"/>
    <x v="4"/>
    <x v="4"/>
  </r>
  <r>
    <x v="1"/>
    <n v="1613"/>
    <n v="64.01425914445133"/>
    <x v="1"/>
    <s v="USD"/>
    <n v="1335330000"/>
    <n v="1336539600"/>
    <b v="0"/>
    <b v="0"/>
    <s v="technology/web"/>
    <x v="2"/>
    <x v="2"/>
  </r>
  <r>
    <x v="1"/>
    <n v="136"/>
    <n v="96.066176470588232"/>
    <x v="1"/>
    <s v="USD"/>
    <n v="1268888400"/>
    <n v="1269752400"/>
    <b v="0"/>
    <b v="0"/>
    <s v="publishing/translations"/>
    <x v="5"/>
    <x v="18"/>
  </r>
  <r>
    <x v="1"/>
    <n v="130"/>
    <n v="51.184615384615384"/>
    <x v="1"/>
    <s v="USD"/>
    <n v="1289973600"/>
    <n v="1291615200"/>
    <b v="0"/>
    <b v="0"/>
    <s v="music/rock"/>
    <x v="1"/>
    <x v="1"/>
  </r>
  <r>
    <x v="0"/>
    <n v="156"/>
    <n v="43.92307692307692"/>
    <x v="0"/>
    <s v="CAD"/>
    <n v="1547877600"/>
    <n v="1552366800"/>
    <b v="0"/>
    <b v="1"/>
    <s v="food/food trucks"/>
    <x v="0"/>
    <x v="0"/>
  </r>
  <r>
    <x v="0"/>
    <n v="1368"/>
    <n v="91.021198830409361"/>
    <x v="4"/>
    <s v="GBP"/>
    <n v="1269493200"/>
    <n v="1272171600"/>
    <b v="0"/>
    <b v="0"/>
    <s v="theater/plays"/>
    <x v="3"/>
    <x v="3"/>
  </r>
  <r>
    <x v="0"/>
    <n v="102"/>
    <n v="50.127450980392155"/>
    <x v="1"/>
    <s v="USD"/>
    <n v="1436072400"/>
    <n v="1436677200"/>
    <b v="0"/>
    <b v="0"/>
    <s v="film &amp; video/documentary"/>
    <x v="4"/>
    <x v="4"/>
  </r>
  <r>
    <x v="0"/>
    <n v="86"/>
    <n v="67.720930232558146"/>
    <x v="2"/>
    <s v="AUD"/>
    <n v="1419141600"/>
    <n v="1420092000"/>
    <b v="0"/>
    <b v="0"/>
    <s v="publishing/radio &amp; podcasts"/>
    <x v="5"/>
    <x v="15"/>
  </r>
  <r>
    <x v="1"/>
    <n v="102"/>
    <n v="61.03921568627451"/>
    <x v="1"/>
    <s v="USD"/>
    <n v="1279083600"/>
    <n v="1279947600"/>
    <b v="0"/>
    <b v="0"/>
    <s v="games/video games"/>
    <x v="6"/>
    <x v="11"/>
  </r>
  <r>
    <x v="0"/>
    <n v="253"/>
    <n v="80.011857707509876"/>
    <x v="1"/>
    <s v="USD"/>
    <n v="1401426000"/>
    <n v="1402203600"/>
    <b v="0"/>
    <b v="0"/>
    <s v="theater/plays"/>
    <x v="3"/>
    <x v="3"/>
  </r>
  <r>
    <x v="1"/>
    <n v="4006"/>
    <n v="47.001497753369947"/>
    <x v="1"/>
    <s v="USD"/>
    <n v="1395810000"/>
    <n v="1396933200"/>
    <b v="0"/>
    <b v="0"/>
    <s v="film &amp; video/animation"/>
    <x v="4"/>
    <x v="10"/>
  </r>
  <r>
    <x v="0"/>
    <n v="157"/>
    <n v="71.127388535031841"/>
    <x v="1"/>
    <s v="USD"/>
    <n v="1467003600"/>
    <n v="1467262800"/>
    <b v="0"/>
    <b v="1"/>
    <s v="theater/plays"/>
    <x v="3"/>
    <x v="3"/>
  </r>
  <r>
    <x v="1"/>
    <n v="1629"/>
    <n v="89.99079189686924"/>
    <x v="1"/>
    <s v="USD"/>
    <n v="1268715600"/>
    <n v="1270530000"/>
    <b v="0"/>
    <b v="1"/>
    <s v="theater/plays"/>
    <x v="3"/>
    <x v="3"/>
  </r>
  <r>
    <x v="0"/>
    <n v="183"/>
    <n v="43.032786885245905"/>
    <x v="1"/>
    <s v="USD"/>
    <n v="1457157600"/>
    <n v="1457762400"/>
    <b v="0"/>
    <b v="1"/>
    <s v="film &amp; video/drama"/>
    <x v="4"/>
    <x v="6"/>
  </r>
  <r>
    <x v="1"/>
    <n v="2188"/>
    <n v="67.997714808043881"/>
    <x v="1"/>
    <s v="USD"/>
    <n v="1573970400"/>
    <n v="1575525600"/>
    <b v="0"/>
    <b v="0"/>
    <s v="theater/plays"/>
    <x v="3"/>
    <x v="3"/>
  </r>
  <r>
    <x v="1"/>
    <n v="2409"/>
    <n v="73.004566210045667"/>
    <x v="6"/>
    <s v="EUR"/>
    <n v="1276578000"/>
    <n v="1279083600"/>
    <b v="0"/>
    <b v="0"/>
    <s v="music/rock"/>
    <x v="1"/>
    <x v="1"/>
  </r>
  <r>
    <x v="0"/>
    <n v="82"/>
    <n v="62.341463414634148"/>
    <x v="3"/>
    <s v="DKK"/>
    <n v="1423720800"/>
    <n v="1424412000"/>
    <b v="0"/>
    <b v="0"/>
    <s v="film &amp; video/documentary"/>
    <x v="4"/>
    <x v="4"/>
  </r>
  <r>
    <x v="0"/>
    <n v="1"/>
    <n v="5"/>
    <x v="4"/>
    <s v="GBP"/>
    <n v="1375160400"/>
    <n v="1376197200"/>
    <b v="0"/>
    <b v="0"/>
    <s v="food/food trucks"/>
    <x v="0"/>
    <x v="0"/>
  </r>
  <r>
    <x v="1"/>
    <n v="194"/>
    <n v="67.103092783505161"/>
    <x v="1"/>
    <s v="USD"/>
    <n v="1401426000"/>
    <n v="1402894800"/>
    <b v="1"/>
    <b v="0"/>
    <s v="technology/wearables"/>
    <x v="2"/>
    <x v="8"/>
  </r>
  <r>
    <x v="1"/>
    <n v="1140"/>
    <n v="79.978947368421046"/>
    <x v="1"/>
    <s v="USD"/>
    <n v="1433480400"/>
    <n v="1434430800"/>
    <b v="0"/>
    <b v="0"/>
    <s v="theater/plays"/>
    <x v="3"/>
    <x v="3"/>
  </r>
  <r>
    <x v="1"/>
    <n v="102"/>
    <n v="62.176470588235297"/>
    <x v="1"/>
    <s v="USD"/>
    <n v="1555563600"/>
    <n v="1557896400"/>
    <b v="0"/>
    <b v="0"/>
    <s v="theater/plays"/>
    <x v="3"/>
    <x v="3"/>
  </r>
  <r>
    <x v="1"/>
    <n v="2857"/>
    <n v="53.005950297514879"/>
    <x v="1"/>
    <s v="USD"/>
    <n v="1295676000"/>
    <n v="1297490400"/>
    <b v="0"/>
    <b v="0"/>
    <s v="theater/plays"/>
    <x v="3"/>
    <x v="3"/>
  </r>
  <r>
    <x v="1"/>
    <n v="107"/>
    <n v="57.738317757009348"/>
    <x v="1"/>
    <s v="USD"/>
    <n v="1443848400"/>
    <n v="1447394400"/>
    <b v="0"/>
    <b v="0"/>
    <s v="publishing/nonfiction"/>
    <x v="5"/>
    <x v="9"/>
  </r>
  <r>
    <x v="1"/>
    <n v="160"/>
    <n v="40.03125"/>
    <x v="4"/>
    <s v="GBP"/>
    <n v="1457330400"/>
    <n v="1458277200"/>
    <b v="0"/>
    <b v="0"/>
    <s v="music/rock"/>
    <x v="1"/>
    <x v="1"/>
  </r>
  <r>
    <x v="1"/>
    <n v="2230"/>
    <n v="81.016591928251117"/>
    <x v="1"/>
    <s v="USD"/>
    <n v="1395550800"/>
    <n v="1395723600"/>
    <b v="0"/>
    <b v="0"/>
    <s v="food/food trucks"/>
    <x v="0"/>
    <x v="0"/>
  </r>
  <r>
    <x v="1"/>
    <n v="316"/>
    <n v="35.047468354430379"/>
    <x v="1"/>
    <s v="USD"/>
    <n v="1551852000"/>
    <n v="1552197600"/>
    <b v="0"/>
    <b v="1"/>
    <s v="music/jazz"/>
    <x v="1"/>
    <x v="17"/>
  </r>
  <r>
    <x v="1"/>
    <n v="117"/>
    <n v="102.92307692307692"/>
    <x v="1"/>
    <s v="USD"/>
    <n v="1547618400"/>
    <n v="1549087200"/>
    <b v="0"/>
    <b v="0"/>
    <s v="film &amp; video/science fiction"/>
    <x v="4"/>
    <x v="22"/>
  </r>
  <r>
    <x v="1"/>
    <n v="6406"/>
    <n v="27.998126756166094"/>
    <x v="1"/>
    <s v="USD"/>
    <n v="1355637600"/>
    <n v="1356847200"/>
    <b v="0"/>
    <b v="0"/>
    <s v="theater/plays"/>
    <x v="3"/>
    <x v="3"/>
  </r>
  <r>
    <x v="3"/>
    <n v="15"/>
    <n v="75.733333333333334"/>
    <x v="1"/>
    <s v="USD"/>
    <n v="1374728400"/>
    <n v="1375765200"/>
    <b v="0"/>
    <b v="0"/>
    <s v="theater/plays"/>
    <x v="3"/>
    <x v="3"/>
  </r>
  <r>
    <x v="1"/>
    <n v="192"/>
    <n v="45.026041666666664"/>
    <x v="1"/>
    <s v="USD"/>
    <n v="1287810000"/>
    <n v="1289800800"/>
    <b v="0"/>
    <b v="0"/>
    <s v="music/electric music"/>
    <x v="1"/>
    <x v="5"/>
  </r>
  <r>
    <x v="1"/>
    <n v="26"/>
    <n v="73.615384615384613"/>
    <x v="0"/>
    <s v="CAD"/>
    <n v="1503723600"/>
    <n v="1504501200"/>
    <b v="0"/>
    <b v="0"/>
    <s v="theater/plays"/>
    <x v="3"/>
    <x v="3"/>
  </r>
  <r>
    <x v="1"/>
    <n v="723"/>
    <n v="56.991701244813278"/>
    <x v="1"/>
    <s v="USD"/>
    <n v="1484114400"/>
    <n v="1485669600"/>
    <b v="0"/>
    <b v="0"/>
    <s v="theater/plays"/>
    <x v="3"/>
    <x v="3"/>
  </r>
  <r>
    <x v="1"/>
    <n v="170"/>
    <n v="85.223529411764702"/>
    <x v="6"/>
    <s v="EUR"/>
    <n v="1461906000"/>
    <n v="1462770000"/>
    <b v="0"/>
    <b v="0"/>
    <s v="theater/plays"/>
    <x v="3"/>
    <x v="3"/>
  </r>
  <r>
    <x v="1"/>
    <n v="238"/>
    <n v="50.962184873949582"/>
    <x v="4"/>
    <s v="GBP"/>
    <n v="1379653200"/>
    <n v="1379739600"/>
    <b v="0"/>
    <b v="1"/>
    <s v="music/indie rock"/>
    <x v="1"/>
    <x v="7"/>
  </r>
  <r>
    <x v="1"/>
    <n v="55"/>
    <n v="63.563636363636363"/>
    <x v="1"/>
    <s v="USD"/>
    <n v="1401858000"/>
    <n v="1402722000"/>
    <b v="0"/>
    <b v="0"/>
    <s v="theater/plays"/>
    <x v="3"/>
    <x v="3"/>
  </r>
  <r>
    <x v="0"/>
    <n v="1198"/>
    <n v="80.999165275459092"/>
    <x v="1"/>
    <s v="USD"/>
    <n v="1367470800"/>
    <n v="1369285200"/>
    <b v="0"/>
    <b v="0"/>
    <s v="publishing/nonfiction"/>
    <x v="5"/>
    <x v="9"/>
  </r>
  <r>
    <x v="0"/>
    <n v="648"/>
    <n v="86.044753086419746"/>
    <x v="1"/>
    <s v="USD"/>
    <n v="1304658000"/>
    <n v="1304744400"/>
    <b v="1"/>
    <b v="1"/>
    <s v="theater/plays"/>
    <x v="3"/>
    <x v="3"/>
  </r>
  <r>
    <x v="1"/>
    <n v="128"/>
    <n v="90.0390625"/>
    <x v="2"/>
    <s v="AUD"/>
    <n v="1467954000"/>
    <n v="1468299600"/>
    <b v="0"/>
    <b v="0"/>
    <s v="photography/photography books"/>
    <x v="7"/>
    <x v="14"/>
  </r>
  <r>
    <x v="1"/>
    <n v="2144"/>
    <n v="74.006063432835816"/>
    <x v="1"/>
    <s v="USD"/>
    <n v="1473742800"/>
    <n v="1474174800"/>
    <b v="0"/>
    <b v="0"/>
    <s v="theater/plays"/>
    <x v="3"/>
    <x v="3"/>
  </r>
  <r>
    <x v="0"/>
    <n v="64"/>
    <n v="92.4375"/>
    <x v="1"/>
    <s v="USD"/>
    <n v="1523768400"/>
    <n v="1526014800"/>
    <b v="0"/>
    <b v="0"/>
    <s v="music/indie rock"/>
    <x v="1"/>
    <x v="7"/>
  </r>
  <r>
    <x v="1"/>
    <n v="2693"/>
    <n v="55.999257333828446"/>
    <x v="4"/>
    <s v="GBP"/>
    <n v="1437022800"/>
    <n v="1437454800"/>
    <b v="0"/>
    <b v="0"/>
    <s v="theater/plays"/>
    <x v="3"/>
    <x v="3"/>
  </r>
  <r>
    <x v="1"/>
    <n v="432"/>
    <n v="32.983796296296298"/>
    <x v="1"/>
    <s v="USD"/>
    <n v="1422165600"/>
    <n v="1422684000"/>
    <b v="0"/>
    <b v="0"/>
    <s v="photography/photography books"/>
    <x v="7"/>
    <x v="14"/>
  </r>
  <r>
    <x v="0"/>
    <n v="62"/>
    <n v="93.596774193548384"/>
    <x v="1"/>
    <s v="USD"/>
    <n v="1580104800"/>
    <n v="1581314400"/>
    <b v="0"/>
    <b v="0"/>
    <s v="theater/plays"/>
    <x v="3"/>
    <x v="3"/>
  </r>
  <r>
    <x v="1"/>
    <n v="189"/>
    <n v="69.867724867724874"/>
    <x v="1"/>
    <s v="USD"/>
    <n v="1285650000"/>
    <n v="1286427600"/>
    <b v="0"/>
    <b v="1"/>
    <s v="theater/plays"/>
    <x v="3"/>
    <x v="3"/>
  </r>
  <r>
    <x v="1"/>
    <n v="154"/>
    <n v="72.129870129870127"/>
    <x v="4"/>
    <s v="GBP"/>
    <n v="1276664400"/>
    <n v="1278738000"/>
    <b v="1"/>
    <b v="0"/>
    <s v="food/food trucks"/>
    <x v="0"/>
    <x v="0"/>
  </r>
  <r>
    <x v="1"/>
    <n v="96"/>
    <n v="30.041666666666668"/>
    <x v="1"/>
    <s v="USD"/>
    <n v="1286168400"/>
    <n v="1286427600"/>
    <b v="0"/>
    <b v="0"/>
    <s v="music/indie rock"/>
    <x v="1"/>
    <x v="7"/>
  </r>
  <r>
    <x v="0"/>
    <n v="750"/>
    <n v="73.968000000000004"/>
    <x v="1"/>
    <s v="USD"/>
    <n v="1467781200"/>
    <n v="1467954000"/>
    <b v="0"/>
    <b v="1"/>
    <s v="theater/plays"/>
    <x v="3"/>
    <x v="3"/>
  </r>
  <r>
    <x v="3"/>
    <n v="87"/>
    <n v="68.65517241379311"/>
    <x v="1"/>
    <s v="USD"/>
    <n v="1556686800"/>
    <n v="1557637200"/>
    <b v="0"/>
    <b v="1"/>
    <s v="theater/plays"/>
    <x v="3"/>
    <x v="3"/>
  </r>
  <r>
    <x v="1"/>
    <n v="3063"/>
    <n v="59.992164544564154"/>
    <x v="1"/>
    <s v="USD"/>
    <n v="1553576400"/>
    <n v="1553922000"/>
    <b v="0"/>
    <b v="0"/>
    <s v="theater/plays"/>
    <x v="3"/>
    <x v="3"/>
  </r>
  <r>
    <x v="2"/>
    <n v="278"/>
    <n v="111.15827338129496"/>
    <x v="1"/>
    <s v="USD"/>
    <n v="1414904400"/>
    <n v="1416463200"/>
    <b v="0"/>
    <b v="0"/>
    <s v="theater/plays"/>
    <x v="3"/>
    <x v="3"/>
  </r>
  <r>
    <x v="0"/>
    <n v="105"/>
    <n v="53.038095238095238"/>
    <x v="1"/>
    <s v="USD"/>
    <n v="1446876000"/>
    <n v="1447221600"/>
    <b v="0"/>
    <b v="0"/>
    <s v="film &amp; video/animation"/>
    <x v="4"/>
    <x v="10"/>
  </r>
  <r>
    <x v="3"/>
    <n v="1658"/>
    <n v="55.985524728588658"/>
    <x v="1"/>
    <s v="USD"/>
    <n v="1490418000"/>
    <n v="1491627600"/>
    <b v="0"/>
    <b v="0"/>
    <s v="film &amp; video/television"/>
    <x v="4"/>
    <x v="19"/>
  </r>
  <r>
    <x v="1"/>
    <n v="2266"/>
    <n v="69.986760812003524"/>
    <x v="1"/>
    <s v="USD"/>
    <n v="1360389600"/>
    <n v="1363150800"/>
    <b v="0"/>
    <b v="0"/>
    <s v="film &amp; video/television"/>
    <x v="4"/>
    <x v="19"/>
  </r>
  <r>
    <x v="0"/>
    <n v="2604"/>
    <n v="48.998079877112133"/>
    <x v="3"/>
    <s v="DKK"/>
    <n v="1326866400"/>
    <n v="1330754400"/>
    <b v="0"/>
    <b v="1"/>
    <s v="film &amp; video/animation"/>
    <x v="4"/>
    <x v="10"/>
  </r>
  <r>
    <x v="0"/>
    <n v="65"/>
    <n v="103.84615384615384"/>
    <x v="1"/>
    <s v="USD"/>
    <n v="1479103200"/>
    <n v="1479794400"/>
    <b v="0"/>
    <b v="0"/>
    <s v="theater/plays"/>
    <x v="3"/>
    <x v="3"/>
  </r>
  <r>
    <x v="0"/>
    <n v="94"/>
    <n v="99.127659574468083"/>
    <x v="1"/>
    <s v="USD"/>
    <n v="1280206800"/>
    <n v="1281243600"/>
    <b v="0"/>
    <b v="1"/>
    <s v="theater/plays"/>
    <x v="3"/>
    <x v="3"/>
  </r>
  <r>
    <x v="2"/>
    <n v="45"/>
    <n v="107.37777777777778"/>
    <x v="1"/>
    <s v="USD"/>
    <n v="1532754000"/>
    <n v="1532754000"/>
    <b v="0"/>
    <b v="1"/>
    <s v="film &amp; video/drama"/>
    <x v="4"/>
    <x v="6"/>
  </r>
  <r>
    <x v="0"/>
    <n v="257"/>
    <n v="76.922178988326849"/>
    <x v="1"/>
    <s v="USD"/>
    <n v="1453096800"/>
    <n v="1453356000"/>
    <b v="0"/>
    <b v="0"/>
    <s v="theater/plays"/>
    <x v="3"/>
    <x v="3"/>
  </r>
  <r>
    <x v="1"/>
    <n v="194"/>
    <n v="58.128865979381445"/>
    <x v="5"/>
    <s v="CHF"/>
    <n v="1487570400"/>
    <n v="1489986000"/>
    <b v="0"/>
    <b v="0"/>
    <s v="theater/plays"/>
    <x v="3"/>
    <x v="3"/>
  </r>
  <r>
    <x v="1"/>
    <n v="129"/>
    <n v="103.73643410852713"/>
    <x v="0"/>
    <s v="CAD"/>
    <n v="1545026400"/>
    <n v="1545804000"/>
    <b v="0"/>
    <b v="0"/>
    <s v="technology/wearables"/>
    <x v="2"/>
    <x v="8"/>
  </r>
  <r>
    <x v="1"/>
    <n v="375"/>
    <n v="87.962666666666664"/>
    <x v="1"/>
    <s v="USD"/>
    <n v="1488348000"/>
    <n v="1489899600"/>
    <b v="0"/>
    <b v="0"/>
    <s v="theater/plays"/>
    <x v="3"/>
    <x v="3"/>
  </r>
  <r>
    <x v="0"/>
    <n v="2928"/>
    <n v="28"/>
    <x v="0"/>
    <s v="CAD"/>
    <n v="1545112800"/>
    <n v="1546495200"/>
    <b v="0"/>
    <b v="0"/>
    <s v="theater/plays"/>
    <x v="3"/>
    <x v="3"/>
  </r>
  <r>
    <x v="0"/>
    <n v="4697"/>
    <n v="37.999361294443261"/>
    <x v="1"/>
    <s v="USD"/>
    <n v="1537938000"/>
    <n v="1539752400"/>
    <b v="0"/>
    <b v="1"/>
    <s v="music/rock"/>
    <x v="1"/>
    <x v="1"/>
  </r>
  <r>
    <x v="0"/>
    <n v="2915"/>
    <n v="29.999313893653515"/>
    <x v="1"/>
    <s v="USD"/>
    <n v="1363150800"/>
    <n v="1364101200"/>
    <b v="0"/>
    <b v="0"/>
    <s v="games/video games"/>
    <x v="6"/>
    <x v="11"/>
  </r>
  <r>
    <x v="0"/>
    <n v="18"/>
    <n v="103.5"/>
    <x v="1"/>
    <s v="USD"/>
    <n v="1523250000"/>
    <n v="1525323600"/>
    <b v="0"/>
    <b v="0"/>
    <s v="publishing/translations"/>
    <x v="5"/>
    <x v="18"/>
  </r>
  <r>
    <x v="3"/>
    <n v="723"/>
    <n v="85.994467496542185"/>
    <x v="1"/>
    <s v="USD"/>
    <n v="1499317200"/>
    <n v="1500872400"/>
    <b v="1"/>
    <b v="0"/>
    <s v="food/food trucks"/>
    <x v="0"/>
    <x v="0"/>
  </r>
  <r>
    <x v="0"/>
    <n v="602"/>
    <n v="98.011627906976742"/>
    <x v="5"/>
    <s v="CHF"/>
    <n v="1287550800"/>
    <n v="1288501200"/>
    <b v="1"/>
    <b v="1"/>
    <s v="theater/plays"/>
    <x v="3"/>
    <x v="3"/>
  </r>
  <r>
    <x v="0"/>
    <n v="1"/>
    <n v="2"/>
    <x v="1"/>
    <s v="USD"/>
    <n v="1404795600"/>
    <n v="1407128400"/>
    <b v="0"/>
    <b v="0"/>
    <s v="music/jazz"/>
    <x v="1"/>
    <x v="17"/>
  </r>
  <r>
    <x v="0"/>
    <n v="3868"/>
    <n v="44.994570837642193"/>
    <x v="6"/>
    <s v="EUR"/>
    <n v="1393048800"/>
    <n v="1394344800"/>
    <b v="0"/>
    <b v="0"/>
    <s v="film &amp; video/shorts"/>
    <x v="4"/>
    <x v="12"/>
  </r>
  <r>
    <x v="1"/>
    <n v="409"/>
    <n v="31.012224938875306"/>
    <x v="1"/>
    <s v="USD"/>
    <n v="1470373200"/>
    <n v="1474088400"/>
    <b v="0"/>
    <b v="0"/>
    <s v="technology/web"/>
    <x v="2"/>
    <x v="2"/>
  </r>
  <r>
    <x v="1"/>
    <n v="234"/>
    <n v="59.970085470085472"/>
    <x v="1"/>
    <s v="USD"/>
    <n v="1460091600"/>
    <n v="1460264400"/>
    <b v="0"/>
    <b v="0"/>
    <s v="technology/web"/>
    <x v="2"/>
    <x v="2"/>
  </r>
  <r>
    <x v="1"/>
    <n v="3016"/>
    <n v="58.9973474801061"/>
    <x v="1"/>
    <s v="USD"/>
    <n v="1440392400"/>
    <n v="1440824400"/>
    <b v="0"/>
    <b v="0"/>
    <s v="music/metal"/>
    <x v="1"/>
    <x v="16"/>
  </r>
  <r>
    <x v="1"/>
    <n v="264"/>
    <n v="50.045454545454547"/>
    <x v="1"/>
    <s v="USD"/>
    <n v="1488434400"/>
    <n v="1489554000"/>
    <b v="1"/>
    <b v="0"/>
    <s v="photography/photography books"/>
    <x v="7"/>
    <x v="14"/>
  </r>
  <r>
    <x v="0"/>
    <n v="504"/>
    <n v="98.966269841269835"/>
    <x v="2"/>
    <s v="AUD"/>
    <n v="1514440800"/>
    <n v="1514872800"/>
    <b v="0"/>
    <b v="0"/>
    <s v="food/food trucks"/>
    <x v="0"/>
    <x v="0"/>
  </r>
  <r>
    <x v="0"/>
    <n v="14"/>
    <n v="58.857142857142854"/>
    <x v="1"/>
    <s v="USD"/>
    <n v="1514354400"/>
    <n v="1515736800"/>
    <b v="0"/>
    <b v="0"/>
    <s v="film &amp; video/science fiction"/>
    <x v="4"/>
    <x v="22"/>
  </r>
  <r>
    <x v="3"/>
    <n v="390"/>
    <n v="81.010256410256417"/>
    <x v="1"/>
    <s v="USD"/>
    <n v="1440910800"/>
    <n v="1442898000"/>
    <b v="0"/>
    <b v="0"/>
    <s v="music/rock"/>
    <x v="1"/>
    <x v="1"/>
  </r>
  <r>
    <x v="0"/>
    <n v="750"/>
    <n v="76.013333333333335"/>
    <x v="4"/>
    <s v="GBP"/>
    <n v="1296108000"/>
    <n v="1296194400"/>
    <b v="0"/>
    <b v="0"/>
    <s v="film &amp; video/documentary"/>
    <x v="4"/>
    <x v="4"/>
  </r>
  <r>
    <x v="0"/>
    <n v="77"/>
    <n v="96.597402597402592"/>
    <x v="1"/>
    <s v="USD"/>
    <n v="1440133200"/>
    <n v="1440910800"/>
    <b v="1"/>
    <b v="0"/>
    <s v="theater/plays"/>
    <x v="3"/>
    <x v="3"/>
  </r>
  <r>
    <x v="0"/>
    <n v="752"/>
    <n v="76.957446808510639"/>
    <x v="3"/>
    <s v="DKK"/>
    <n v="1332910800"/>
    <n v="1335502800"/>
    <b v="0"/>
    <b v="0"/>
    <s v="music/jazz"/>
    <x v="1"/>
    <x v="17"/>
  </r>
  <r>
    <x v="0"/>
    <n v="131"/>
    <n v="67.984732824427482"/>
    <x v="1"/>
    <s v="USD"/>
    <n v="1544335200"/>
    <n v="1544680800"/>
    <b v="0"/>
    <b v="0"/>
    <s v="theater/plays"/>
    <x v="3"/>
    <x v="3"/>
  </r>
  <r>
    <x v="0"/>
    <n v="87"/>
    <n v="88.781609195402297"/>
    <x v="1"/>
    <s v="USD"/>
    <n v="1286427600"/>
    <n v="1288414800"/>
    <b v="0"/>
    <b v="0"/>
    <s v="theater/plays"/>
    <x v="3"/>
    <x v="3"/>
  </r>
  <r>
    <x v="0"/>
    <n v="1063"/>
    <n v="24.99623706491063"/>
    <x v="1"/>
    <s v="USD"/>
    <n v="1329717600"/>
    <n v="1330581600"/>
    <b v="0"/>
    <b v="0"/>
    <s v="music/jazz"/>
    <x v="1"/>
    <x v="17"/>
  </r>
  <r>
    <x v="1"/>
    <n v="272"/>
    <n v="44.922794117647058"/>
    <x v="1"/>
    <s v="USD"/>
    <n v="1310187600"/>
    <n v="1311397200"/>
    <b v="0"/>
    <b v="1"/>
    <s v="film &amp; video/documentary"/>
    <x v="4"/>
    <x v="4"/>
  </r>
  <r>
    <x v="3"/>
    <n v="25"/>
    <n v="79.400000000000006"/>
    <x v="1"/>
    <s v="USD"/>
    <n v="1377838800"/>
    <n v="1378357200"/>
    <b v="0"/>
    <b v="1"/>
    <s v="theater/plays"/>
    <x v="3"/>
    <x v="3"/>
  </r>
  <r>
    <x v="1"/>
    <n v="419"/>
    <n v="29.009546539379475"/>
    <x v="1"/>
    <s v="USD"/>
    <n v="1410325200"/>
    <n v="1411102800"/>
    <b v="0"/>
    <b v="0"/>
    <s v="journalism/audio"/>
    <x v="8"/>
    <x v="23"/>
  </r>
  <r>
    <x v="0"/>
    <n v="76"/>
    <n v="73.59210526315789"/>
    <x v="1"/>
    <s v="USD"/>
    <n v="1343797200"/>
    <n v="1344834000"/>
    <b v="0"/>
    <b v="0"/>
    <s v="theater/plays"/>
    <x v="3"/>
    <x v="3"/>
  </r>
  <r>
    <x v="1"/>
    <n v="1621"/>
    <n v="107.97038864898211"/>
    <x v="6"/>
    <s v="EUR"/>
    <n v="1498453200"/>
    <n v="1499230800"/>
    <b v="0"/>
    <b v="0"/>
    <s v="theater/plays"/>
    <x v="3"/>
    <x v="3"/>
  </r>
  <r>
    <x v="1"/>
    <n v="1101"/>
    <n v="68.987284287011803"/>
    <x v="1"/>
    <s v="USD"/>
    <n v="1456380000"/>
    <n v="1457416800"/>
    <b v="0"/>
    <b v="0"/>
    <s v="music/indie rock"/>
    <x v="1"/>
    <x v="7"/>
  </r>
  <r>
    <x v="1"/>
    <n v="1073"/>
    <n v="111.02236719478098"/>
    <x v="1"/>
    <s v="USD"/>
    <n v="1280552400"/>
    <n v="1280898000"/>
    <b v="0"/>
    <b v="1"/>
    <s v="theater/plays"/>
    <x v="3"/>
    <x v="3"/>
  </r>
  <r>
    <x v="0"/>
    <n v="4428"/>
    <n v="24.997515808491418"/>
    <x v="2"/>
    <s v="AUD"/>
    <n v="1521608400"/>
    <n v="1522472400"/>
    <b v="0"/>
    <b v="0"/>
    <s v="theater/plays"/>
    <x v="3"/>
    <x v="3"/>
  </r>
  <r>
    <x v="0"/>
    <n v="58"/>
    <n v="42.155172413793103"/>
    <x v="6"/>
    <s v="EUR"/>
    <n v="1460696400"/>
    <n v="1462510800"/>
    <b v="0"/>
    <b v="0"/>
    <s v="music/indie rock"/>
    <x v="1"/>
    <x v="7"/>
  </r>
  <r>
    <x v="3"/>
    <n v="1218"/>
    <n v="47.003284072249592"/>
    <x v="1"/>
    <s v="USD"/>
    <n v="1313730000"/>
    <n v="1317790800"/>
    <b v="0"/>
    <b v="0"/>
    <s v="photography/photography books"/>
    <x v="7"/>
    <x v="14"/>
  </r>
  <r>
    <x v="1"/>
    <n v="331"/>
    <n v="36.0392749244713"/>
    <x v="1"/>
    <s v="USD"/>
    <n v="1568178000"/>
    <n v="1568782800"/>
    <b v="0"/>
    <b v="0"/>
    <s v="journalism/audio"/>
    <x v="8"/>
    <x v="23"/>
  </r>
  <r>
    <x v="1"/>
    <n v="1170"/>
    <n v="101.03760683760684"/>
    <x v="1"/>
    <s v="USD"/>
    <n v="1348635600"/>
    <n v="1349413200"/>
    <b v="0"/>
    <b v="0"/>
    <s v="photography/photography books"/>
    <x v="7"/>
    <x v="14"/>
  </r>
  <r>
    <x v="0"/>
    <n v="111"/>
    <n v="39.927927927927925"/>
    <x v="1"/>
    <s v="USD"/>
    <n v="1468126800"/>
    <n v="1472446800"/>
    <b v="0"/>
    <b v="0"/>
    <s v="publishing/fiction"/>
    <x v="5"/>
    <x v="13"/>
  </r>
  <r>
    <x v="3"/>
    <n v="215"/>
    <n v="83.158139534883716"/>
    <x v="1"/>
    <s v="USD"/>
    <n v="1547877600"/>
    <n v="1548050400"/>
    <b v="0"/>
    <b v="0"/>
    <s v="film &amp; video/drama"/>
    <x v="4"/>
    <x v="6"/>
  </r>
  <r>
    <x v="1"/>
    <n v="363"/>
    <n v="39.97520661157025"/>
    <x v="1"/>
    <s v="USD"/>
    <n v="1571374800"/>
    <n v="1571806800"/>
    <b v="0"/>
    <b v="1"/>
    <s v="food/food trucks"/>
    <x v="0"/>
    <x v="0"/>
  </r>
  <r>
    <x v="0"/>
    <n v="2955"/>
    <n v="47.993908629441627"/>
    <x v="1"/>
    <s v="USD"/>
    <n v="1576303200"/>
    <n v="1576476000"/>
    <b v="0"/>
    <b v="1"/>
    <s v="games/mobile games"/>
    <x v="6"/>
    <x v="20"/>
  </r>
  <r>
    <x v="0"/>
    <n v="1657"/>
    <n v="95.978877489438744"/>
    <x v="1"/>
    <s v="USD"/>
    <n v="1324447200"/>
    <n v="1324965600"/>
    <b v="0"/>
    <b v="0"/>
    <s v="theater/plays"/>
    <x v="3"/>
    <x v="3"/>
  </r>
  <r>
    <x v="1"/>
    <n v="103"/>
    <n v="78.728155339805824"/>
    <x v="1"/>
    <s v="USD"/>
    <n v="1386741600"/>
    <n v="1387519200"/>
    <b v="0"/>
    <b v="0"/>
    <s v="theater/plays"/>
    <x v="3"/>
    <x v="3"/>
  </r>
  <r>
    <x v="1"/>
    <n v="147"/>
    <n v="56.081632653061227"/>
    <x v="1"/>
    <s v="USD"/>
    <n v="1537074000"/>
    <n v="1537246800"/>
    <b v="0"/>
    <b v="0"/>
    <s v="theater/plays"/>
    <x v="3"/>
    <x v="3"/>
  </r>
  <r>
    <x v="1"/>
    <n v="110"/>
    <n v="69.090909090909093"/>
    <x v="0"/>
    <s v="CAD"/>
    <n v="1277787600"/>
    <n v="1279515600"/>
    <b v="0"/>
    <b v="0"/>
    <s v="publishing/nonfiction"/>
    <x v="5"/>
    <x v="9"/>
  </r>
  <r>
    <x v="0"/>
    <n v="926"/>
    <n v="102.05291576673866"/>
    <x v="0"/>
    <s v="CAD"/>
    <n v="1440306000"/>
    <n v="1442379600"/>
    <b v="0"/>
    <b v="0"/>
    <s v="theater/plays"/>
    <x v="3"/>
    <x v="3"/>
  </r>
  <r>
    <x v="1"/>
    <n v="134"/>
    <n v="107.32089552238806"/>
    <x v="1"/>
    <s v="USD"/>
    <n v="1522126800"/>
    <n v="1523077200"/>
    <b v="0"/>
    <b v="0"/>
    <s v="technology/wearables"/>
    <x v="2"/>
    <x v="8"/>
  </r>
  <r>
    <x v="1"/>
    <n v="269"/>
    <n v="51.970260223048328"/>
    <x v="1"/>
    <s v="USD"/>
    <n v="1489298400"/>
    <n v="1489554000"/>
    <b v="0"/>
    <b v="0"/>
    <s v="theater/plays"/>
    <x v="3"/>
    <x v="3"/>
  </r>
  <r>
    <x v="1"/>
    <n v="175"/>
    <n v="71.137142857142862"/>
    <x v="1"/>
    <s v="USD"/>
    <n v="1547100000"/>
    <n v="1548482400"/>
    <b v="0"/>
    <b v="1"/>
    <s v="film &amp; video/television"/>
    <x v="4"/>
    <x v="19"/>
  </r>
  <r>
    <x v="1"/>
    <n v="69"/>
    <n v="106.49275362318841"/>
    <x v="1"/>
    <s v="USD"/>
    <n v="1383022800"/>
    <n v="1384063200"/>
    <b v="0"/>
    <b v="0"/>
    <s v="technology/web"/>
    <x v="2"/>
    <x v="2"/>
  </r>
  <r>
    <x v="1"/>
    <n v="190"/>
    <n v="42.93684210526316"/>
    <x v="1"/>
    <s v="USD"/>
    <n v="1322373600"/>
    <n v="1322892000"/>
    <b v="0"/>
    <b v="1"/>
    <s v="film &amp; video/documentary"/>
    <x v="4"/>
    <x v="4"/>
  </r>
  <r>
    <x v="1"/>
    <n v="237"/>
    <n v="30.037974683544302"/>
    <x v="1"/>
    <s v="USD"/>
    <n v="1349240400"/>
    <n v="1350709200"/>
    <b v="1"/>
    <b v="1"/>
    <s v="film &amp; video/documentary"/>
    <x v="4"/>
    <x v="4"/>
  </r>
  <r>
    <x v="0"/>
    <n v="77"/>
    <n v="70.623376623376629"/>
    <x v="4"/>
    <s v="GBP"/>
    <n v="1562648400"/>
    <n v="1564203600"/>
    <b v="0"/>
    <b v="0"/>
    <s v="music/rock"/>
    <x v="1"/>
    <x v="1"/>
  </r>
  <r>
    <x v="0"/>
    <n v="1748"/>
    <n v="66.016018306636155"/>
    <x v="1"/>
    <s v="USD"/>
    <n v="1508216400"/>
    <n v="1509685200"/>
    <b v="0"/>
    <b v="0"/>
    <s v="theater/plays"/>
    <x v="3"/>
    <x v="3"/>
  </r>
  <r>
    <x v="0"/>
    <n v="79"/>
    <n v="96.911392405063296"/>
    <x v="1"/>
    <s v="USD"/>
    <n v="1511762400"/>
    <n v="1514959200"/>
    <b v="0"/>
    <b v="0"/>
    <s v="theater/plays"/>
    <x v="3"/>
    <x v="3"/>
  </r>
  <r>
    <x v="1"/>
    <n v="196"/>
    <n v="62.867346938775512"/>
    <x v="6"/>
    <s v="EUR"/>
    <n v="1447480800"/>
    <n v="1448863200"/>
    <b v="1"/>
    <b v="0"/>
    <s v="music/rock"/>
    <x v="1"/>
    <x v="1"/>
  </r>
  <r>
    <x v="0"/>
    <n v="889"/>
    <n v="108.98537682789652"/>
    <x v="1"/>
    <s v="USD"/>
    <n v="1429506000"/>
    <n v="1429592400"/>
    <b v="0"/>
    <b v="1"/>
    <s v="theater/plays"/>
    <x v="3"/>
    <x v="3"/>
  </r>
  <r>
    <x v="1"/>
    <n v="7295"/>
    <n v="26.999314599040439"/>
    <x v="1"/>
    <s v="USD"/>
    <n v="1522472400"/>
    <n v="1522645200"/>
    <b v="0"/>
    <b v="0"/>
    <s v="music/electric music"/>
    <x v="1"/>
    <x v="5"/>
  </r>
  <r>
    <x v="1"/>
    <n v="2893"/>
    <n v="65.004147943311438"/>
    <x v="0"/>
    <s v="CAD"/>
    <n v="1322114400"/>
    <n v="1323324000"/>
    <b v="0"/>
    <b v="0"/>
    <s v="technology/wearables"/>
    <x v="2"/>
    <x v="8"/>
  </r>
  <r>
    <x v="0"/>
    <n v="56"/>
    <n v="111.51785714285714"/>
    <x v="1"/>
    <s v="USD"/>
    <n v="1561438800"/>
    <n v="1561525200"/>
    <b v="0"/>
    <b v="0"/>
    <s v="film &amp; video/drama"/>
    <x v="4"/>
    <x v="6"/>
  </r>
  <r>
    <x v="0"/>
    <n v="1"/>
    <n v="3"/>
    <x v="1"/>
    <s v="USD"/>
    <n v="1264399200"/>
    <n v="1265695200"/>
    <b v="0"/>
    <b v="0"/>
    <s v="technology/wearables"/>
    <x v="2"/>
    <x v="8"/>
  </r>
  <r>
    <x v="1"/>
    <n v="820"/>
    <n v="110.99268292682927"/>
    <x v="1"/>
    <s v="USD"/>
    <n v="1301202000"/>
    <n v="1301806800"/>
    <b v="1"/>
    <b v="0"/>
    <s v="theater/plays"/>
    <x v="3"/>
    <x v="3"/>
  </r>
  <r>
    <x v="0"/>
    <n v="83"/>
    <n v="56.746987951807228"/>
    <x v="1"/>
    <s v="USD"/>
    <n v="1374469200"/>
    <n v="1374901200"/>
    <b v="0"/>
    <b v="0"/>
    <s v="technology/wearables"/>
    <x v="2"/>
    <x v="8"/>
  </r>
  <r>
    <x v="1"/>
    <n v="2038"/>
    <n v="97.020608439646708"/>
    <x v="1"/>
    <s v="USD"/>
    <n v="1334984400"/>
    <n v="1336453200"/>
    <b v="1"/>
    <b v="1"/>
    <s v="publishing/translations"/>
    <x v="5"/>
    <x v="18"/>
  </r>
  <r>
    <x v="1"/>
    <n v="116"/>
    <n v="92.08620689655173"/>
    <x v="1"/>
    <s v="USD"/>
    <n v="1467608400"/>
    <n v="1468904400"/>
    <b v="0"/>
    <b v="0"/>
    <s v="film &amp; video/animation"/>
    <x v="4"/>
    <x v="10"/>
  </r>
  <r>
    <x v="0"/>
    <n v="2025"/>
    <n v="82.986666666666665"/>
    <x v="4"/>
    <s v="GBP"/>
    <n v="1386741600"/>
    <n v="1387087200"/>
    <b v="0"/>
    <b v="0"/>
    <s v="publishing/nonfiction"/>
    <x v="5"/>
    <x v="9"/>
  </r>
  <r>
    <x v="1"/>
    <n v="1345"/>
    <n v="103.03791821561339"/>
    <x v="2"/>
    <s v="AUD"/>
    <n v="1546754400"/>
    <n v="1547445600"/>
    <b v="0"/>
    <b v="1"/>
    <s v="technology/web"/>
    <x v="2"/>
    <x v="2"/>
  </r>
  <r>
    <x v="1"/>
    <n v="168"/>
    <n v="68.922619047619051"/>
    <x v="1"/>
    <s v="USD"/>
    <n v="1544248800"/>
    <n v="1547359200"/>
    <b v="0"/>
    <b v="0"/>
    <s v="film &amp; video/drama"/>
    <x v="4"/>
    <x v="6"/>
  </r>
  <r>
    <x v="1"/>
    <n v="137"/>
    <n v="87.737226277372258"/>
    <x v="5"/>
    <s v="CHF"/>
    <n v="1495429200"/>
    <n v="1496293200"/>
    <b v="0"/>
    <b v="0"/>
    <s v="theater/plays"/>
    <x v="3"/>
    <x v="3"/>
  </r>
  <r>
    <x v="1"/>
    <n v="186"/>
    <n v="75.021505376344081"/>
    <x v="6"/>
    <s v="EUR"/>
    <n v="1334811600"/>
    <n v="1335416400"/>
    <b v="0"/>
    <b v="0"/>
    <s v="theater/plays"/>
    <x v="3"/>
    <x v="3"/>
  </r>
  <r>
    <x v="1"/>
    <n v="125"/>
    <n v="50.863999999999997"/>
    <x v="1"/>
    <s v="USD"/>
    <n v="1531544400"/>
    <n v="1532149200"/>
    <b v="0"/>
    <b v="1"/>
    <s v="theater/plays"/>
    <x v="3"/>
    <x v="3"/>
  </r>
  <r>
    <x v="0"/>
    <n v="14"/>
    <n v="90"/>
    <x v="6"/>
    <s v="EUR"/>
    <n v="1453615200"/>
    <n v="1453788000"/>
    <b v="1"/>
    <b v="1"/>
    <s v="theater/plays"/>
    <x v="3"/>
    <x v="3"/>
  </r>
  <r>
    <x v="1"/>
    <n v="202"/>
    <n v="72.896039603960389"/>
    <x v="1"/>
    <s v="USD"/>
    <n v="1467954000"/>
    <n v="1471496400"/>
    <b v="0"/>
    <b v="0"/>
    <s v="theater/plays"/>
    <x v="3"/>
    <x v="3"/>
  </r>
  <r>
    <x v="1"/>
    <n v="103"/>
    <n v="108.48543689320388"/>
    <x v="1"/>
    <s v="USD"/>
    <n v="1471842000"/>
    <n v="1472878800"/>
    <b v="0"/>
    <b v="0"/>
    <s v="publishing/radio &amp; podcasts"/>
    <x v="5"/>
    <x v="15"/>
  </r>
  <r>
    <x v="1"/>
    <n v="1785"/>
    <n v="101.98095238095237"/>
    <x v="1"/>
    <s v="USD"/>
    <n v="1408424400"/>
    <n v="1408510800"/>
    <b v="0"/>
    <b v="0"/>
    <s v="music/rock"/>
    <x v="1"/>
    <x v="1"/>
  </r>
  <r>
    <x v="0"/>
    <n v="656"/>
    <n v="44.009146341463413"/>
    <x v="1"/>
    <s v="USD"/>
    <n v="1281157200"/>
    <n v="1281589200"/>
    <b v="0"/>
    <b v="0"/>
    <s v="games/mobile games"/>
    <x v="6"/>
    <x v="20"/>
  </r>
  <r>
    <x v="1"/>
    <n v="157"/>
    <n v="65.942675159235662"/>
    <x v="1"/>
    <s v="USD"/>
    <n v="1373432400"/>
    <n v="1375851600"/>
    <b v="0"/>
    <b v="1"/>
    <s v="theater/plays"/>
    <x v="3"/>
    <x v="3"/>
  </r>
  <r>
    <x v="1"/>
    <n v="555"/>
    <n v="24.987387387387386"/>
    <x v="1"/>
    <s v="USD"/>
    <n v="1313989200"/>
    <n v="1315803600"/>
    <b v="0"/>
    <b v="0"/>
    <s v="film &amp; video/documentary"/>
    <x v="4"/>
    <x v="4"/>
  </r>
  <r>
    <x v="1"/>
    <n v="297"/>
    <n v="28.003367003367003"/>
    <x v="1"/>
    <s v="USD"/>
    <n v="1371445200"/>
    <n v="1373691600"/>
    <b v="0"/>
    <b v="0"/>
    <s v="technology/wearables"/>
    <x v="2"/>
    <x v="8"/>
  </r>
  <r>
    <x v="1"/>
    <n v="123"/>
    <n v="85.829268292682926"/>
    <x v="1"/>
    <s v="USD"/>
    <n v="1338267600"/>
    <n v="1339218000"/>
    <b v="0"/>
    <b v="0"/>
    <s v="publishing/fiction"/>
    <x v="5"/>
    <x v="13"/>
  </r>
  <r>
    <x v="3"/>
    <n v="38"/>
    <n v="84.921052631578945"/>
    <x v="3"/>
    <s v="DKK"/>
    <n v="1519192800"/>
    <n v="1520402400"/>
    <b v="0"/>
    <b v="1"/>
    <s v="theater/plays"/>
    <x v="3"/>
    <x v="3"/>
  </r>
  <r>
    <x v="3"/>
    <n v="60"/>
    <n v="90.483333333333334"/>
    <x v="1"/>
    <s v="USD"/>
    <n v="1522818000"/>
    <n v="1523336400"/>
    <b v="0"/>
    <b v="0"/>
    <s v="music/rock"/>
    <x v="1"/>
    <x v="1"/>
  </r>
  <r>
    <x v="1"/>
    <n v="3036"/>
    <n v="25.00197628458498"/>
    <x v="1"/>
    <s v="USD"/>
    <n v="1509948000"/>
    <n v="1512280800"/>
    <b v="0"/>
    <b v="0"/>
    <s v="film &amp; video/documentary"/>
    <x v="4"/>
    <x v="4"/>
  </r>
  <r>
    <x v="1"/>
    <n v="144"/>
    <n v="92.013888888888886"/>
    <x v="2"/>
    <s v="AUD"/>
    <n v="1456898400"/>
    <n v="1458709200"/>
    <b v="0"/>
    <b v="0"/>
    <s v="theater/plays"/>
    <x v="3"/>
    <x v="3"/>
  </r>
  <r>
    <x v="1"/>
    <n v="121"/>
    <n v="93.066115702479337"/>
    <x v="4"/>
    <s v="GBP"/>
    <n v="1413954000"/>
    <n v="1414126800"/>
    <b v="0"/>
    <b v="1"/>
    <s v="theater/plays"/>
    <x v="3"/>
    <x v="3"/>
  </r>
  <r>
    <x v="0"/>
    <n v="1596"/>
    <n v="61.008145363408524"/>
    <x v="1"/>
    <s v="USD"/>
    <n v="1416031200"/>
    <n v="1416204000"/>
    <b v="0"/>
    <b v="0"/>
    <s v="games/mobile games"/>
    <x v="6"/>
    <x v="20"/>
  </r>
  <r>
    <x v="3"/>
    <n v="524"/>
    <n v="92.036259541984734"/>
    <x v="1"/>
    <s v="USD"/>
    <n v="1287982800"/>
    <n v="1288501200"/>
    <b v="0"/>
    <b v="1"/>
    <s v="theater/plays"/>
    <x v="3"/>
    <x v="3"/>
  </r>
  <r>
    <x v="1"/>
    <n v="181"/>
    <n v="81.132596685082873"/>
    <x v="1"/>
    <s v="USD"/>
    <n v="1547964000"/>
    <n v="1552971600"/>
    <b v="0"/>
    <b v="0"/>
    <s v="technology/web"/>
    <x v="2"/>
    <x v="2"/>
  </r>
  <r>
    <x v="0"/>
    <n v="10"/>
    <n v="73.5"/>
    <x v="1"/>
    <s v="USD"/>
    <n v="1464152400"/>
    <n v="1465102800"/>
    <b v="0"/>
    <b v="0"/>
    <s v="theater/plays"/>
    <x v="3"/>
    <x v="3"/>
  </r>
  <r>
    <x v="1"/>
    <n v="122"/>
    <n v="85.221311475409834"/>
    <x v="1"/>
    <s v="USD"/>
    <n v="1359957600"/>
    <n v="1360130400"/>
    <b v="0"/>
    <b v="0"/>
    <s v="film &amp; video/drama"/>
    <x v="4"/>
    <x v="6"/>
  </r>
  <r>
    <x v="1"/>
    <n v="1071"/>
    <n v="110.96825396825396"/>
    <x v="0"/>
    <s v="CAD"/>
    <n v="1432357200"/>
    <n v="1432875600"/>
    <b v="0"/>
    <b v="0"/>
    <s v="technology/wearables"/>
    <x v="2"/>
    <x v="8"/>
  </r>
  <r>
    <x v="3"/>
    <n v="219"/>
    <n v="32.968036529680369"/>
    <x v="1"/>
    <s v="USD"/>
    <n v="1500786000"/>
    <n v="1500872400"/>
    <b v="0"/>
    <b v="0"/>
    <s v="technology/web"/>
    <x v="2"/>
    <x v="2"/>
  </r>
  <r>
    <x v="0"/>
    <n v="1121"/>
    <n v="96.005352363960753"/>
    <x v="1"/>
    <s v="USD"/>
    <n v="1490158800"/>
    <n v="1492146000"/>
    <b v="0"/>
    <b v="1"/>
    <s v="music/rock"/>
    <x v="1"/>
    <x v="1"/>
  </r>
  <r>
    <x v="1"/>
    <n v="980"/>
    <n v="84.96632653061225"/>
    <x v="1"/>
    <s v="USD"/>
    <n v="1406178000"/>
    <n v="1407301200"/>
    <b v="0"/>
    <b v="0"/>
    <s v="music/metal"/>
    <x v="1"/>
    <x v="16"/>
  </r>
  <r>
    <x v="1"/>
    <n v="536"/>
    <n v="25.007462686567163"/>
    <x v="1"/>
    <s v="USD"/>
    <n v="1485583200"/>
    <n v="1486620000"/>
    <b v="0"/>
    <b v="1"/>
    <s v="theater/plays"/>
    <x v="3"/>
    <x v="3"/>
  </r>
  <r>
    <x v="1"/>
    <n v="1991"/>
    <n v="65.998995479658461"/>
    <x v="1"/>
    <s v="USD"/>
    <n v="1459314000"/>
    <n v="1459918800"/>
    <b v="0"/>
    <b v="0"/>
    <s v="photography/photography books"/>
    <x v="7"/>
    <x v="14"/>
  </r>
  <r>
    <x v="3"/>
    <n v="29"/>
    <n v="87.34482758620689"/>
    <x v="1"/>
    <s v="USD"/>
    <n v="1424412000"/>
    <n v="1424757600"/>
    <b v="0"/>
    <b v="0"/>
    <s v="publishing/nonfiction"/>
    <x v="5"/>
    <x v="9"/>
  </r>
  <r>
    <x v="1"/>
    <n v="180"/>
    <n v="27.933333333333334"/>
    <x v="1"/>
    <s v="USD"/>
    <n v="1478844000"/>
    <n v="1479880800"/>
    <b v="0"/>
    <b v="0"/>
    <s v="music/indie rock"/>
    <x v="1"/>
    <x v="7"/>
  </r>
  <r>
    <x v="0"/>
    <n v="15"/>
    <n v="103.8"/>
    <x v="1"/>
    <s v="USD"/>
    <n v="1416117600"/>
    <n v="1418018400"/>
    <b v="0"/>
    <b v="1"/>
    <s v="theater/plays"/>
    <x v="3"/>
    <x v="3"/>
  </r>
  <r>
    <x v="0"/>
    <n v="191"/>
    <n v="31.937172774869111"/>
    <x v="1"/>
    <s v="USD"/>
    <n v="1340946000"/>
    <n v="1341032400"/>
    <b v="0"/>
    <b v="0"/>
    <s v="music/indie rock"/>
    <x v="1"/>
    <x v="7"/>
  </r>
  <r>
    <x v="0"/>
    <n v="16"/>
    <n v="99.5"/>
    <x v="1"/>
    <s v="USD"/>
    <n v="1486101600"/>
    <n v="1486360800"/>
    <b v="0"/>
    <b v="0"/>
    <s v="theater/plays"/>
    <x v="3"/>
    <x v="3"/>
  </r>
  <r>
    <x v="1"/>
    <n v="130"/>
    <n v="108.84615384615384"/>
    <x v="1"/>
    <s v="USD"/>
    <n v="1274590800"/>
    <n v="1274677200"/>
    <b v="0"/>
    <b v="0"/>
    <s v="theater/plays"/>
    <x v="3"/>
    <x v="3"/>
  </r>
  <r>
    <x v="1"/>
    <n v="122"/>
    <n v="110.76229508196721"/>
    <x v="1"/>
    <s v="USD"/>
    <n v="1263880800"/>
    <n v="1267509600"/>
    <b v="0"/>
    <b v="0"/>
    <s v="music/electric music"/>
    <x v="1"/>
    <x v="5"/>
  </r>
  <r>
    <x v="0"/>
    <n v="17"/>
    <n v="29.647058823529413"/>
    <x v="1"/>
    <s v="USD"/>
    <n v="1445403600"/>
    <n v="1445922000"/>
    <b v="0"/>
    <b v="1"/>
    <s v="theater/plays"/>
    <x v="3"/>
    <x v="3"/>
  </r>
  <r>
    <x v="1"/>
    <n v="140"/>
    <n v="101.71428571428571"/>
    <x v="1"/>
    <s v="USD"/>
    <n v="1533877200"/>
    <n v="1534050000"/>
    <b v="0"/>
    <b v="1"/>
    <s v="theater/plays"/>
    <x v="3"/>
    <x v="3"/>
  </r>
  <r>
    <x v="0"/>
    <n v="34"/>
    <n v="61.5"/>
    <x v="1"/>
    <s v="USD"/>
    <n v="1275195600"/>
    <n v="1277528400"/>
    <b v="0"/>
    <b v="0"/>
    <s v="technology/wearables"/>
    <x v="2"/>
    <x v="8"/>
  </r>
  <r>
    <x v="1"/>
    <n v="3388"/>
    <n v="35"/>
    <x v="1"/>
    <s v="USD"/>
    <n v="1318136400"/>
    <n v="1318568400"/>
    <b v="0"/>
    <b v="0"/>
    <s v="technology/web"/>
    <x v="2"/>
    <x v="2"/>
  </r>
  <r>
    <x v="1"/>
    <n v="280"/>
    <n v="40.049999999999997"/>
    <x v="1"/>
    <s v="USD"/>
    <n v="1283403600"/>
    <n v="1284354000"/>
    <b v="0"/>
    <b v="0"/>
    <s v="theater/plays"/>
    <x v="3"/>
    <x v="3"/>
  </r>
  <r>
    <x v="3"/>
    <n v="614"/>
    <n v="110.97231270358306"/>
    <x v="1"/>
    <s v="USD"/>
    <n v="1267423200"/>
    <n v="1269579600"/>
    <b v="0"/>
    <b v="1"/>
    <s v="film &amp; video/animation"/>
    <x v="4"/>
    <x v="10"/>
  </r>
  <r>
    <x v="1"/>
    <n v="366"/>
    <n v="36.959016393442624"/>
    <x v="6"/>
    <s v="EUR"/>
    <n v="1412744400"/>
    <n v="1413781200"/>
    <b v="0"/>
    <b v="1"/>
    <s v="technology/wearables"/>
    <x v="2"/>
    <x v="8"/>
  </r>
  <r>
    <x v="0"/>
    <n v="1"/>
    <n v="1"/>
    <x v="4"/>
    <s v="GBP"/>
    <n v="1277960400"/>
    <n v="1280120400"/>
    <b v="0"/>
    <b v="0"/>
    <s v="music/electric music"/>
    <x v="1"/>
    <x v="5"/>
  </r>
  <r>
    <x v="1"/>
    <n v="270"/>
    <n v="30.974074074074075"/>
    <x v="1"/>
    <s v="USD"/>
    <n v="1458190800"/>
    <n v="1459486800"/>
    <b v="1"/>
    <b v="1"/>
    <s v="publishing/nonfiction"/>
    <x v="5"/>
    <x v="9"/>
  </r>
  <r>
    <x v="3"/>
    <n v="114"/>
    <n v="47.035087719298247"/>
    <x v="1"/>
    <s v="USD"/>
    <n v="1280984400"/>
    <n v="1282539600"/>
    <b v="0"/>
    <b v="1"/>
    <s v="theater/plays"/>
    <x v="3"/>
    <x v="3"/>
  </r>
  <r>
    <x v="1"/>
    <n v="137"/>
    <n v="88.065693430656935"/>
    <x v="1"/>
    <s v="USD"/>
    <n v="1274590800"/>
    <n v="1275886800"/>
    <b v="0"/>
    <b v="0"/>
    <s v="photography/photography books"/>
    <x v="7"/>
    <x v="14"/>
  </r>
  <r>
    <x v="1"/>
    <n v="3205"/>
    <n v="37.005616224648989"/>
    <x v="1"/>
    <s v="USD"/>
    <n v="1351400400"/>
    <n v="1355983200"/>
    <b v="0"/>
    <b v="0"/>
    <s v="theater/plays"/>
    <x v="3"/>
    <x v="3"/>
  </r>
  <r>
    <x v="1"/>
    <n v="288"/>
    <n v="26.027777777777779"/>
    <x v="3"/>
    <s v="DKK"/>
    <n v="1514354400"/>
    <n v="1515391200"/>
    <b v="0"/>
    <b v="1"/>
    <s v="theater/plays"/>
    <x v="3"/>
    <x v="3"/>
  </r>
  <r>
    <x v="1"/>
    <n v="148"/>
    <n v="67.817567567567565"/>
    <x v="1"/>
    <s v="USD"/>
    <n v="1421733600"/>
    <n v="1422252000"/>
    <b v="0"/>
    <b v="0"/>
    <s v="theater/plays"/>
    <x v="3"/>
    <x v="3"/>
  </r>
  <r>
    <x v="1"/>
    <n v="114"/>
    <n v="49.964912280701753"/>
    <x v="1"/>
    <s v="USD"/>
    <n v="1305176400"/>
    <n v="1305522000"/>
    <b v="0"/>
    <b v="0"/>
    <s v="film &amp; video/drama"/>
    <x v="4"/>
    <x v="6"/>
  </r>
  <r>
    <x v="1"/>
    <n v="1518"/>
    <n v="110.01646903820817"/>
    <x v="0"/>
    <s v="CAD"/>
    <n v="1414126800"/>
    <n v="1414904400"/>
    <b v="0"/>
    <b v="0"/>
    <s v="music/rock"/>
    <x v="1"/>
    <x v="1"/>
  </r>
  <r>
    <x v="0"/>
    <n v="1274"/>
    <n v="89.964678178963894"/>
    <x v="1"/>
    <s v="USD"/>
    <n v="1517810400"/>
    <n v="1520402400"/>
    <b v="0"/>
    <b v="0"/>
    <s v="music/electric music"/>
    <x v="1"/>
    <x v="5"/>
  </r>
  <r>
    <x v="0"/>
    <n v="210"/>
    <n v="79.009523809523813"/>
    <x v="6"/>
    <s v="EUR"/>
    <n v="1564635600"/>
    <n v="1567141200"/>
    <b v="0"/>
    <b v="1"/>
    <s v="games/video games"/>
    <x v="6"/>
    <x v="11"/>
  </r>
  <r>
    <x v="1"/>
    <n v="166"/>
    <n v="86.867469879518069"/>
    <x v="1"/>
    <s v="USD"/>
    <n v="1500699600"/>
    <n v="1501131600"/>
    <b v="0"/>
    <b v="0"/>
    <s v="music/rock"/>
    <x v="1"/>
    <x v="1"/>
  </r>
  <r>
    <x v="1"/>
    <n v="100"/>
    <n v="62.04"/>
    <x v="2"/>
    <s v="AUD"/>
    <n v="1354082400"/>
    <n v="1355032800"/>
    <b v="0"/>
    <b v="0"/>
    <s v="music/jazz"/>
    <x v="1"/>
    <x v="17"/>
  </r>
  <r>
    <x v="1"/>
    <n v="235"/>
    <n v="26.970212765957445"/>
    <x v="1"/>
    <s v="USD"/>
    <n v="1336453200"/>
    <n v="1339477200"/>
    <b v="0"/>
    <b v="1"/>
    <s v="theater/plays"/>
    <x v="3"/>
    <x v="3"/>
  </r>
  <r>
    <x v="1"/>
    <n v="148"/>
    <n v="54.121621621621621"/>
    <x v="1"/>
    <s v="USD"/>
    <n v="1305262800"/>
    <n v="1305954000"/>
    <b v="0"/>
    <b v="0"/>
    <s v="music/rock"/>
    <x v="1"/>
    <x v="1"/>
  </r>
  <r>
    <x v="1"/>
    <n v="198"/>
    <n v="41.035353535353536"/>
    <x v="1"/>
    <s v="USD"/>
    <n v="1492232400"/>
    <n v="1494392400"/>
    <b v="1"/>
    <b v="1"/>
    <s v="music/indie rock"/>
    <x v="1"/>
    <x v="7"/>
  </r>
  <r>
    <x v="0"/>
    <n v="248"/>
    <n v="55.052419354838712"/>
    <x v="2"/>
    <s v="AUD"/>
    <n v="1537333200"/>
    <n v="1537419600"/>
    <b v="0"/>
    <b v="0"/>
    <s v="film &amp; video/science fiction"/>
    <x v="4"/>
    <x v="22"/>
  </r>
  <r>
    <x v="0"/>
    <n v="513"/>
    <n v="107.93762183235867"/>
    <x v="1"/>
    <s v="USD"/>
    <n v="1444107600"/>
    <n v="1447999200"/>
    <b v="0"/>
    <b v="0"/>
    <s v="publishing/translations"/>
    <x v="5"/>
    <x v="18"/>
  </r>
  <r>
    <x v="1"/>
    <n v="150"/>
    <n v="73.92"/>
    <x v="1"/>
    <s v="USD"/>
    <n v="1386741600"/>
    <n v="1388037600"/>
    <b v="0"/>
    <b v="0"/>
    <s v="theater/plays"/>
    <x v="3"/>
    <x v="3"/>
  </r>
  <r>
    <x v="0"/>
    <n v="3410"/>
    <n v="31.995894428152493"/>
    <x v="1"/>
    <s v="USD"/>
    <n v="1376542800"/>
    <n v="1378789200"/>
    <b v="0"/>
    <b v="0"/>
    <s v="games/video games"/>
    <x v="6"/>
    <x v="11"/>
  </r>
  <r>
    <x v="1"/>
    <n v="216"/>
    <n v="53.898148148148145"/>
    <x v="6"/>
    <s v="EUR"/>
    <n v="1397451600"/>
    <n v="1398056400"/>
    <b v="0"/>
    <b v="1"/>
    <s v="theater/plays"/>
    <x v="3"/>
    <x v="3"/>
  </r>
  <r>
    <x v="3"/>
    <n v="26"/>
    <n v="106.5"/>
    <x v="1"/>
    <s v="USD"/>
    <n v="1548482400"/>
    <n v="1550815200"/>
    <b v="0"/>
    <b v="0"/>
    <s v="theater/plays"/>
    <x v="3"/>
    <x v="3"/>
  </r>
  <r>
    <x v="1"/>
    <n v="5139"/>
    <n v="32.999805409612762"/>
    <x v="1"/>
    <s v="USD"/>
    <n v="1549692000"/>
    <n v="1550037600"/>
    <b v="0"/>
    <b v="0"/>
    <s v="music/indie rock"/>
    <x v="1"/>
    <x v="7"/>
  </r>
  <r>
    <x v="1"/>
    <n v="2353"/>
    <n v="43.00254993625159"/>
    <x v="1"/>
    <s v="USD"/>
    <n v="1492059600"/>
    <n v="1492923600"/>
    <b v="0"/>
    <b v="0"/>
    <s v="theater/plays"/>
    <x v="3"/>
    <x v="3"/>
  </r>
  <r>
    <x v="1"/>
    <n v="78"/>
    <n v="86.858974358974365"/>
    <x v="6"/>
    <s v="EUR"/>
    <n v="1463979600"/>
    <n v="1467522000"/>
    <b v="0"/>
    <b v="0"/>
    <s v="technology/web"/>
    <x v="2"/>
    <x v="2"/>
  </r>
  <r>
    <x v="0"/>
    <n v="10"/>
    <n v="96.8"/>
    <x v="1"/>
    <s v="USD"/>
    <n v="1415253600"/>
    <n v="1416117600"/>
    <b v="0"/>
    <b v="0"/>
    <s v="music/rock"/>
    <x v="1"/>
    <x v="1"/>
  </r>
  <r>
    <x v="0"/>
    <n v="2201"/>
    <n v="32.995456610631528"/>
    <x v="1"/>
    <s v="USD"/>
    <n v="1562216400"/>
    <n v="1563771600"/>
    <b v="0"/>
    <b v="0"/>
    <s v="theater/plays"/>
    <x v="3"/>
    <x v="3"/>
  </r>
  <r>
    <x v="0"/>
    <n v="676"/>
    <n v="68.028106508875737"/>
    <x v="1"/>
    <s v="USD"/>
    <n v="1316754000"/>
    <n v="1319259600"/>
    <b v="0"/>
    <b v="0"/>
    <s v="theater/plays"/>
    <x v="3"/>
    <x v="3"/>
  </r>
  <r>
    <x v="1"/>
    <n v="174"/>
    <n v="58.867816091954026"/>
    <x v="5"/>
    <s v="CHF"/>
    <n v="1313211600"/>
    <n v="1313643600"/>
    <b v="0"/>
    <b v="0"/>
    <s v="film &amp; video/animation"/>
    <x v="4"/>
    <x v="10"/>
  </r>
  <r>
    <x v="0"/>
    <n v="831"/>
    <n v="105.04572803850782"/>
    <x v="1"/>
    <s v="USD"/>
    <n v="1439528400"/>
    <n v="1440306000"/>
    <b v="0"/>
    <b v="1"/>
    <s v="theater/plays"/>
    <x v="3"/>
    <x v="3"/>
  </r>
  <r>
    <x v="1"/>
    <n v="164"/>
    <n v="33.054878048780488"/>
    <x v="1"/>
    <s v="USD"/>
    <n v="1469163600"/>
    <n v="1470805200"/>
    <b v="0"/>
    <b v="1"/>
    <s v="film &amp; video/drama"/>
    <x v="4"/>
    <x v="6"/>
  </r>
  <r>
    <x v="3"/>
    <n v="56"/>
    <n v="78.821428571428569"/>
    <x v="5"/>
    <s v="CHF"/>
    <n v="1288501200"/>
    <n v="1292911200"/>
    <b v="0"/>
    <b v="0"/>
    <s v="theater/plays"/>
    <x v="3"/>
    <x v="3"/>
  </r>
  <r>
    <x v="1"/>
    <n v="161"/>
    <n v="68.204968944099377"/>
    <x v="1"/>
    <s v="USD"/>
    <n v="1298959200"/>
    <n v="1301374800"/>
    <b v="0"/>
    <b v="1"/>
    <s v="film &amp; video/animation"/>
    <x v="4"/>
    <x v="10"/>
  </r>
  <r>
    <x v="1"/>
    <n v="138"/>
    <n v="75.731884057971016"/>
    <x v="1"/>
    <s v="USD"/>
    <n v="1387260000"/>
    <n v="1387864800"/>
    <b v="0"/>
    <b v="0"/>
    <s v="music/rock"/>
    <x v="1"/>
    <x v="1"/>
  </r>
  <r>
    <x v="1"/>
    <n v="3308"/>
    <n v="30.996070133010882"/>
    <x v="1"/>
    <s v="USD"/>
    <n v="1457244000"/>
    <n v="1458190800"/>
    <b v="0"/>
    <b v="0"/>
    <s v="technology/web"/>
    <x v="2"/>
    <x v="2"/>
  </r>
  <r>
    <x v="1"/>
    <n v="127"/>
    <n v="101.88188976377953"/>
    <x v="2"/>
    <s v="AUD"/>
    <n v="1556341200"/>
    <n v="1559278800"/>
    <b v="0"/>
    <b v="1"/>
    <s v="film &amp; video/animation"/>
    <x v="4"/>
    <x v="10"/>
  </r>
  <r>
    <x v="1"/>
    <n v="207"/>
    <n v="52.879227053140099"/>
    <x v="6"/>
    <s v="EUR"/>
    <n v="1522126800"/>
    <n v="1522731600"/>
    <b v="0"/>
    <b v="1"/>
    <s v="music/jazz"/>
    <x v="1"/>
    <x v="17"/>
  </r>
  <r>
    <x v="0"/>
    <n v="859"/>
    <n v="71.005820721769496"/>
    <x v="0"/>
    <s v="CAD"/>
    <n v="1305954000"/>
    <n v="1306731600"/>
    <b v="0"/>
    <b v="0"/>
    <s v="music/rock"/>
    <x v="1"/>
    <x v="1"/>
  </r>
  <r>
    <x v="2"/>
    <n v="31"/>
    <n v="102.38709677419355"/>
    <x v="1"/>
    <s v="USD"/>
    <n v="1350709200"/>
    <n v="1352527200"/>
    <b v="0"/>
    <b v="0"/>
    <s v="film &amp; video/animation"/>
    <x v="4"/>
    <x v="10"/>
  </r>
  <r>
    <x v="0"/>
    <n v="45"/>
    <n v="74.466666666666669"/>
    <x v="1"/>
    <s v="USD"/>
    <n v="1401166800"/>
    <n v="1404363600"/>
    <b v="0"/>
    <b v="0"/>
    <s v="theater/plays"/>
    <x v="3"/>
    <x v="3"/>
  </r>
  <r>
    <x v="3"/>
    <n v="1113"/>
    <n v="51.009883198562441"/>
    <x v="1"/>
    <s v="USD"/>
    <n v="1266127200"/>
    <n v="1266645600"/>
    <b v="0"/>
    <b v="0"/>
    <s v="theater/plays"/>
    <x v="3"/>
    <x v="3"/>
  </r>
  <r>
    <x v="0"/>
    <n v="6"/>
    <n v="90"/>
    <x v="1"/>
    <s v="USD"/>
    <n v="1481436000"/>
    <n v="1482818400"/>
    <b v="0"/>
    <b v="0"/>
    <s v="food/food trucks"/>
    <x v="0"/>
    <x v="0"/>
  </r>
  <r>
    <x v="0"/>
    <n v="7"/>
    <n v="97.142857142857139"/>
    <x v="1"/>
    <s v="USD"/>
    <n v="1372222800"/>
    <n v="1374642000"/>
    <b v="0"/>
    <b v="1"/>
    <s v="theater/plays"/>
    <x v="3"/>
    <x v="3"/>
  </r>
  <r>
    <x v="1"/>
    <n v="181"/>
    <n v="72.071823204419886"/>
    <x v="5"/>
    <s v="CHF"/>
    <n v="1372136400"/>
    <n v="1372482000"/>
    <b v="0"/>
    <b v="0"/>
    <s v="publishing/nonfiction"/>
    <x v="5"/>
    <x v="9"/>
  </r>
  <r>
    <x v="1"/>
    <n v="110"/>
    <n v="75.236363636363635"/>
    <x v="1"/>
    <s v="USD"/>
    <n v="1513922400"/>
    <n v="1514959200"/>
    <b v="0"/>
    <b v="0"/>
    <s v="music/rock"/>
    <x v="1"/>
    <x v="1"/>
  </r>
  <r>
    <x v="0"/>
    <n v="31"/>
    <n v="32.967741935483872"/>
    <x v="1"/>
    <s v="USD"/>
    <n v="1477976400"/>
    <n v="1478235600"/>
    <b v="0"/>
    <b v="0"/>
    <s v="film &amp; video/drama"/>
    <x v="4"/>
    <x v="6"/>
  </r>
  <r>
    <x v="0"/>
    <n v="78"/>
    <n v="54.807692307692307"/>
    <x v="1"/>
    <s v="USD"/>
    <n v="1407474000"/>
    <n v="1408078800"/>
    <b v="0"/>
    <b v="1"/>
    <s v="games/mobile games"/>
    <x v="6"/>
    <x v="20"/>
  </r>
  <r>
    <x v="1"/>
    <n v="185"/>
    <n v="45.037837837837834"/>
    <x v="1"/>
    <s v="USD"/>
    <n v="1546149600"/>
    <n v="1548136800"/>
    <b v="0"/>
    <b v="0"/>
    <s v="technology/web"/>
    <x v="2"/>
    <x v="2"/>
  </r>
  <r>
    <x v="1"/>
    <n v="121"/>
    <n v="52.958677685950413"/>
    <x v="1"/>
    <s v="USD"/>
    <n v="1338440400"/>
    <n v="1340859600"/>
    <b v="0"/>
    <b v="1"/>
    <s v="theater/plays"/>
    <x v="3"/>
    <x v="3"/>
  </r>
  <r>
    <x v="0"/>
    <n v="1225"/>
    <n v="60.017959183673469"/>
    <x v="4"/>
    <s v="GBP"/>
    <n v="1454133600"/>
    <n v="1454479200"/>
    <b v="0"/>
    <b v="0"/>
    <s v="theater/plays"/>
    <x v="3"/>
    <x v="3"/>
  </r>
  <r>
    <x v="0"/>
    <n v="1"/>
    <n v="1"/>
    <x v="5"/>
    <s v="CHF"/>
    <n v="1434085200"/>
    <n v="1434430800"/>
    <b v="0"/>
    <b v="0"/>
    <s v="music/rock"/>
    <x v="1"/>
    <x v="1"/>
  </r>
  <r>
    <x v="1"/>
    <n v="106"/>
    <n v="44.028301886792455"/>
    <x v="1"/>
    <s v="USD"/>
    <n v="1577772000"/>
    <n v="1579672800"/>
    <b v="0"/>
    <b v="1"/>
    <s v="photography/photography books"/>
    <x v="7"/>
    <x v="14"/>
  </r>
  <r>
    <x v="1"/>
    <n v="142"/>
    <n v="86.028169014084511"/>
    <x v="1"/>
    <s v="USD"/>
    <n v="1562216400"/>
    <n v="1562389200"/>
    <b v="0"/>
    <b v="0"/>
    <s v="photography/photography books"/>
    <x v="7"/>
    <x v="14"/>
  </r>
  <r>
    <x v="1"/>
    <n v="233"/>
    <n v="28.012875536480685"/>
    <x v="1"/>
    <s v="USD"/>
    <n v="1548568800"/>
    <n v="1551506400"/>
    <b v="0"/>
    <b v="0"/>
    <s v="theater/plays"/>
    <x v="3"/>
    <x v="3"/>
  </r>
  <r>
    <x v="1"/>
    <n v="218"/>
    <n v="32.050458715596328"/>
    <x v="1"/>
    <s v="USD"/>
    <n v="1514872800"/>
    <n v="1516600800"/>
    <b v="0"/>
    <b v="0"/>
    <s v="music/rock"/>
    <x v="1"/>
    <x v="1"/>
  </r>
  <r>
    <x v="0"/>
    <n v="67"/>
    <n v="73.611940298507463"/>
    <x v="2"/>
    <s v="AUD"/>
    <n v="1416031200"/>
    <n v="1420437600"/>
    <b v="0"/>
    <b v="0"/>
    <s v="film &amp; video/documentary"/>
    <x v="4"/>
    <x v="4"/>
  </r>
  <r>
    <x v="1"/>
    <n v="76"/>
    <n v="108.71052631578948"/>
    <x v="1"/>
    <s v="USD"/>
    <n v="1330927200"/>
    <n v="1332997200"/>
    <b v="0"/>
    <b v="1"/>
    <s v="film &amp; video/drama"/>
    <x v="4"/>
    <x v="6"/>
  </r>
  <r>
    <x v="1"/>
    <n v="43"/>
    <n v="42.97674418604651"/>
    <x v="1"/>
    <s v="USD"/>
    <n v="1571115600"/>
    <n v="1574920800"/>
    <b v="0"/>
    <b v="1"/>
    <s v="theater/plays"/>
    <x v="3"/>
    <x v="3"/>
  </r>
  <r>
    <x v="0"/>
    <n v="19"/>
    <n v="83.315789473684205"/>
    <x v="1"/>
    <s v="USD"/>
    <n v="1463461200"/>
    <n v="1464930000"/>
    <b v="0"/>
    <b v="0"/>
    <s v="food/food trucks"/>
    <x v="0"/>
    <x v="0"/>
  </r>
  <r>
    <x v="0"/>
    <n v="2108"/>
    <n v="42"/>
    <x v="5"/>
    <s v="CHF"/>
    <n v="1344920400"/>
    <n v="1345006800"/>
    <b v="0"/>
    <b v="0"/>
    <s v="film &amp; video/documentary"/>
    <x v="4"/>
    <x v="4"/>
  </r>
  <r>
    <x v="1"/>
    <n v="221"/>
    <n v="55.927601809954751"/>
    <x v="1"/>
    <s v="USD"/>
    <n v="1511848800"/>
    <n v="1512712800"/>
    <b v="0"/>
    <b v="1"/>
    <s v="theater/plays"/>
    <x v="3"/>
    <x v="3"/>
  </r>
  <r>
    <x v="0"/>
    <n v="679"/>
    <n v="105.03681885125184"/>
    <x v="1"/>
    <s v="USD"/>
    <n v="1452319200"/>
    <n v="1452492000"/>
    <b v="0"/>
    <b v="1"/>
    <s v="games/video games"/>
    <x v="6"/>
    <x v="11"/>
  </r>
  <r>
    <x v="1"/>
    <n v="2805"/>
    <n v="48"/>
    <x v="0"/>
    <s v="CAD"/>
    <n v="1523854800"/>
    <n v="1524286800"/>
    <b v="0"/>
    <b v="0"/>
    <s v="publishing/nonfiction"/>
    <x v="5"/>
    <x v="9"/>
  </r>
  <r>
    <x v="1"/>
    <n v="68"/>
    <n v="112.66176470588235"/>
    <x v="1"/>
    <s v="USD"/>
    <n v="1346043600"/>
    <n v="1346907600"/>
    <b v="0"/>
    <b v="0"/>
    <s v="games/video games"/>
    <x v="6"/>
    <x v="11"/>
  </r>
  <r>
    <x v="0"/>
    <n v="36"/>
    <n v="81.944444444444443"/>
    <x v="3"/>
    <s v="DKK"/>
    <n v="1464325200"/>
    <n v="1464498000"/>
    <b v="0"/>
    <b v="1"/>
    <s v="music/rock"/>
    <x v="1"/>
    <x v="1"/>
  </r>
  <r>
    <x v="1"/>
    <n v="183"/>
    <n v="64.049180327868854"/>
    <x v="0"/>
    <s v="CAD"/>
    <n v="1511935200"/>
    <n v="1514181600"/>
    <b v="0"/>
    <b v="0"/>
    <s v="music/rock"/>
    <x v="1"/>
    <x v="1"/>
  </r>
  <r>
    <x v="1"/>
    <n v="133"/>
    <n v="106.39097744360902"/>
    <x v="1"/>
    <s v="USD"/>
    <n v="1392012000"/>
    <n v="1392184800"/>
    <b v="1"/>
    <b v="1"/>
    <s v="theater/plays"/>
    <x v="3"/>
    <x v="3"/>
  </r>
  <r>
    <x v="1"/>
    <n v="2489"/>
    <n v="76.011249497790274"/>
    <x v="6"/>
    <s v="EUR"/>
    <n v="1556946000"/>
    <n v="1559365200"/>
    <b v="0"/>
    <b v="1"/>
    <s v="publishing/nonfiction"/>
    <x v="5"/>
    <x v="9"/>
  </r>
  <r>
    <x v="1"/>
    <n v="69"/>
    <n v="111.07246376811594"/>
    <x v="1"/>
    <s v="USD"/>
    <n v="1548050400"/>
    <n v="1549173600"/>
    <b v="0"/>
    <b v="1"/>
    <s v="theater/plays"/>
    <x v="3"/>
    <x v="3"/>
  </r>
  <r>
    <x v="0"/>
    <n v="47"/>
    <n v="95.936170212765958"/>
    <x v="1"/>
    <s v="USD"/>
    <n v="1353736800"/>
    <n v="1355032800"/>
    <b v="1"/>
    <b v="0"/>
    <s v="games/video games"/>
    <x v="6"/>
    <x v="11"/>
  </r>
  <r>
    <x v="1"/>
    <n v="279"/>
    <n v="43.043010752688176"/>
    <x v="4"/>
    <s v="GBP"/>
    <n v="1532840400"/>
    <n v="1533963600"/>
    <b v="0"/>
    <b v="1"/>
    <s v="music/rock"/>
    <x v="1"/>
    <x v="1"/>
  </r>
  <r>
    <x v="1"/>
    <n v="210"/>
    <n v="67.966666666666669"/>
    <x v="1"/>
    <s v="USD"/>
    <n v="1488261600"/>
    <n v="1489381200"/>
    <b v="0"/>
    <b v="0"/>
    <s v="film &amp; video/documentary"/>
    <x v="4"/>
    <x v="4"/>
  </r>
  <r>
    <x v="1"/>
    <n v="2100"/>
    <n v="89.991428571428571"/>
    <x v="1"/>
    <s v="USD"/>
    <n v="1393567200"/>
    <n v="1395032400"/>
    <b v="0"/>
    <b v="0"/>
    <s v="music/rock"/>
    <x v="1"/>
    <x v="1"/>
  </r>
  <r>
    <x v="1"/>
    <n v="252"/>
    <n v="58.095238095238095"/>
    <x v="1"/>
    <s v="USD"/>
    <n v="1410325200"/>
    <n v="1412485200"/>
    <b v="1"/>
    <b v="1"/>
    <s v="music/rock"/>
    <x v="1"/>
    <x v="1"/>
  </r>
  <r>
    <x v="1"/>
    <n v="1280"/>
    <n v="83.996875000000003"/>
    <x v="1"/>
    <s v="USD"/>
    <n v="1276923600"/>
    <n v="1279688400"/>
    <b v="0"/>
    <b v="1"/>
    <s v="publishing/nonfiction"/>
    <x v="5"/>
    <x v="9"/>
  </r>
  <r>
    <x v="1"/>
    <n v="157"/>
    <n v="88.853503184713375"/>
    <x v="4"/>
    <s v="GBP"/>
    <n v="1500958800"/>
    <n v="1501995600"/>
    <b v="0"/>
    <b v="0"/>
    <s v="film &amp; video/shorts"/>
    <x v="4"/>
    <x v="12"/>
  </r>
  <r>
    <x v="1"/>
    <n v="194"/>
    <n v="65.963917525773198"/>
    <x v="1"/>
    <s v="USD"/>
    <n v="1292220000"/>
    <n v="1294639200"/>
    <b v="0"/>
    <b v="1"/>
    <s v="theater/plays"/>
    <x v="3"/>
    <x v="3"/>
  </r>
  <r>
    <x v="1"/>
    <n v="82"/>
    <n v="74.804878048780495"/>
    <x v="2"/>
    <s v="AUD"/>
    <n v="1304398800"/>
    <n v="1305435600"/>
    <b v="0"/>
    <b v="1"/>
    <s v="film &amp; video/drama"/>
    <x v="4"/>
    <x v="6"/>
  </r>
  <r>
    <x v="0"/>
    <n v="70"/>
    <n v="69.98571428571428"/>
    <x v="1"/>
    <s v="USD"/>
    <n v="1535432400"/>
    <n v="1537592400"/>
    <b v="0"/>
    <b v="0"/>
    <s v="theater/plays"/>
    <x v="3"/>
    <x v="3"/>
  </r>
  <r>
    <x v="0"/>
    <n v="154"/>
    <n v="32.006493506493506"/>
    <x v="1"/>
    <s v="USD"/>
    <n v="1433826000"/>
    <n v="1435122000"/>
    <b v="0"/>
    <b v="0"/>
    <s v="theater/plays"/>
    <x v="3"/>
    <x v="3"/>
  </r>
  <r>
    <x v="0"/>
    <n v="22"/>
    <n v="64.727272727272734"/>
    <x v="1"/>
    <s v="USD"/>
    <n v="1514959200"/>
    <n v="1520056800"/>
    <b v="0"/>
    <b v="0"/>
    <s v="theater/plays"/>
    <x v="3"/>
    <x v="3"/>
  </r>
  <r>
    <x v="1"/>
    <n v="4233"/>
    <n v="24.998110087408456"/>
    <x v="1"/>
    <s v="USD"/>
    <n v="1332738000"/>
    <n v="1335675600"/>
    <b v="0"/>
    <b v="0"/>
    <s v="photography/photography books"/>
    <x v="7"/>
    <x v="14"/>
  </r>
  <r>
    <x v="1"/>
    <n v="1297"/>
    <n v="104.97764070932922"/>
    <x v="3"/>
    <s v="DKK"/>
    <n v="1445490000"/>
    <n v="1448431200"/>
    <b v="1"/>
    <b v="0"/>
    <s v="publishing/translations"/>
    <x v="5"/>
    <x v="18"/>
  </r>
  <r>
    <x v="1"/>
    <n v="165"/>
    <n v="64.987878787878785"/>
    <x v="3"/>
    <s v="DKK"/>
    <n v="1297663200"/>
    <n v="1298613600"/>
    <b v="0"/>
    <b v="0"/>
    <s v="publishing/translations"/>
    <x v="5"/>
    <x v="18"/>
  </r>
  <r>
    <x v="1"/>
    <n v="119"/>
    <n v="94.352941176470594"/>
    <x v="1"/>
    <s v="USD"/>
    <n v="1371963600"/>
    <n v="1372482000"/>
    <b v="0"/>
    <b v="0"/>
    <s v="theater/plays"/>
    <x v="3"/>
    <x v="3"/>
  </r>
  <r>
    <x v="0"/>
    <n v="1758"/>
    <n v="44.001706484641637"/>
    <x v="1"/>
    <s v="USD"/>
    <n v="1425103200"/>
    <n v="1425621600"/>
    <b v="0"/>
    <b v="0"/>
    <s v="technology/web"/>
    <x v="2"/>
    <x v="2"/>
  </r>
  <r>
    <x v="0"/>
    <n v="94"/>
    <n v="64.744680851063833"/>
    <x v="1"/>
    <s v="USD"/>
    <n v="1265349600"/>
    <n v="1266300000"/>
    <b v="0"/>
    <b v="0"/>
    <s v="music/indie rock"/>
    <x v="1"/>
    <x v="7"/>
  </r>
  <r>
    <x v="1"/>
    <n v="1797"/>
    <n v="84.00667779632721"/>
    <x v="1"/>
    <s v="USD"/>
    <n v="1301202000"/>
    <n v="1305867600"/>
    <b v="0"/>
    <b v="0"/>
    <s v="music/jazz"/>
    <x v="1"/>
    <x v="17"/>
  </r>
  <r>
    <x v="1"/>
    <n v="261"/>
    <n v="34.061302681992338"/>
    <x v="1"/>
    <s v="USD"/>
    <n v="1538024400"/>
    <n v="1538802000"/>
    <b v="0"/>
    <b v="0"/>
    <s v="theater/plays"/>
    <x v="3"/>
    <x v="3"/>
  </r>
  <r>
    <x v="1"/>
    <n v="157"/>
    <n v="93.273885350318466"/>
    <x v="1"/>
    <s v="USD"/>
    <n v="1395032400"/>
    <n v="1398920400"/>
    <b v="0"/>
    <b v="1"/>
    <s v="film &amp; video/documentary"/>
    <x v="4"/>
    <x v="4"/>
  </r>
  <r>
    <x v="1"/>
    <n v="3533"/>
    <n v="32.998301726577978"/>
    <x v="1"/>
    <s v="USD"/>
    <n v="1405486800"/>
    <n v="1405659600"/>
    <b v="0"/>
    <b v="1"/>
    <s v="theater/plays"/>
    <x v="3"/>
    <x v="3"/>
  </r>
  <r>
    <x v="1"/>
    <n v="155"/>
    <n v="83.812903225806451"/>
    <x v="1"/>
    <s v="USD"/>
    <n v="1455861600"/>
    <n v="1457244000"/>
    <b v="0"/>
    <b v="0"/>
    <s v="technology/web"/>
    <x v="2"/>
    <x v="2"/>
  </r>
  <r>
    <x v="1"/>
    <n v="132"/>
    <n v="63.992424242424242"/>
    <x v="6"/>
    <s v="EUR"/>
    <n v="1529038800"/>
    <n v="1529298000"/>
    <b v="0"/>
    <b v="0"/>
    <s v="technology/wearables"/>
    <x v="2"/>
    <x v="8"/>
  </r>
  <r>
    <x v="0"/>
    <n v="33"/>
    <n v="81.909090909090907"/>
    <x v="1"/>
    <s v="USD"/>
    <n v="1535259600"/>
    <n v="1535778000"/>
    <b v="0"/>
    <b v="0"/>
    <s v="photography/photography books"/>
    <x v="7"/>
    <x v="14"/>
  </r>
  <r>
    <x v="3"/>
    <n v="94"/>
    <n v="93.053191489361708"/>
    <x v="1"/>
    <s v="USD"/>
    <n v="1327212000"/>
    <n v="1327471200"/>
    <b v="0"/>
    <b v="0"/>
    <s v="film &amp; video/documentary"/>
    <x v="4"/>
    <x v="4"/>
  </r>
  <r>
    <x v="1"/>
    <n v="1354"/>
    <n v="101.98449039881831"/>
    <x v="4"/>
    <s v="GBP"/>
    <n v="1526360400"/>
    <n v="1529557200"/>
    <b v="0"/>
    <b v="0"/>
    <s v="technology/web"/>
    <x v="2"/>
    <x v="2"/>
  </r>
  <r>
    <x v="1"/>
    <n v="48"/>
    <n v="105.9375"/>
    <x v="1"/>
    <s v="USD"/>
    <n v="1532149200"/>
    <n v="1535259600"/>
    <b v="1"/>
    <b v="1"/>
    <s v="technology/web"/>
    <x v="2"/>
    <x v="2"/>
  </r>
  <r>
    <x v="1"/>
    <n v="110"/>
    <n v="101.58181818181818"/>
    <x v="1"/>
    <s v="USD"/>
    <n v="1515304800"/>
    <n v="1515564000"/>
    <b v="0"/>
    <b v="0"/>
    <s v="food/food trucks"/>
    <x v="0"/>
    <x v="0"/>
  </r>
  <r>
    <x v="1"/>
    <n v="172"/>
    <n v="62.970930232558139"/>
    <x v="1"/>
    <s v="USD"/>
    <n v="1276318800"/>
    <n v="1277096400"/>
    <b v="0"/>
    <b v="0"/>
    <s v="film &amp; video/drama"/>
    <x v="4"/>
    <x v="6"/>
  </r>
  <r>
    <x v="1"/>
    <n v="307"/>
    <n v="29.045602605863191"/>
    <x v="1"/>
    <s v="USD"/>
    <n v="1328767200"/>
    <n v="1329026400"/>
    <b v="0"/>
    <b v="1"/>
    <s v="music/indie rock"/>
    <x v="1"/>
    <x v="7"/>
  </r>
  <r>
    <x v="0"/>
    <n v="1"/>
    <n v="1"/>
    <x v="1"/>
    <s v="USD"/>
    <n v="1321682400"/>
    <n v="1322978400"/>
    <b v="1"/>
    <b v="0"/>
    <s v="music/rock"/>
    <x v="1"/>
    <x v="1"/>
  </r>
  <r>
    <x v="1"/>
    <n v="160"/>
    <n v="77.924999999999997"/>
    <x v="1"/>
    <s v="USD"/>
    <n v="1335934800"/>
    <n v="1338786000"/>
    <b v="0"/>
    <b v="0"/>
    <s v="music/electric music"/>
    <x v="1"/>
    <x v="5"/>
  </r>
  <r>
    <x v="0"/>
    <n v="31"/>
    <n v="80.806451612903231"/>
    <x v="1"/>
    <s v="USD"/>
    <n v="1310792400"/>
    <n v="1311656400"/>
    <b v="0"/>
    <b v="1"/>
    <s v="games/video games"/>
    <x v="6"/>
    <x v="11"/>
  </r>
  <r>
    <x v="1"/>
    <n v="1467"/>
    <n v="76.006816632583508"/>
    <x v="0"/>
    <s v="CAD"/>
    <n v="1308546000"/>
    <n v="1308978000"/>
    <b v="0"/>
    <b v="1"/>
    <s v="music/indie rock"/>
    <x v="1"/>
    <x v="7"/>
  </r>
  <r>
    <x v="1"/>
    <n v="2662"/>
    <n v="72.993613824192337"/>
    <x v="0"/>
    <s v="CAD"/>
    <n v="1574056800"/>
    <n v="1576389600"/>
    <b v="0"/>
    <b v="0"/>
    <s v="publishing/fiction"/>
    <x v="5"/>
    <x v="13"/>
  </r>
  <r>
    <x v="1"/>
    <n v="452"/>
    <n v="53"/>
    <x v="2"/>
    <s v="AUD"/>
    <n v="1308373200"/>
    <n v="1311051600"/>
    <b v="0"/>
    <b v="0"/>
    <s v="theater/plays"/>
    <x v="3"/>
    <x v="3"/>
  </r>
  <r>
    <x v="1"/>
    <n v="158"/>
    <n v="54.164556962025316"/>
    <x v="1"/>
    <s v="USD"/>
    <n v="1335243600"/>
    <n v="1336712400"/>
    <b v="0"/>
    <b v="0"/>
    <s v="food/food trucks"/>
    <x v="0"/>
    <x v="0"/>
  </r>
  <r>
    <x v="1"/>
    <n v="225"/>
    <n v="32.946666666666665"/>
    <x v="5"/>
    <s v="CHF"/>
    <n v="1328421600"/>
    <n v="1330408800"/>
    <b v="1"/>
    <b v="0"/>
    <s v="film &amp; video/shorts"/>
    <x v="4"/>
    <x v="12"/>
  </r>
  <r>
    <x v="0"/>
    <n v="35"/>
    <n v="79.371428571428567"/>
    <x v="1"/>
    <s v="USD"/>
    <n v="1524286800"/>
    <n v="1524891600"/>
    <b v="1"/>
    <b v="0"/>
    <s v="food/food trucks"/>
    <x v="0"/>
    <x v="0"/>
  </r>
  <r>
    <x v="0"/>
    <n v="63"/>
    <n v="41.174603174603178"/>
    <x v="1"/>
    <s v="USD"/>
    <n v="1362117600"/>
    <n v="1363669200"/>
    <b v="0"/>
    <b v="1"/>
    <s v="theater/plays"/>
    <x v="3"/>
    <x v="3"/>
  </r>
  <r>
    <x v="1"/>
    <n v="65"/>
    <n v="77.430769230769229"/>
    <x v="1"/>
    <s v="USD"/>
    <n v="1550556000"/>
    <n v="1551420000"/>
    <b v="0"/>
    <b v="1"/>
    <s v="technology/wearables"/>
    <x v="2"/>
    <x v="8"/>
  </r>
  <r>
    <x v="1"/>
    <n v="163"/>
    <n v="57.159509202453989"/>
    <x v="1"/>
    <s v="USD"/>
    <n v="1269147600"/>
    <n v="1269838800"/>
    <b v="0"/>
    <b v="0"/>
    <s v="theater/plays"/>
    <x v="3"/>
    <x v="3"/>
  </r>
  <r>
    <x v="1"/>
    <n v="85"/>
    <n v="77.17647058823529"/>
    <x v="1"/>
    <s v="USD"/>
    <n v="1312174800"/>
    <n v="1312520400"/>
    <b v="0"/>
    <b v="0"/>
    <s v="theater/plays"/>
    <x v="3"/>
    <x v="3"/>
  </r>
  <r>
    <x v="1"/>
    <n v="217"/>
    <n v="24.953917050691246"/>
    <x v="1"/>
    <s v="USD"/>
    <n v="1434517200"/>
    <n v="1436504400"/>
    <b v="0"/>
    <b v="1"/>
    <s v="film &amp; video/television"/>
    <x v="4"/>
    <x v="19"/>
  </r>
  <r>
    <x v="1"/>
    <n v="150"/>
    <n v="97.18"/>
    <x v="1"/>
    <s v="USD"/>
    <n v="1471582800"/>
    <n v="1472014800"/>
    <b v="0"/>
    <b v="0"/>
    <s v="film &amp; video/shorts"/>
    <x v="4"/>
    <x v="12"/>
  </r>
  <r>
    <x v="1"/>
    <n v="3272"/>
    <n v="46.000916870415651"/>
    <x v="1"/>
    <s v="USD"/>
    <n v="1410757200"/>
    <n v="1411534800"/>
    <b v="0"/>
    <b v="0"/>
    <s v="theater/plays"/>
    <x v="3"/>
    <x v="3"/>
  </r>
  <r>
    <x v="3"/>
    <n v="898"/>
    <n v="88.023385300668153"/>
    <x v="1"/>
    <s v="USD"/>
    <n v="1304830800"/>
    <n v="1304917200"/>
    <b v="0"/>
    <b v="0"/>
    <s v="photography/photography books"/>
    <x v="7"/>
    <x v="14"/>
  </r>
  <r>
    <x v="1"/>
    <n v="300"/>
    <n v="25.99"/>
    <x v="1"/>
    <s v="USD"/>
    <n v="1539061200"/>
    <n v="1539579600"/>
    <b v="0"/>
    <b v="0"/>
    <s v="food/food trucks"/>
    <x v="0"/>
    <x v="0"/>
  </r>
  <r>
    <x v="1"/>
    <n v="126"/>
    <n v="102.69047619047619"/>
    <x v="1"/>
    <s v="USD"/>
    <n v="1381554000"/>
    <n v="1382504400"/>
    <b v="0"/>
    <b v="0"/>
    <s v="theater/plays"/>
    <x v="3"/>
    <x v="3"/>
  </r>
  <r>
    <x v="0"/>
    <n v="526"/>
    <n v="72.958174904942965"/>
    <x v="1"/>
    <s v="USD"/>
    <n v="1277096400"/>
    <n v="1278306000"/>
    <b v="0"/>
    <b v="0"/>
    <s v="film &amp; video/drama"/>
    <x v="4"/>
    <x v="6"/>
  </r>
  <r>
    <x v="0"/>
    <n v="121"/>
    <n v="57.190082644628099"/>
    <x v="1"/>
    <s v="USD"/>
    <n v="1440392400"/>
    <n v="1442552400"/>
    <b v="0"/>
    <b v="0"/>
    <s v="theater/plays"/>
    <x v="3"/>
    <x v="3"/>
  </r>
  <r>
    <x v="1"/>
    <n v="2320"/>
    <n v="84.013793103448279"/>
    <x v="1"/>
    <s v="USD"/>
    <n v="1509512400"/>
    <n v="1511071200"/>
    <b v="0"/>
    <b v="1"/>
    <s v="theater/plays"/>
    <x v="3"/>
    <x v="3"/>
  </r>
  <r>
    <x v="1"/>
    <n v="81"/>
    <n v="98.666666666666671"/>
    <x v="2"/>
    <s v="AUD"/>
    <n v="1535950800"/>
    <n v="1536382800"/>
    <b v="0"/>
    <b v="0"/>
    <s v="film &amp; video/science fiction"/>
    <x v="4"/>
    <x v="22"/>
  </r>
  <r>
    <x v="1"/>
    <n v="1887"/>
    <n v="42.007419183889773"/>
    <x v="1"/>
    <s v="USD"/>
    <n v="1389160800"/>
    <n v="1389592800"/>
    <b v="0"/>
    <b v="0"/>
    <s v="photography/photography books"/>
    <x v="7"/>
    <x v="14"/>
  </r>
  <r>
    <x v="1"/>
    <n v="4358"/>
    <n v="32.002753556677376"/>
    <x v="1"/>
    <s v="USD"/>
    <n v="1271998800"/>
    <n v="1275282000"/>
    <b v="0"/>
    <b v="1"/>
    <s v="photography/photography books"/>
    <x v="7"/>
    <x v="14"/>
  </r>
  <r>
    <x v="0"/>
    <n v="67"/>
    <n v="81.567164179104481"/>
    <x v="1"/>
    <s v="USD"/>
    <n v="1294898400"/>
    <n v="1294984800"/>
    <b v="0"/>
    <b v="0"/>
    <s v="music/rock"/>
    <x v="1"/>
    <x v="1"/>
  </r>
  <r>
    <x v="0"/>
    <n v="57"/>
    <n v="37.035087719298247"/>
    <x v="0"/>
    <s v="CAD"/>
    <n v="1559970000"/>
    <n v="1562043600"/>
    <b v="0"/>
    <b v="0"/>
    <s v="photography/photography books"/>
    <x v="7"/>
    <x v="14"/>
  </r>
  <r>
    <x v="0"/>
    <n v="1229"/>
    <n v="103.033360455655"/>
    <x v="1"/>
    <s v="USD"/>
    <n v="1469509200"/>
    <n v="1469595600"/>
    <b v="0"/>
    <b v="0"/>
    <s v="food/food trucks"/>
    <x v="0"/>
    <x v="0"/>
  </r>
  <r>
    <x v="0"/>
    <n v="12"/>
    <n v="84.333333333333329"/>
    <x v="6"/>
    <s v="EUR"/>
    <n v="1579068000"/>
    <n v="1581141600"/>
    <b v="0"/>
    <b v="0"/>
    <s v="music/metal"/>
    <x v="1"/>
    <x v="16"/>
  </r>
  <r>
    <x v="1"/>
    <n v="53"/>
    <n v="102.60377358490567"/>
    <x v="1"/>
    <s v="USD"/>
    <n v="1487743200"/>
    <n v="1488520800"/>
    <b v="0"/>
    <b v="0"/>
    <s v="publishing/nonfiction"/>
    <x v="5"/>
    <x v="9"/>
  </r>
  <r>
    <x v="1"/>
    <n v="2414"/>
    <n v="79.992129246064621"/>
    <x v="1"/>
    <s v="USD"/>
    <n v="1563685200"/>
    <n v="1563858000"/>
    <b v="0"/>
    <b v="0"/>
    <s v="music/electric music"/>
    <x v="1"/>
    <x v="5"/>
  </r>
  <r>
    <x v="0"/>
    <n v="452"/>
    <n v="70.055309734513273"/>
    <x v="1"/>
    <s v="USD"/>
    <n v="1436418000"/>
    <n v="1438923600"/>
    <b v="0"/>
    <b v="1"/>
    <s v="theater/plays"/>
    <x v="3"/>
    <x v="3"/>
  </r>
  <r>
    <x v="1"/>
    <n v="80"/>
    <n v="37"/>
    <x v="1"/>
    <s v="USD"/>
    <n v="1421820000"/>
    <n v="1422165600"/>
    <b v="0"/>
    <b v="0"/>
    <s v="theater/plays"/>
    <x v="3"/>
    <x v="3"/>
  </r>
  <r>
    <x v="1"/>
    <n v="193"/>
    <n v="41.911917098445599"/>
    <x v="1"/>
    <s v="USD"/>
    <n v="1274763600"/>
    <n v="1277874000"/>
    <b v="0"/>
    <b v="0"/>
    <s v="film &amp; video/shorts"/>
    <x v="4"/>
    <x v="12"/>
  </r>
  <r>
    <x v="0"/>
    <n v="1886"/>
    <n v="57.992576882290564"/>
    <x v="1"/>
    <s v="USD"/>
    <n v="1399179600"/>
    <n v="1399352400"/>
    <b v="0"/>
    <b v="1"/>
    <s v="theater/plays"/>
    <x v="3"/>
    <x v="3"/>
  </r>
  <r>
    <x v="1"/>
    <n v="52"/>
    <n v="40.942307692307693"/>
    <x v="1"/>
    <s v="USD"/>
    <n v="1275800400"/>
    <n v="1279083600"/>
    <b v="0"/>
    <b v="0"/>
    <s v="theater/plays"/>
    <x v="3"/>
    <x v="3"/>
  </r>
  <r>
    <x v="0"/>
    <n v="1825"/>
    <n v="69.9972602739726"/>
    <x v="1"/>
    <s v="USD"/>
    <n v="1282798800"/>
    <n v="1284354000"/>
    <b v="0"/>
    <b v="0"/>
    <s v="music/indie rock"/>
    <x v="1"/>
    <x v="7"/>
  </r>
  <r>
    <x v="0"/>
    <n v="31"/>
    <n v="73.838709677419359"/>
    <x v="1"/>
    <s v="USD"/>
    <n v="1437109200"/>
    <n v="1441170000"/>
    <b v="0"/>
    <b v="1"/>
    <s v="theater/plays"/>
    <x v="3"/>
    <x v="3"/>
  </r>
  <r>
    <x v="1"/>
    <n v="290"/>
    <n v="41.979310344827589"/>
    <x v="1"/>
    <s v="USD"/>
    <n v="1491886800"/>
    <n v="1493528400"/>
    <b v="0"/>
    <b v="0"/>
    <s v="theater/plays"/>
    <x v="3"/>
    <x v="3"/>
  </r>
  <r>
    <x v="1"/>
    <n v="122"/>
    <n v="77.93442622950819"/>
    <x v="1"/>
    <s v="USD"/>
    <n v="1394600400"/>
    <n v="1395205200"/>
    <b v="0"/>
    <b v="1"/>
    <s v="music/electric music"/>
    <x v="1"/>
    <x v="5"/>
  </r>
  <r>
    <x v="1"/>
    <n v="1470"/>
    <n v="106.01972789115646"/>
    <x v="1"/>
    <s v="USD"/>
    <n v="1561352400"/>
    <n v="1561438800"/>
    <b v="0"/>
    <b v="0"/>
    <s v="music/indie rock"/>
    <x v="1"/>
    <x v="7"/>
  </r>
  <r>
    <x v="1"/>
    <n v="165"/>
    <n v="47.018181818181816"/>
    <x v="0"/>
    <s v="CAD"/>
    <n v="1322892000"/>
    <n v="1326693600"/>
    <b v="0"/>
    <b v="0"/>
    <s v="film &amp; video/documentary"/>
    <x v="4"/>
    <x v="4"/>
  </r>
  <r>
    <x v="1"/>
    <n v="182"/>
    <n v="76.016483516483518"/>
    <x v="1"/>
    <s v="USD"/>
    <n v="1274418000"/>
    <n v="1277960400"/>
    <b v="0"/>
    <b v="0"/>
    <s v="publishing/translations"/>
    <x v="5"/>
    <x v="18"/>
  </r>
  <r>
    <x v="1"/>
    <n v="199"/>
    <n v="54.120603015075375"/>
    <x v="6"/>
    <s v="EUR"/>
    <n v="1434344400"/>
    <n v="1434690000"/>
    <b v="0"/>
    <b v="1"/>
    <s v="film &amp; video/documentary"/>
    <x v="4"/>
    <x v="4"/>
  </r>
  <r>
    <x v="1"/>
    <n v="56"/>
    <n v="57.285714285714285"/>
    <x v="4"/>
    <s v="GBP"/>
    <n v="1373518800"/>
    <n v="1376110800"/>
    <b v="0"/>
    <b v="1"/>
    <s v="film &amp; video/television"/>
    <x v="4"/>
    <x v="19"/>
  </r>
  <r>
    <x v="0"/>
    <n v="107"/>
    <n v="103.81308411214954"/>
    <x v="1"/>
    <s v="USD"/>
    <n v="1517637600"/>
    <n v="1518415200"/>
    <b v="0"/>
    <b v="0"/>
    <s v="theater/plays"/>
    <x v="3"/>
    <x v="3"/>
  </r>
  <r>
    <x v="1"/>
    <n v="1460"/>
    <n v="105.02602739726028"/>
    <x v="2"/>
    <s v="AUD"/>
    <n v="1310619600"/>
    <n v="1310878800"/>
    <b v="0"/>
    <b v="1"/>
    <s v="food/food trucks"/>
    <x v="0"/>
    <x v="0"/>
  </r>
  <r>
    <x v="0"/>
    <n v="27"/>
    <n v="90.259259259259252"/>
    <x v="1"/>
    <s v="USD"/>
    <n v="1556427600"/>
    <n v="1556600400"/>
    <b v="0"/>
    <b v="0"/>
    <s v="theater/plays"/>
    <x v="3"/>
    <x v="3"/>
  </r>
  <r>
    <x v="0"/>
    <n v="1221"/>
    <n v="76.978705978705975"/>
    <x v="1"/>
    <s v="USD"/>
    <n v="1576476000"/>
    <n v="1576994400"/>
    <b v="0"/>
    <b v="0"/>
    <s v="film &amp; video/documentary"/>
    <x v="4"/>
    <x v="4"/>
  </r>
  <r>
    <x v="1"/>
    <n v="123"/>
    <n v="102.60162601626017"/>
    <x v="5"/>
    <s v="CHF"/>
    <n v="1381122000"/>
    <n v="1382677200"/>
    <b v="0"/>
    <b v="0"/>
    <s v="music/jazz"/>
    <x v="1"/>
    <x v="17"/>
  </r>
  <r>
    <x v="0"/>
    <n v="1"/>
    <n v="2"/>
    <x v="1"/>
    <s v="USD"/>
    <n v="1411102800"/>
    <n v="1411189200"/>
    <b v="0"/>
    <b v="1"/>
    <s v="technology/web"/>
    <x v="2"/>
    <x v="2"/>
  </r>
  <r>
    <x v="1"/>
    <n v="159"/>
    <n v="55.0062893081761"/>
    <x v="1"/>
    <s v="USD"/>
    <n v="1531803600"/>
    <n v="1534654800"/>
    <b v="0"/>
    <b v="1"/>
    <s v="music/rock"/>
    <x v="1"/>
    <x v="1"/>
  </r>
  <r>
    <x v="1"/>
    <n v="110"/>
    <n v="32.127272727272725"/>
    <x v="1"/>
    <s v="USD"/>
    <n v="1454133600"/>
    <n v="1457762400"/>
    <b v="0"/>
    <b v="0"/>
    <s v="technology/web"/>
    <x v="2"/>
    <x v="2"/>
  </r>
  <r>
    <x v="2"/>
    <n v="14"/>
    <n v="50.642857142857146"/>
    <x v="1"/>
    <s v="USD"/>
    <n v="1336194000"/>
    <n v="1337490000"/>
    <b v="0"/>
    <b v="1"/>
    <s v="publishing/nonfiction"/>
    <x v="5"/>
    <x v="9"/>
  </r>
  <r>
    <x v="0"/>
    <n v="16"/>
    <n v="49.6875"/>
    <x v="1"/>
    <s v="USD"/>
    <n v="1349326800"/>
    <n v="1349672400"/>
    <b v="0"/>
    <b v="0"/>
    <s v="publishing/radio &amp; podcasts"/>
    <x v="5"/>
    <x v="15"/>
  </r>
  <r>
    <x v="1"/>
    <n v="236"/>
    <n v="54.894067796610166"/>
    <x v="1"/>
    <s v="USD"/>
    <n v="1379566800"/>
    <n v="1379826000"/>
    <b v="0"/>
    <b v="0"/>
    <s v="theater/plays"/>
    <x v="3"/>
    <x v="3"/>
  </r>
  <r>
    <x v="1"/>
    <n v="191"/>
    <n v="46.931937172774866"/>
    <x v="1"/>
    <s v="USD"/>
    <n v="1494651600"/>
    <n v="1497762000"/>
    <b v="1"/>
    <b v="1"/>
    <s v="film &amp; video/documentary"/>
    <x v="4"/>
    <x v="4"/>
  </r>
  <r>
    <x v="0"/>
    <n v="41"/>
    <n v="44.951219512195124"/>
    <x v="1"/>
    <s v="USD"/>
    <n v="1303880400"/>
    <n v="1304485200"/>
    <b v="0"/>
    <b v="0"/>
    <s v="theater/plays"/>
    <x v="3"/>
    <x v="3"/>
  </r>
  <r>
    <x v="1"/>
    <n v="3934"/>
    <n v="30.99898322318251"/>
    <x v="1"/>
    <s v="USD"/>
    <n v="1335934800"/>
    <n v="1336885200"/>
    <b v="0"/>
    <b v="0"/>
    <s v="games/video games"/>
    <x v="6"/>
    <x v="11"/>
  </r>
  <r>
    <x v="1"/>
    <n v="80"/>
    <n v="107.7625"/>
    <x v="0"/>
    <s v="CAD"/>
    <n v="1528088400"/>
    <n v="1530421200"/>
    <b v="0"/>
    <b v="1"/>
    <s v="theater/plays"/>
    <x v="3"/>
    <x v="3"/>
  </r>
  <r>
    <x v="3"/>
    <n v="296"/>
    <n v="102.07770270270271"/>
    <x v="1"/>
    <s v="USD"/>
    <n v="1421906400"/>
    <n v="1421992800"/>
    <b v="0"/>
    <b v="0"/>
    <s v="theater/plays"/>
    <x v="3"/>
    <x v="3"/>
  </r>
  <r>
    <x v="1"/>
    <n v="462"/>
    <n v="24.976190476190474"/>
    <x v="1"/>
    <s v="USD"/>
    <n v="1568005200"/>
    <n v="1568178000"/>
    <b v="1"/>
    <b v="0"/>
    <s v="technology/web"/>
    <x v="2"/>
    <x v="2"/>
  </r>
  <r>
    <x v="1"/>
    <n v="179"/>
    <n v="79.944134078212286"/>
    <x v="1"/>
    <s v="USD"/>
    <n v="1346821200"/>
    <n v="1347944400"/>
    <b v="1"/>
    <b v="0"/>
    <s v="film &amp; video/drama"/>
    <x v="4"/>
    <x v="6"/>
  </r>
  <r>
    <x v="0"/>
    <n v="523"/>
    <n v="67.946462715105156"/>
    <x v="2"/>
    <s v="AUD"/>
    <n v="1557637200"/>
    <n v="1558760400"/>
    <b v="0"/>
    <b v="0"/>
    <s v="film &amp; video/drama"/>
    <x v="4"/>
    <x v="6"/>
  </r>
  <r>
    <x v="0"/>
    <n v="141"/>
    <n v="26.070921985815602"/>
    <x v="4"/>
    <s v="GBP"/>
    <n v="1375592400"/>
    <n v="1376629200"/>
    <b v="0"/>
    <b v="0"/>
    <s v="theater/plays"/>
    <x v="3"/>
    <x v="3"/>
  </r>
  <r>
    <x v="1"/>
    <n v="1866"/>
    <n v="105.0032154340836"/>
    <x v="4"/>
    <s v="GBP"/>
    <n v="1503982800"/>
    <n v="1504760400"/>
    <b v="0"/>
    <b v="0"/>
    <s v="film &amp; video/television"/>
    <x v="4"/>
    <x v="19"/>
  </r>
  <r>
    <x v="0"/>
    <n v="52"/>
    <n v="25.826923076923077"/>
    <x v="1"/>
    <s v="USD"/>
    <n v="1418882400"/>
    <n v="1419660000"/>
    <b v="0"/>
    <b v="0"/>
    <s v="photography/photography books"/>
    <x v="7"/>
    <x v="14"/>
  </r>
  <r>
    <x v="2"/>
    <n v="27"/>
    <n v="77.666666666666671"/>
    <x v="4"/>
    <s v="GBP"/>
    <n v="1309237200"/>
    <n v="1311310800"/>
    <b v="0"/>
    <b v="1"/>
    <s v="film &amp; video/shorts"/>
    <x v="4"/>
    <x v="12"/>
  </r>
  <r>
    <x v="1"/>
    <n v="156"/>
    <n v="57.82692307692308"/>
    <x v="5"/>
    <s v="CHF"/>
    <n v="1343365200"/>
    <n v="1344315600"/>
    <b v="0"/>
    <b v="0"/>
    <s v="publishing/radio &amp; podcasts"/>
    <x v="5"/>
    <x v="15"/>
  </r>
  <r>
    <x v="0"/>
    <n v="225"/>
    <n v="92.955555555555549"/>
    <x v="2"/>
    <s v="AUD"/>
    <n v="1507957200"/>
    <n v="1510725600"/>
    <b v="0"/>
    <b v="1"/>
    <s v="theater/plays"/>
    <x v="3"/>
    <x v="3"/>
  </r>
  <r>
    <x v="1"/>
    <n v="255"/>
    <n v="37.945098039215686"/>
    <x v="1"/>
    <s v="USD"/>
    <n v="1549519200"/>
    <n v="1551247200"/>
    <b v="1"/>
    <b v="0"/>
    <s v="film &amp; video/animation"/>
    <x v="4"/>
    <x v="10"/>
  </r>
  <r>
    <x v="0"/>
    <n v="38"/>
    <n v="31.842105263157894"/>
    <x v="1"/>
    <s v="USD"/>
    <n v="1329026400"/>
    <n v="1330236000"/>
    <b v="0"/>
    <b v="0"/>
    <s v="technology/web"/>
    <x v="2"/>
    <x v="2"/>
  </r>
  <r>
    <x v="1"/>
    <n v="2261"/>
    <n v="40"/>
    <x v="1"/>
    <s v="USD"/>
    <n v="1544335200"/>
    <n v="1545112800"/>
    <b v="0"/>
    <b v="1"/>
    <s v="music/world music"/>
    <x v="1"/>
    <x v="21"/>
  </r>
  <r>
    <x v="1"/>
    <n v="40"/>
    <n v="101.1"/>
    <x v="1"/>
    <s v="USD"/>
    <n v="1279083600"/>
    <n v="1279170000"/>
    <b v="0"/>
    <b v="0"/>
    <s v="theater/plays"/>
    <x v="3"/>
    <x v="3"/>
  </r>
  <r>
    <x v="1"/>
    <n v="2289"/>
    <n v="84.006989951944078"/>
    <x v="6"/>
    <s v="EUR"/>
    <n v="1572498000"/>
    <n v="1573452000"/>
    <b v="0"/>
    <b v="0"/>
    <s v="theater/plays"/>
    <x v="3"/>
    <x v="3"/>
  </r>
  <r>
    <x v="1"/>
    <n v="65"/>
    <n v="103.41538461538461"/>
    <x v="1"/>
    <s v="USD"/>
    <n v="1506056400"/>
    <n v="1507093200"/>
    <b v="0"/>
    <b v="0"/>
    <s v="theater/plays"/>
    <x v="3"/>
    <x v="3"/>
  </r>
  <r>
    <x v="0"/>
    <n v="15"/>
    <n v="105.13333333333334"/>
    <x v="1"/>
    <s v="USD"/>
    <n v="1463029200"/>
    <n v="1463374800"/>
    <b v="0"/>
    <b v="0"/>
    <s v="food/food trucks"/>
    <x v="0"/>
    <x v="0"/>
  </r>
  <r>
    <x v="0"/>
    <n v="37"/>
    <n v="89.21621621621621"/>
    <x v="1"/>
    <s v="USD"/>
    <n v="1342069200"/>
    <n v="1344574800"/>
    <b v="0"/>
    <b v="0"/>
    <s v="theater/plays"/>
    <x v="3"/>
    <x v="3"/>
  </r>
  <r>
    <x v="1"/>
    <n v="3777"/>
    <n v="51.995234312946785"/>
    <x v="6"/>
    <s v="EUR"/>
    <n v="1388296800"/>
    <n v="1389074400"/>
    <b v="0"/>
    <b v="0"/>
    <s v="technology/web"/>
    <x v="2"/>
    <x v="2"/>
  </r>
  <r>
    <x v="1"/>
    <n v="184"/>
    <n v="64.956521739130437"/>
    <x v="4"/>
    <s v="GBP"/>
    <n v="1493787600"/>
    <n v="1494997200"/>
    <b v="0"/>
    <b v="0"/>
    <s v="theater/plays"/>
    <x v="3"/>
    <x v="3"/>
  </r>
  <r>
    <x v="1"/>
    <n v="85"/>
    <n v="46.235294117647058"/>
    <x v="1"/>
    <s v="USD"/>
    <n v="1424844000"/>
    <n v="1425448800"/>
    <b v="0"/>
    <b v="1"/>
    <s v="theater/plays"/>
    <x v="3"/>
    <x v="3"/>
  </r>
  <r>
    <x v="0"/>
    <n v="112"/>
    <n v="51.151785714285715"/>
    <x v="1"/>
    <s v="USD"/>
    <n v="1403931600"/>
    <n v="1404104400"/>
    <b v="0"/>
    <b v="1"/>
    <s v="theater/plays"/>
    <x v="3"/>
    <x v="3"/>
  </r>
  <r>
    <x v="1"/>
    <n v="144"/>
    <n v="33.909722222222221"/>
    <x v="1"/>
    <s v="USD"/>
    <n v="1394514000"/>
    <n v="1394773200"/>
    <b v="0"/>
    <b v="0"/>
    <s v="music/rock"/>
    <x v="1"/>
    <x v="1"/>
  </r>
  <r>
    <x v="1"/>
    <n v="1902"/>
    <n v="92.016298633017882"/>
    <x v="1"/>
    <s v="USD"/>
    <n v="1365397200"/>
    <n v="1366520400"/>
    <b v="0"/>
    <b v="0"/>
    <s v="theater/plays"/>
    <x v="3"/>
    <x v="3"/>
  </r>
  <r>
    <x v="1"/>
    <n v="105"/>
    <n v="107.42857142857143"/>
    <x v="1"/>
    <s v="USD"/>
    <n v="1456120800"/>
    <n v="1456639200"/>
    <b v="0"/>
    <b v="0"/>
    <s v="theater/plays"/>
    <x v="3"/>
    <x v="3"/>
  </r>
  <r>
    <x v="1"/>
    <n v="132"/>
    <n v="75.848484848484844"/>
    <x v="1"/>
    <s v="USD"/>
    <n v="1437714000"/>
    <n v="1438318800"/>
    <b v="0"/>
    <b v="0"/>
    <s v="theater/plays"/>
    <x v="3"/>
    <x v="3"/>
  </r>
  <r>
    <x v="0"/>
    <n v="21"/>
    <n v="80.476190476190482"/>
    <x v="1"/>
    <s v="USD"/>
    <n v="1563771600"/>
    <n v="1564030800"/>
    <b v="1"/>
    <b v="0"/>
    <s v="theater/plays"/>
    <x v="3"/>
    <x v="3"/>
  </r>
  <r>
    <x v="3"/>
    <n v="976"/>
    <n v="86.978483606557376"/>
    <x v="1"/>
    <s v="USD"/>
    <n v="1448517600"/>
    <n v="1449295200"/>
    <b v="0"/>
    <b v="0"/>
    <s v="film &amp; video/documentary"/>
    <x v="4"/>
    <x v="4"/>
  </r>
  <r>
    <x v="1"/>
    <n v="96"/>
    <n v="105.13541666666667"/>
    <x v="1"/>
    <s v="USD"/>
    <n v="1528779600"/>
    <n v="1531890000"/>
    <b v="0"/>
    <b v="1"/>
    <s v="publishing/fiction"/>
    <x v="5"/>
    <x v="13"/>
  </r>
  <r>
    <x v="0"/>
    <n v="67"/>
    <n v="57.298507462686565"/>
    <x v="1"/>
    <s v="USD"/>
    <n v="1304744400"/>
    <n v="1306213200"/>
    <b v="0"/>
    <b v="1"/>
    <s v="games/video games"/>
    <x v="6"/>
    <x v="11"/>
  </r>
  <r>
    <x v="2"/>
    <n v="66"/>
    <n v="93.348484848484844"/>
    <x v="0"/>
    <s v="CAD"/>
    <n v="1354341600"/>
    <n v="1356242400"/>
    <b v="0"/>
    <b v="0"/>
    <s v="technology/web"/>
    <x v="2"/>
    <x v="2"/>
  </r>
  <r>
    <x v="0"/>
    <n v="78"/>
    <n v="71.987179487179489"/>
    <x v="1"/>
    <s v="USD"/>
    <n v="1294552800"/>
    <n v="1297576800"/>
    <b v="1"/>
    <b v="0"/>
    <s v="theater/plays"/>
    <x v="3"/>
    <x v="3"/>
  </r>
  <r>
    <x v="0"/>
    <n v="67"/>
    <n v="92.611940298507463"/>
    <x v="2"/>
    <s v="AUD"/>
    <n v="1295935200"/>
    <n v="1296194400"/>
    <b v="0"/>
    <b v="0"/>
    <s v="theater/plays"/>
    <x v="3"/>
    <x v="3"/>
  </r>
  <r>
    <x v="1"/>
    <n v="114"/>
    <n v="104.99122807017544"/>
    <x v="1"/>
    <s v="USD"/>
    <n v="1411534800"/>
    <n v="1414558800"/>
    <b v="0"/>
    <b v="0"/>
    <s v="food/food trucks"/>
    <x v="0"/>
    <x v="0"/>
  </r>
  <r>
    <x v="0"/>
    <n v="263"/>
    <n v="30.958174904942965"/>
    <x v="2"/>
    <s v="AUD"/>
    <n v="1486706400"/>
    <n v="1488348000"/>
    <b v="0"/>
    <b v="0"/>
    <s v="photography/photography books"/>
    <x v="7"/>
    <x v="14"/>
  </r>
  <r>
    <x v="0"/>
    <n v="1691"/>
    <n v="33.001182732111175"/>
    <x v="1"/>
    <s v="USD"/>
    <n v="1333602000"/>
    <n v="1334898000"/>
    <b v="1"/>
    <b v="0"/>
    <s v="photography/photography books"/>
    <x v="7"/>
    <x v="14"/>
  </r>
  <r>
    <x v="0"/>
    <n v="181"/>
    <n v="84.187845303867405"/>
    <x v="1"/>
    <s v="USD"/>
    <n v="1308200400"/>
    <n v="1308373200"/>
    <b v="0"/>
    <b v="0"/>
    <s v="theater/plays"/>
    <x v="3"/>
    <x v="3"/>
  </r>
  <r>
    <x v="0"/>
    <n v="13"/>
    <n v="73.92307692307692"/>
    <x v="1"/>
    <s v="USD"/>
    <n v="1411707600"/>
    <n v="1412312400"/>
    <b v="0"/>
    <b v="0"/>
    <s v="theater/plays"/>
    <x v="3"/>
    <x v="3"/>
  </r>
  <r>
    <x v="3"/>
    <n v="160"/>
    <n v="36.987499999999997"/>
    <x v="1"/>
    <s v="USD"/>
    <n v="1418364000"/>
    <n v="1419228000"/>
    <b v="1"/>
    <b v="1"/>
    <s v="film &amp; video/documentary"/>
    <x v="4"/>
    <x v="4"/>
  </r>
  <r>
    <x v="1"/>
    <n v="203"/>
    <n v="46.896551724137929"/>
    <x v="1"/>
    <s v="USD"/>
    <n v="1429333200"/>
    <n v="1430974800"/>
    <b v="0"/>
    <b v="0"/>
    <s v="technology/web"/>
    <x v="2"/>
    <x v="2"/>
  </r>
  <r>
    <x v="0"/>
    <n v="1"/>
    <n v="5"/>
    <x v="1"/>
    <s v="USD"/>
    <n v="1555390800"/>
    <n v="1555822800"/>
    <b v="0"/>
    <b v="1"/>
    <s v="theater/plays"/>
    <x v="3"/>
    <x v="3"/>
  </r>
  <r>
    <x v="1"/>
    <n v="1559"/>
    <n v="102.02437459910199"/>
    <x v="1"/>
    <s v="USD"/>
    <n v="1482732000"/>
    <n v="1482818400"/>
    <b v="0"/>
    <b v="1"/>
    <s v="music/rock"/>
    <x v="1"/>
    <x v="1"/>
  </r>
  <r>
    <x v="3"/>
    <n v="2266"/>
    <n v="45.007502206531335"/>
    <x v="1"/>
    <s v="USD"/>
    <n v="1470718800"/>
    <n v="1471928400"/>
    <b v="0"/>
    <b v="0"/>
    <s v="film &amp; video/documentary"/>
    <x v="4"/>
    <x v="4"/>
  </r>
  <r>
    <x v="0"/>
    <n v="21"/>
    <n v="94.285714285714292"/>
    <x v="1"/>
    <s v="USD"/>
    <n v="1450591200"/>
    <n v="1453701600"/>
    <b v="0"/>
    <b v="1"/>
    <s v="film &amp; video/science fiction"/>
    <x v="4"/>
    <x v="22"/>
  </r>
  <r>
    <x v="1"/>
    <n v="1548"/>
    <n v="101.02325581395348"/>
    <x v="2"/>
    <s v="AUD"/>
    <n v="1348290000"/>
    <n v="1350363600"/>
    <b v="0"/>
    <b v="0"/>
    <s v="technology/web"/>
    <x v="2"/>
    <x v="2"/>
  </r>
  <r>
    <x v="1"/>
    <n v="80"/>
    <n v="97.037499999999994"/>
    <x v="1"/>
    <s v="USD"/>
    <n v="1353823200"/>
    <n v="1353996000"/>
    <b v="0"/>
    <b v="0"/>
    <s v="theater/plays"/>
    <x v="3"/>
    <x v="3"/>
  </r>
  <r>
    <x v="0"/>
    <n v="830"/>
    <n v="43.00963855421687"/>
    <x v="1"/>
    <s v="USD"/>
    <n v="1450764000"/>
    <n v="1451109600"/>
    <b v="0"/>
    <b v="0"/>
    <s v="film &amp; video/science fiction"/>
    <x v="4"/>
    <x v="22"/>
  </r>
  <r>
    <x v="1"/>
    <n v="131"/>
    <n v="94.916030534351151"/>
    <x v="1"/>
    <s v="USD"/>
    <n v="1329372000"/>
    <n v="1329631200"/>
    <b v="0"/>
    <b v="0"/>
    <s v="theater/plays"/>
    <x v="3"/>
    <x v="3"/>
  </r>
  <r>
    <x v="1"/>
    <n v="112"/>
    <n v="72.151785714285708"/>
    <x v="1"/>
    <s v="USD"/>
    <n v="1277096400"/>
    <n v="1278997200"/>
    <b v="0"/>
    <b v="0"/>
    <s v="film &amp; video/animation"/>
    <x v="4"/>
    <x v="10"/>
  </r>
  <r>
    <x v="0"/>
    <n v="130"/>
    <n v="51.007692307692309"/>
    <x v="1"/>
    <s v="USD"/>
    <n v="1277701200"/>
    <n v="1280120400"/>
    <b v="0"/>
    <b v="0"/>
    <s v="publishing/translations"/>
    <x v="5"/>
    <x v="18"/>
  </r>
  <r>
    <x v="0"/>
    <n v="55"/>
    <n v="85.054545454545448"/>
    <x v="1"/>
    <s v="USD"/>
    <n v="1454911200"/>
    <n v="1458104400"/>
    <b v="0"/>
    <b v="0"/>
    <s v="technology/web"/>
    <x v="2"/>
    <x v="2"/>
  </r>
  <r>
    <x v="1"/>
    <n v="155"/>
    <n v="43.87096774193548"/>
    <x v="1"/>
    <s v="USD"/>
    <n v="1297922400"/>
    <n v="1298268000"/>
    <b v="0"/>
    <b v="0"/>
    <s v="publishing/translations"/>
    <x v="5"/>
    <x v="18"/>
  </r>
  <r>
    <x v="1"/>
    <n v="266"/>
    <n v="40.063909774436091"/>
    <x v="1"/>
    <s v="USD"/>
    <n v="1384408800"/>
    <n v="1386223200"/>
    <b v="0"/>
    <b v="0"/>
    <s v="food/food trucks"/>
    <x v="0"/>
    <x v="0"/>
  </r>
  <r>
    <x v="0"/>
    <n v="114"/>
    <n v="43.833333333333336"/>
    <x v="6"/>
    <s v="EUR"/>
    <n v="1299304800"/>
    <n v="1299823200"/>
    <b v="0"/>
    <b v="1"/>
    <s v="photography/photography books"/>
    <x v="7"/>
    <x v="14"/>
  </r>
  <r>
    <x v="1"/>
    <n v="155"/>
    <n v="84.92903225806451"/>
    <x v="1"/>
    <s v="USD"/>
    <n v="1431320400"/>
    <n v="1431752400"/>
    <b v="0"/>
    <b v="0"/>
    <s v="theater/plays"/>
    <x v="3"/>
    <x v="3"/>
  </r>
  <r>
    <x v="1"/>
    <n v="207"/>
    <n v="41.067632850241544"/>
    <x v="4"/>
    <s v="GBP"/>
    <n v="1264399200"/>
    <n v="1267855200"/>
    <b v="0"/>
    <b v="0"/>
    <s v="music/rock"/>
    <x v="1"/>
    <x v="1"/>
  </r>
  <r>
    <x v="1"/>
    <n v="245"/>
    <n v="54.971428571428568"/>
    <x v="1"/>
    <s v="USD"/>
    <n v="1497502800"/>
    <n v="1497675600"/>
    <b v="0"/>
    <b v="0"/>
    <s v="theater/plays"/>
    <x v="3"/>
    <x v="3"/>
  </r>
  <r>
    <x v="1"/>
    <n v="1573"/>
    <n v="77.010807374443743"/>
    <x v="1"/>
    <s v="USD"/>
    <n v="1333688400"/>
    <n v="1336885200"/>
    <b v="0"/>
    <b v="0"/>
    <s v="music/world music"/>
    <x v="1"/>
    <x v="21"/>
  </r>
  <r>
    <x v="1"/>
    <n v="114"/>
    <n v="71.201754385964918"/>
    <x v="1"/>
    <s v="USD"/>
    <n v="1293861600"/>
    <n v="1295157600"/>
    <b v="0"/>
    <b v="0"/>
    <s v="food/food trucks"/>
    <x v="0"/>
    <x v="0"/>
  </r>
  <r>
    <x v="1"/>
    <n v="93"/>
    <n v="91.935483870967744"/>
    <x v="1"/>
    <s v="USD"/>
    <n v="1576994400"/>
    <n v="1577599200"/>
    <b v="0"/>
    <b v="0"/>
    <s v="theater/plays"/>
    <x v="3"/>
    <x v="3"/>
  </r>
  <r>
    <x v="0"/>
    <n v="594"/>
    <n v="97.069023569023571"/>
    <x v="1"/>
    <s v="USD"/>
    <n v="1304917200"/>
    <n v="1305003600"/>
    <b v="0"/>
    <b v="0"/>
    <s v="theater/plays"/>
    <x v="3"/>
    <x v="3"/>
  </r>
  <r>
    <x v="0"/>
    <n v="24"/>
    <n v="58.916666666666664"/>
    <x v="1"/>
    <s v="USD"/>
    <n v="1381208400"/>
    <n v="1381726800"/>
    <b v="0"/>
    <b v="0"/>
    <s v="film &amp; video/television"/>
    <x v="4"/>
    <x v="19"/>
  </r>
  <r>
    <x v="1"/>
    <n v="1681"/>
    <n v="58.015466983938133"/>
    <x v="1"/>
    <s v="USD"/>
    <n v="1401685200"/>
    <n v="1402462800"/>
    <b v="0"/>
    <b v="1"/>
    <s v="technology/web"/>
    <x v="2"/>
    <x v="2"/>
  </r>
  <r>
    <x v="0"/>
    <n v="252"/>
    <n v="103.87301587301587"/>
    <x v="1"/>
    <s v="USD"/>
    <n v="1291960800"/>
    <n v="1292133600"/>
    <b v="0"/>
    <b v="1"/>
    <s v="theater/plays"/>
    <x v="3"/>
    <x v="3"/>
  </r>
  <r>
    <x v="1"/>
    <n v="32"/>
    <n v="93.46875"/>
    <x v="1"/>
    <s v="USD"/>
    <n v="1368853200"/>
    <n v="1368939600"/>
    <b v="0"/>
    <b v="0"/>
    <s v="music/indie rock"/>
    <x v="1"/>
    <x v="7"/>
  </r>
  <r>
    <x v="1"/>
    <n v="135"/>
    <n v="61.970370370370368"/>
    <x v="1"/>
    <s v="USD"/>
    <n v="1448776800"/>
    <n v="1452146400"/>
    <b v="0"/>
    <b v="1"/>
    <s v="theater/plays"/>
    <x v="3"/>
    <x v="3"/>
  </r>
  <r>
    <x v="1"/>
    <n v="140"/>
    <n v="92.042857142857144"/>
    <x v="1"/>
    <s v="USD"/>
    <n v="1296194400"/>
    <n v="1296712800"/>
    <b v="0"/>
    <b v="1"/>
    <s v="theater/plays"/>
    <x v="3"/>
    <x v="3"/>
  </r>
  <r>
    <x v="0"/>
    <n v="67"/>
    <n v="77.268656716417908"/>
    <x v="1"/>
    <s v="USD"/>
    <n v="1517983200"/>
    <n v="1520748000"/>
    <b v="0"/>
    <b v="0"/>
    <s v="food/food trucks"/>
    <x v="0"/>
    <x v="0"/>
  </r>
  <r>
    <x v="1"/>
    <n v="92"/>
    <n v="93.923913043478265"/>
    <x v="1"/>
    <s v="USD"/>
    <n v="1478930400"/>
    <n v="1480831200"/>
    <b v="0"/>
    <b v="0"/>
    <s v="games/video games"/>
    <x v="6"/>
    <x v="11"/>
  </r>
  <r>
    <x v="1"/>
    <n v="1015"/>
    <n v="84.969458128078813"/>
    <x v="4"/>
    <s v="GBP"/>
    <n v="1426395600"/>
    <n v="1426914000"/>
    <b v="0"/>
    <b v="0"/>
    <s v="theater/plays"/>
    <x v="3"/>
    <x v="3"/>
  </r>
  <r>
    <x v="0"/>
    <n v="742"/>
    <n v="105.97035040431267"/>
    <x v="1"/>
    <s v="USD"/>
    <n v="1446181200"/>
    <n v="1446616800"/>
    <b v="1"/>
    <b v="0"/>
    <s v="publishing/nonfiction"/>
    <x v="5"/>
    <x v="9"/>
  </r>
  <r>
    <x v="1"/>
    <n v="323"/>
    <n v="36.969040247678016"/>
    <x v="1"/>
    <s v="USD"/>
    <n v="1514181600"/>
    <n v="1517032800"/>
    <b v="0"/>
    <b v="0"/>
    <s v="technology/web"/>
    <x v="2"/>
    <x v="2"/>
  </r>
  <r>
    <x v="0"/>
    <n v="75"/>
    <n v="81.533333333333331"/>
    <x v="1"/>
    <s v="USD"/>
    <n v="1311051600"/>
    <n v="1311224400"/>
    <b v="0"/>
    <b v="1"/>
    <s v="film &amp; video/documentary"/>
    <x v="4"/>
    <x v="4"/>
  </r>
  <r>
    <x v="1"/>
    <n v="2326"/>
    <n v="80.999140154772135"/>
    <x v="1"/>
    <s v="USD"/>
    <n v="1564894800"/>
    <n v="1566190800"/>
    <b v="0"/>
    <b v="0"/>
    <s v="film &amp; video/documentary"/>
    <x v="4"/>
    <x v="4"/>
  </r>
  <r>
    <x v="1"/>
    <n v="381"/>
    <n v="26.010498687664043"/>
    <x v="1"/>
    <s v="USD"/>
    <n v="1567918800"/>
    <n v="1570165200"/>
    <b v="0"/>
    <b v="0"/>
    <s v="theater/plays"/>
    <x v="3"/>
    <x v="3"/>
  </r>
  <r>
    <x v="0"/>
    <n v="4405"/>
    <n v="25.998410896708286"/>
    <x v="1"/>
    <s v="USD"/>
    <n v="1386309600"/>
    <n v="1388556000"/>
    <b v="0"/>
    <b v="1"/>
    <s v="music/rock"/>
    <x v="1"/>
    <x v="1"/>
  </r>
  <r>
    <x v="0"/>
    <n v="92"/>
    <n v="34.173913043478258"/>
    <x v="1"/>
    <s v="USD"/>
    <n v="1301979600"/>
    <n v="1303189200"/>
    <b v="0"/>
    <b v="0"/>
    <s v="music/rock"/>
    <x v="1"/>
    <x v="1"/>
  </r>
  <r>
    <x v="1"/>
    <n v="480"/>
    <n v="28.002083333333335"/>
    <x v="1"/>
    <s v="USD"/>
    <n v="1493269200"/>
    <n v="1494478800"/>
    <b v="0"/>
    <b v="0"/>
    <s v="film &amp; video/documentary"/>
    <x v="4"/>
    <x v="4"/>
  </r>
  <r>
    <x v="0"/>
    <n v="64"/>
    <n v="76.546875"/>
    <x v="1"/>
    <s v="USD"/>
    <n v="1478930400"/>
    <n v="1480744800"/>
    <b v="0"/>
    <b v="0"/>
    <s v="publishing/radio &amp; podcasts"/>
    <x v="5"/>
    <x v="15"/>
  </r>
  <r>
    <x v="1"/>
    <n v="226"/>
    <n v="53.053097345132741"/>
    <x v="1"/>
    <s v="USD"/>
    <n v="1555390800"/>
    <n v="1555822800"/>
    <b v="0"/>
    <b v="0"/>
    <s v="publishing/translations"/>
    <x v="5"/>
    <x v="18"/>
  </r>
  <r>
    <x v="0"/>
    <n v="64"/>
    <n v="106.859375"/>
    <x v="1"/>
    <s v="USD"/>
    <n v="1456984800"/>
    <n v="1458882000"/>
    <b v="0"/>
    <b v="1"/>
    <s v="film &amp; video/drama"/>
    <x v="4"/>
    <x v="6"/>
  </r>
  <r>
    <x v="1"/>
    <n v="241"/>
    <n v="46.020746887966808"/>
    <x v="1"/>
    <s v="USD"/>
    <n v="1411621200"/>
    <n v="1411966800"/>
    <b v="0"/>
    <b v="1"/>
    <s v="music/rock"/>
    <x v="1"/>
    <x v="1"/>
  </r>
  <r>
    <x v="1"/>
    <n v="132"/>
    <n v="100.17424242424242"/>
    <x v="1"/>
    <s v="USD"/>
    <n v="1525669200"/>
    <n v="1526878800"/>
    <b v="0"/>
    <b v="1"/>
    <s v="film &amp; video/drama"/>
    <x v="4"/>
    <x v="6"/>
  </r>
  <r>
    <x v="3"/>
    <n v="75"/>
    <n v="101.44"/>
    <x v="6"/>
    <s v="EUR"/>
    <n v="1450936800"/>
    <n v="1452405600"/>
    <b v="0"/>
    <b v="1"/>
    <s v="photography/photography books"/>
    <x v="7"/>
    <x v="14"/>
  </r>
  <r>
    <x v="0"/>
    <n v="842"/>
    <n v="87.972684085510693"/>
    <x v="1"/>
    <s v="USD"/>
    <n v="1413522000"/>
    <n v="1414040400"/>
    <b v="0"/>
    <b v="1"/>
    <s v="publishing/translations"/>
    <x v="5"/>
    <x v="18"/>
  </r>
  <r>
    <x v="1"/>
    <n v="2043"/>
    <n v="74.995594713656388"/>
    <x v="1"/>
    <s v="USD"/>
    <n v="1541307600"/>
    <n v="1543816800"/>
    <b v="0"/>
    <b v="1"/>
    <s v="food/food trucks"/>
    <x v="0"/>
    <x v="0"/>
  </r>
  <r>
    <x v="0"/>
    <n v="112"/>
    <n v="42.982142857142854"/>
    <x v="1"/>
    <s v="USD"/>
    <n v="1357106400"/>
    <n v="1359698400"/>
    <b v="0"/>
    <b v="0"/>
    <s v="theater/plays"/>
    <x v="3"/>
    <x v="3"/>
  </r>
  <r>
    <x v="3"/>
    <n v="139"/>
    <n v="33.115107913669064"/>
    <x v="6"/>
    <s v="EUR"/>
    <n v="1390197600"/>
    <n v="1390629600"/>
    <b v="0"/>
    <b v="0"/>
    <s v="theater/plays"/>
    <x v="3"/>
    <x v="3"/>
  </r>
  <r>
    <x v="0"/>
    <n v="374"/>
    <n v="101.13101604278074"/>
    <x v="1"/>
    <s v="USD"/>
    <n v="1265868000"/>
    <n v="1267077600"/>
    <b v="0"/>
    <b v="1"/>
    <s v="music/indie rock"/>
    <x v="1"/>
    <x v="7"/>
  </r>
  <r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s v="CA"/>
    <s v="CAD"/>
    <n v="1448690400"/>
    <x v="0"/>
    <n v="1450159200"/>
    <d v="2015-12-15T06:00:00"/>
    <b v="0"/>
    <b v="0"/>
    <s v="food/food trucks"/>
    <x v="0"/>
  </r>
  <r>
    <x v="1"/>
    <n v="158"/>
    <n v="92.151898734177209"/>
    <s v="US"/>
    <s v="USD"/>
    <n v="1408424400"/>
    <x v="1"/>
    <n v="1408597200"/>
    <d v="2014-08-21T05:00:00"/>
    <b v="0"/>
    <b v="1"/>
    <s v="music/rock"/>
    <x v="1"/>
  </r>
  <r>
    <x v="1"/>
    <n v="1425"/>
    <n v="100.01614035087719"/>
    <s v="AU"/>
    <s v="AUD"/>
    <n v="1384668000"/>
    <x v="2"/>
    <n v="1384840800"/>
    <d v="2013-11-19T06:00:00"/>
    <b v="0"/>
    <b v="0"/>
    <s v="technology/web"/>
    <x v="2"/>
  </r>
  <r>
    <x v="0"/>
    <n v="24"/>
    <n v="103.20833333333333"/>
    <s v="US"/>
    <s v="USD"/>
    <n v="1565499600"/>
    <x v="3"/>
    <n v="1568955600"/>
    <d v="2019-09-20T05:00:00"/>
    <b v="0"/>
    <b v="0"/>
    <s v="music/rock"/>
    <x v="1"/>
  </r>
  <r>
    <x v="0"/>
    <n v="53"/>
    <n v="99.339622641509436"/>
    <s v="US"/>
    <s v="USD"/>
    <n v="1547964000"/>
    <x v="4"/>
    <n v="1548309600"/>
    <d v="2019-01-24T06:00:00"/>
    <b v="0"/>
    <b v="0"/>
    <s v="theater/plays"/>
    <x v="3"/>
  </r>
  <r>
    <x v="1"/>
    <n v="174"/>
    <n v="75.833333333333329"/>
    <s v="DK"/>
    <s v="DKK"/>
    <n v="1346130000"/>
    <x v="5"/>
    <n v="1347080400"/>
    <d v="2012-09-08T05:00:00"/>
    <b v="0"/>
    <b v="0"/>
    <s v="theater/plays"/>
    <x v="3"/>
  </r>
  <r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</r>
  <r>
    <x v="1"/>
    <n v="227"/>
    <n v="64.93832599118943"/>
    <s v="DK"/>
    <s v="DKK"/>
    <n v="1439442000"/>
    <x v="7"/>
    <n v="1439614800"/>
    <d v="2015-08-15T05:00:00"/>
    <b v="0"/>
    <b v="0"/>
    <s v="theater/plays"/>
    <x v="3"/>
  </r>
  <r>
    <x v="2"/>
    <n v="708"/>
    <n v="30.997175141242938"/>
    <s v="DK"/>
    <s v="DKK"/>
    <n v="1281330000"/>
    <x v="8"/>
    <n v="1281502800"/>
    <d v="2010-08-11T05:00:00"/>
    <b v="0"/>
    <b v="0"/>
    <s v="theater/plays"/>
    <x v="3"/>
  </r>
  <r>
    <x v="0"/>
    <n v="44"/>
    <n v="72.909090909090907"/>
    <s v="US"/>
    <s v="USD"/>
    <n v="1379566800"/>
    <x v="9"/>
    <n v="1383804000"/>
    <d v="2013-11-07T06:00:00"/>
    <b v="0"/>
    <b v="0"/>
    <s v="music/electric music"/>
    <x v="1"/>
  </r>
  <r>
    <x v="1"/>
    <n v="220"/>
    <n v="62.9"/>
    <s v="US"/>
    <s v="USD"/>
    <n v="1281762000"/>
    <x v="10"/>
    <n v="1285909200"/>
    <d v="2010-10-01T05:00:00"/>
    <b v="0"/>
    <b v="0"/>
    <s v="film &amp; video/drama"/>
    <x v="4"/>
  </r>
  <r>
    <x v="0"/>
    <n v="27"/>
    <n v="112.22222222222223"/>
    <s v="US"/>
    <s v="USD"/>
    <n v="1285045200"/>
    <x v="11"/>
    <n v="1285563600"/>
    <d v="2010-09-27T05:00:00"/>
    <b v="0"/>
    <b v="1"/>
    <s v="theater/plays"/>
    <x v="3"/>
  </r>
  <r>
    <x v="0"/>
    <n v="55"/>
    <n v="102.34545454545454"/>
    <s v="US"/>
    <s v="USD"/>
    <n v="1571720400"/>
    <x v="12"/>
    <n v="1572411600"/>
    <d v="2019-10-30T05:00:00"/>
    <b v="0"/>
    <b v="0"/>
    <s v="film &amp; video/drama"/>
    <x v="4"/>
  </r>
  <r>
    <x v="1"/>
    <n v="98"/>
    <n v="105.05102040816327"/>
    <s v="US"/>
    <s v="USD"/>
    <n v="1465621200"/>
    <x v="13"/>
    <n v="1466658000"/>
    <d v="2016-06-23T05:00:00"/>
    <b v="0"/>
    <b v="0"/>
    <s v="music/indie rock"/>
    <x v="1"/>
  </r>
  <r>
    <x v="0"/>
    <n v="200"/>
    <n v="94.144999999999996"/>
    <s v="US"/>
    <s v="USD"/>
    <n v="1331013600"/>
    <x v="14"/>
    <n v="1333342800"/>
    <d v="2012-04-02T05:00:00"/>
    <b v="0"/>
    <b v="0"/>
    <s v="music/indie rock"/>
    <x v="1"/>
  </r>
  <r>
    <x v="0"/>
    <n v="452"/>
    <n v="84.986725663716811"/>
    <s v="US"/>
    <s v="USD"/>
    <n v="1575957600"/>
    <x v="15"/>
    <n v="1576303200"/>
    <d v="2019-12-14T06:00:00"/>
    <b v="0"/>
    <b v="0"/>
    <s v="technology/wearables"/>
    <x v="2"/>
  </r>
  <r>
    <x v="1"/>
    <n v="100"/>
    <n v="110.41"/>
    <s v="US"/>
    <s v="USD"/>
    <n v="1390370400"/>
    <x v="16"/>
    <n v="1392271200"/>
    <d v="2014-02-13T06:00:00"/>
    <b v="0"/>
    <b v="0"/>
    <s v="publishing/nonfiction"/>
    <x v="5"/>
  </r>
  <r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</r>
  <r>
    <x v="3"/>
    <n v="135"/>
    <n v="45.103703703703701"/>
    <s v="US"/>
    <s v="USD"/>
    <n v="1536382800"/>
    <x v="18"/>
    <n v="1537074000"/>
    <d v="2018-09-16T05:00:00"/>
    <b v="0"/>
    <b v="0"/>
    <s v="theater/plays"/>
    <x v="3"/>
  </r>
  <r>
    <x v="0"/>
    <n v="674"/>
    <n v="45.001483679525222"/>
    <s v="US"/>
    <s v="USD"/>
    <n v="1551679200"/>
    <x v="19"/>
    <n v="1553490000"/>
    <d v="2019-03-25T05:00:00"/>
    <b v="0"/>
    <b v="1"/>
    <s v="theater/plays"/>
    <x v="3"/>
  </r>
  <r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</r>
  <r>
    <x v="0"/>
    <n v="558"/>
    <n v="69.055555555555557"/>
    <s v="US"/>
    <s v="USD"/>
    <n v="1313384400"/>
    <x v="21"/>
    <n v="1316322000"/>
    <d v="2011-09-18T05:00:00"/>
    <b v="0"/>
    <b v="0"/>
    <s v="theater/plays"/>
    <x v="3"/>
  </r>
  <r>
    <x v="1"/>
    <n v="890"/>
    <n v="85.044943820224717"/>
    <s v="US"/>
    <s v="USD"/>
    <n v="1522731600"/>
    <x v="22"/>
    <n v="1524027600"/>
    <d v="2018-04-18T05:00:00"/>
    <b v="0"/>
    <b v="0"/>
    <s v="theater/plays"/>
    <x v="3"/>
  </r>
  <r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</r>
  <r>
    <x v="1"/>
    <n v="2673"/>
    <n v="39.003741114852225"/>
    <s v="US"/>
    <s v="USD"/>
    <n v="1403326800"/>
    <x v="24"/>
    <n v="1403499600"/>
    <d v="2014-06-23T05:00:00"/>
    <b v="0"/>
    <b v="0"/>
    <s v="technology/wearables"/>
    <x v="2"/>
  </r>
  <r>
    <x v="1"/>
    <n v="163"/>
    <n v="73.030674846625772"/>
    <s v="US"/>
    <s v="USD"/>
    <n v="1305694800"/>
    <x v="25"/>
    <n v="1307422800"/>
    <d v="2011-06-07T05:00:00"/>
    <b v="0"/>
    <b v="1"/>
    <s v="games/video games"/>
    <x v="6"/>
  </r>
  <r>
    <x v="3"/>
    <n v="1480"/>
    <n v="35.009459459459457"/>
    <s v="US"/>
    <s v="USD"/>
    <n v="1533013200"/>
    <x v="26"/>
    <n v="1535346000"/>
    <d v="2018-08-27T05:00:00"/>
    <b v="0"/>
    <b v="0"/>
    <s v="theater/plays"/>
    <x v="3"/>
  </r>
  <r>
    <x v="0"/>
    <n v="15"/>
    <n v="106.6"/>
    <s v="US"/>
    <s v="USD"/>
    <n v="1443848400"/>
    <x v="27"/>
    <n v="1444539600"/>
    <d v="2015-10-11T05:00:00"/>
    <b v="0"/>
    <b v="0"/>
    <s v="music/rock"/>
    <x v="1"/>
  </r>
  <r>
    <x v="1"/>
    <n v="2220"/>
    <n v="61.997747747747745"/>
    <s v="US"/>
    <s v="USD"/>
    <n v="1265695200"/>
    <x v="28"/>
    <n v="1267682400"/>
    <d v="2010-03-04T06:00:00"/>
    <b v="0"/>
    <b v="1"/>
    <s v="theater/plays"/>
    <x v="3"/>
  </r>
  <r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</r>
  <r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</r>
  <r>
    <x v="1"/>
    <n v="226"/>
    <n v="48.008849557522126"/>
    <s v="GB"/>
    <s v="GBP"/>
    <n v="1451973600"/>
    <x v="31"/>
    <n v="1454392800"/>
    <d v="2016-02-02T06:00:00"/>
    <b v="0"/>
    <b v="0"/>
    <s v="games/video games"/>
    <x v="6"/>
  </r>
  <r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</r>
  <r>
    <x v="1"/>
    <n v="5419"/>
    <n v="35.000184535892231"/>
    <s v="US"/>
    <s v="USD"/>
    <n v="1412485200"/>
    <x v="33"/>
    <n v="1415685600"/>
    <d v="2014-11-11T06:00:00"/>
    <b v="0"/>
    <b v="0"/>
    <s v="theater/plays"/>
    <x v="3"/>
  </r>
  <r>
    <x v="1"/>
    <n v="165"/>
    <n v="85"/>
    <s v="US"/>
    <s v="USD"/>
    <n v="1490245200"/>
    <x v="34"/>
    <n v="1490677200"/>
    <d v="2017-03-28T05:00:00"/>
    <b v="0"/>
    <b v="0"/>
    <s v="film &amp; video/documentary"/>
    <x v="4"/>
  </r>
  <r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</r>
  <r>
    <x v="1"/>
    <n v="16"/>
    <n v="68.8125"/>
    <s v="US"/>
    <s v="USD"/>
    <n v="1298700000"/>
    <x v="36"/>
    <n v="1300856400"/>
    <d v="2011-03-23T05:00:00"/>
    <b v="0"/>
    <b v="0"/>
    <s v="theater/plays"/>
    <x v="3"/>
  </r>
  <r>
    <x v="1"/>
    <n v="107"/>
    <n v="105.97196261682242"/>
    <s v="US"/>
    <s v="USD"/>
    <n v="1570338000"/>
    <x v="37"/>
    <n v="1573192800"/>
    <d v="2019-11-08T06:00:00"/>
    <b v="0"/>
    <b v="1"/>
    <s v="publishing/fiction"/>
    <x v="5"/>
  </r>
  <r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</r>
  <r>
    <x v="0"/>
    <n v="88"/>
    <n v="57.125"/>
    <s v="DK"/>
    <s v="DKK"/>
    <n v="1361772000"/>
    <x v="39"/>
    <n v="1362978000"/>
    <d v="2013-03-11T05:00:00"/>
    <b v="0"/>
    <b v="0"/>
    <s v="theater/plays"/>
    <x v="3"/>
  </r>
  <r>
    <x v="1"/>
    <n v="198"/>
    <n v="75.141414141414145"/>
    <s v="US"/>
    <s v="USD"/>
    <n v="1275714000"/>
    <x v="40"/>
    <n v="1277355600"/>
    <d v="2010-06-24T05:00:00"/>
    <b v="0"/>
    <b v="1"/>
    <s v="technology/wearables"/>
    <x v="2"/>
  </r>
  <r>
    <x v="1"/>
    <n v="111"/>
    <n v="107.42342342342343"/>
    <s v="IT"/>
    <s v="EUR"/>
    <n v="1346734800"/>
    <x v="41"/>
    <n v="1348981200"/>
    <d v="2012-09-30T05:00:00"/>
    <b v="0"/>
    <b v="1"/>
    <s v="music/rock"/>
    <x v="1"/>
  </r>
  <r>
    <x v="1"/>
    <n v="222"/>
    <n v="35.995495495495497"/>
    <s v="US"/>
    <s v="USD"/>
    <n v="1309755600"/>
    <x v="42"/>
    <n v="1310533200"/>
    <d v="2011-07-13T05:00:00"/>
    <b v="0"/>
    <b v="0"/>
    <s v="food/food trucks"/>
    <x v="0"/>
  </r>
  <r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</r>
  <r>
    <x v="1"/>
    <n v="98"/>
    <n v="107.56122448979592"/>
    <s v="DK"/>
    <s v="DKK"/>
    <n v="1552798800"/>
    <x v="44"/>
    <n v="1552885200"/>
    <d v="2019-03-18T05:00:00"/>
    <b v="0"/>
    <b v="0"/>
    <s v="publishing/fiction"/>
    <x v="5"/>
  </r>
  <r>
    <x v="0"/>
    <n v="48"/>
    <n v="94.375"/>
    <s v="US"/>
    <s v="USD"/>
    <n v="1478062800"/>
    <x v="45"/>
    <n v="1479362400"/>
    <d v="2016-11-17T06:00:00"/>
    <b v="0"/>
    <b v="1"/>
    <s v="theater/plays"/>
    <x v="3"/>
  </r>
  <r>
    <x v="1"/>
    <n v="92"/>
    <n v="46.163043478260867"/>
    <s v="US"/>
    <s v="USD"/>
    <n v="1278565200"/>
    <x v="46"/>
    <n v="1280552400"/>
    <d v="2010-07-31T05:00:00"/>
    <b v="0"/>
    <b v="0"/>
    <s v="music/rock"/>
    <x v="1"/>
  </r>
  <r>
    <x v="1"/>
    <n v="149"/>
    <n v="47.845637583892618"/>
    <s v="US"/>
    <s v="USD"/>
    <n v="1396069200"/>
    <x v="47"/>
    <n v="1398661200"/>
    <d v="2014-04-28T05:00:00"/>
    <b v="0"/>
    <b v="0"/>
    <s v="theater/plays"/>
    <x v="3"/>
  </r>
  <r>
    <x v="1"/>
    <n v="2431"/>
    <n v="53.007815713698065"/>
    <s v="US"/>
    <s v="USD"/>
    <n v="1435208400"/>
    <x v="48"/>
    <n v="1436245200"/>
    <d v="2015-07-07T05:00:00"/>
    <b v="0"/>
    <b v="0"/>
    <s v="theater/plays"/>
    <x v="3"/>
  </r>
  <r>
    <x v="1"/>
    <n v="303"/>
    <n v="45.059405940594061"/>
    <s v="US"/>
    <s v="USD"/>
    <n v="1571547600"/>
    <x v="49"/>
    <n v="1575439200"/>
    <d v="2019-12-04T06:00:00"/>
    <b v="0"/>
    <b v="0"/>
    <s v="music/rock"/>
    <x v="1"/>
  </r>
  <r>
    <x v="0"/>
    <n v="1"/>
    <n v="2"/>
    <s v="IT"/>
    <s v="EUR"/>
    <n v="1375333200"/>
    <x v="50"/>
    <n v="1377752400"/>
    <d v="2013-08-29T05:00:00"/>
    <b v="0"/>
    <b v="0"/>
    <s v="music/metal"/>
    <x v="1"/>
  </r>
  <r>
    <x v="0"/>
    <n v="1467"/>
    <n v="99.006816632583508"/>
    <s v="GB"/>
    <s v="GBP"/>
    <n v="1332824400"/>
    <x v="51"/>
    <n v="1334206800"/>
    <d v="2012-04-12T05:00:00"/>
    <b v="0"/>
    <b v="1"/>
    <s v="technology/wearables"/>
    <x v="2"/>
  </r>
  <r>
    <x v="0"/>
    <n v="75"/>
    <n v="32.786666666666669"/>
    <s v="US"/>
    <s v="USD"/>
    <n v="1284526800"/>
    <x v="52"/>
    <n v="1284872400"/>
    <d v="2010-09-19T05:00:00"/>
    <b v="0"/>
    <b v="0"/>
    <s v="theater/plays"/>
    <x v="3"/>
  </r>
  <r>
    <x v="1"/>
    <n v="209"/>
    <n v="59.119617224880386"/>
    <s v="US"/>
    <s v="USD"/>
    <n v="1400562000"/>
    <x v="53"/>
    <n v="1403931600"/>
    <d v="2014-06-28T05:00:00"/>
    <b v="0"/>
    <b v="0"/>
    <s v="film &amp; video/drama"/>
    <x v="4"/>
  </r>
  <r>
    <x v="0"/>
    <n v="120"/>
    <n v="44.93333333333333"/>
    <s v="US"/>
    <s v="USD"/>
    <n v="1520748000"/>
    <x v="54"/>
    <n v="1521262800"/>
    <d v="2018-03-17T05:00:00"/>
    <b v="0"/>
    <b v="0"/>
    <s v="technology/wearables"/>
    <x v="2"/>
  </r>
  <r>
    <x v="1"/>
    <n v="131"/>
    <n v="89.664122137404576"/>
    <s v="US"/>
    <s v="USD"/>
    <n v="1532926800"/>
    <x v="55"/>
    <n v="1533358800"/>
    <d v="2018-08-04T05:00:00"/>
    <b v="0"/>
    <b v="0"/>
    <s v="music/jazz"/>
    <x v="1"/>
  </r>
  <r>
    <x v="1"/>
    <n v="164"/>
    <n v="70.079268292682926"/>
    <s v="US"/>
    <s v="USD"/>
    <n v="1420869600"/>
    <x v="56"/>
    <n v="1421474400"/>
    <d v="2015-01-17T06:00:00"/>
    <b v="0"/>
    <b v="0"/>
    <s v="technology/wearables"/>
    <x v="2"/>
  </r>
  <r>
    <x v="1"/>
    <n v="201"/>
    <n v="31.059701492537314"/>
    <s v="US"/>
    <s v="USD"/>
    <n v="1504242000"/>
    <x v="57"/>
    <n v="1505278800"/>
    <d v="2017-09-13T05:00:00"/>
    <b v="0"/>
    <b v="0"/>
    <s v="games/video games"/>
    <x v="6"/>
  </r>
  <r>
    <x v="1"/>
    <n v="211"/>
    <n v="29.061611374407583"/>
    <s v="US"/>
    <s v="USD"/>
    <n v="1442811600"/>
    <x v="58"/>
    <n v="1443934800"/>
    <d v="2015-10-04T05:00:00"/>
    <b v="0"/>
    <b v="0"/>
    <s v="theater/plays"/>
    <x v="3"/>
  </r>
  <r>
    <x v="1"/>
    <n v="128"/>
    <n v="30.0859375"/>
    <s v="US"/>
    <s v="USD"/>
    <n v="1497243600"/>
    <x v="59"/>
    <n v="1498539600"/>
    <d v="2017-06-27T05:00:00"/>
    <b v="0"/>
    <b v="1"/>
    <s v="theater/plays"/>
    <x v="3"/>
  </r>
  <r>
    <x v="1"/>
    <n v="1600"/>
    <n v="84.998125000000002"/>
    <s v="CA"/>
    <s v="CAD"/>
    <n v="1342501200"/>
    <x v="60"/>
    <n v="1342760400"/>
    <d v="2012-07-20T05:00:00"/>
    <b v="0"/>
    <b v="0"/>
    <s v="theater/plays"/>
    <x v="3"/>
  </r>
  <r>
    <x v="0"/>
    <n v="2253"/>
    <n v="82.001775410563695"/>
    <s v="CA"/>
    <s v="CAD"/>
    <n v="1298268000"/>
    <x v="61"/>
    <n v="1301720400"/>
    <d v="2011-04-02T05:00:00"/>
    <b v="0"/>
    <b v="0"/>
    <s v="theater/plays"/>
    <x v="3"/>
  </r>
  <r>
    <x v="1"/>
    <n v="249"/>
    <n v="58.040160642570278"/>
    <s v="US"/>
    <s v="USD"/>
    <n v="1433480400"/>
    <x v="62"/>
    <n v="1433566800"/>
    <d v="2015-06-06T05:00:00"/>
    <b v="0"/>
    <b v="0"/>
    <s v="technology/web"/>
    <x v="2"/>
  </r>
  <r>
    <x v="0"/>
    <n v="5"/>
    <n v="111.4"/>
    <s v="US"/>
    <s v="USD"/>
    <n v="1493355600"/>
    <x v="63"/>
    <n v="1493874000"/>
    <d v="2017-05-04T05:00:00"/>
    <b v="0"/>
    <b v="0"/>
    <s v="theater/plays"/>
    <x v="3"/>
  </r>
  <r>
    <x v="0"/>
    <n v="38"/>
    <n v="71.94736842105263"/>
    <s v="US"/>
    <s v="USD"/>
    <n v="1530507600"/>
    <x v="64"/>
    <n v="1531803600"/>
    <d v="2018-07-17T05:00:00"/>
    <b v="0"/>
    <b v="1"/>
    <s v="technology/web"/>
    <x v="2"/>
  </r>
  <r>
    <x v="1"/>
    <n v="236"/>
    <n v="61.038135593220339"/>
    <s v="US"/>
    <s v="USD"/>
    <n v="1296108000"/>
    <x v="65"/>
    <n v="1296712800"/>
    <d v="2011-02-03T06:00:00"/>
    <b v="0"/>
    <b v="0"/>
    <s v="theater/plays"/>
    <x v="3"/>
  </r>
  <r>
    <x v="0"/>
    <n v="12"/>
    <n v="108.91666666666667"/>
    <s v="US"/>
    <s v="USD"/>
    <n v="1428469200"/>
    <x v="66"/>
    <n v="1428901200"/>
    <d v="2015-04-13T05:00:00"/>
    <b v="0"/>
    <b v="1"/>
    <s v="theater/plays"/>
    <x v="3"/>
  </r>
  <r>
    <x v="1"/>
    <n v="4065"/>
    <n v="29.001722017220171"/>
    <s v="GB"/>
    <s v="GBP"/>
    <n v="1264399200"/>
    <x v="67"/>
    <n v="1264831200"/>
    <d v="2010-01-30T06:00:00"/>
    <b v="0"/>
    <b v="1"/>
    <s v="technology/wearables"/>
    <x v="2"/>
  </r>
  <r>
    <x v="1"/>
    <n v="246"/>
    <n v="58.975609756097562"/>
    <s v="IT"/>
    <s v="EUR"/>
    <n v="1501131600"/>
    <x v="68"/>
    <n v="1505192400"/>
    <d v="2017-09-12T05:00:00"/>
    <b v="0"/>
    <b v="1"/>
    <s v="theater/plays"/>
    <x v="3"/>
  </r>
  <r>
    <x v="3"/>
    <n v="17"/>
    <n v="111.82352941176471"/>
    <s v="US"/>
    <s v="USD"/>
    <n v="1292738400"/>
    <x v="69"/>
    <n v="1295676000"/>
    <d v="2011-01-22T06:00:00"/>
    <b v="0"/>
    <b v="0"/>
    <s v="theater/plays"/>
    <x v="3"/>
  </r>
  <r>
    <x v="1"/>
    <n v="2475"/>
    <n v="63.995555555555555"/>
    <s v="IT"/>
    <s v="EUR"/>
    <n v="1288674000"/>
    <x v="70"/>
    <n v="1292911200"/>
    <d v="2010-12-21T06:00:00"/>
    <b v="0"/>
    <b v="1"/>
    <s v="theater/plays"/>
    <x v="3"/>
  </r>
  <r>
    <x v="1"/>
    <n v="76"/>
    <n v="85.315789473684205"/>
    <s v="US"/>
    <s v="USD"/>
    <n v="1575093600"/>
    <x v="71"/>
    <n v="1575439200"/>
    <d v="2019-12-04T06:00:00"/>
    <b v="0"/>
    <b v="0"/>
    <s v="theater/plays"/>
    <x v="3"/>
  </r>
  <r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</r>
  <r>
    <x v="1"/>
    <n v="88"/>
    <n v="105.14772727272727"/>
    <s v="US"/>
    <s v="USD"/>
    <n v="1480226400"/>
    <x v="73"/>
    <n v="1480485600"/>
    <d v="2016-11-30T06:00:00"/>
    <b v="0"/>
    <b v="0"/>
    <s v="music/jazz"/>
    <x v="1"/>
  </r>
  <r>
    <x v="1"/>
    <n v="85"/>
    <n v="56.188235294117646"/>
    <s v="GB"/>
    <s v="GBP"/>
    <n v="1459054800"/>
    <x v="74"/>
    <n v="1459141200"/>
    <d v="2016-03-28T05:00:00"/>
    <b v="0"/>
    <b v="0"/>
    <s v="music/metal"/>
    <x v="1"/>
  </r>
  <r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</r>
  <r>
    <x v="0"/>
    <n v="1684"/>
    <n v="57.00296912114014"/>
    <s v="US"/>
    <s v="USD"/>
    <n v="1421992800"/>
    <x v="76"/>
    <n v="1426222800"/>
    <d v="2015-03-13T05:00:00"/>
    <b v="1"/>
    <b v="1"/>
    <s v="theater/plays"/>
    <x v="3"/>
  </r>
  <r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</r>
  <r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</r>
  <r>
    <x v="0"/>
    <n v="838"/>
    <n v="48.004773269689736"/>
    <s v="US"/>
    <s v="USD"/>
    <n v="1529125200"/>
    <x v="79"/>
    <n v="1529557200"/>
    <d v="2018-06-21T05:00:00"/>
    <b v="0"/>
    <b v="0"/>
    <s v="theater/plays"/>
    <x v="3"/>
  </r>
  <r>
    <x v="1"/>
    <n v="127"/>
    <n v="55.212598425196852"/>
    <s v="US"/>
    <s v="USD"/>
    <n v="1503982800"/>
    <x v="80"/>
    <n v="1506574800"/>
    <d v="2017-09-28T05:00:00"/>
    <b v="0"/>
    <b v="0"/>
    <s v="games/video games"/>
    <x v="6"/>
  </r>
  <r>
    <x v="1"/>
    <n v="411"/>
    <n v="92.109489051094897"/>
    <s v="US"/>
    <s v="USD"/>
    <n v="1511416800"/>
    <x v="81"/>
    <n v="1513576800"/>
    <d v="2017-12-18T06:00:00"/>
    <b v="0"/>
    <b v="0"/>
    <s v="music/rock"/>
    <x v="1"/>
  </r>
  <r>
    <x v="1"/>
    <n v="180"/>
    <n v="83.183333333333337"/>
    <s v="GB"/>
    <s v="GBP"/>
    <n v="1547704800"/>
    <x v="82"/>
    <n v="1548309600"/>
    <d v="2019-01-24T06:00:00"/>
    <b v="0"/>
    <b v="1"/>
    <s v="games/video games"/>
    <x v="6"/>
  </r>
  <r>
    <x v="0"/>
    <n v="1000"/>
    <n v="39.996000000000002"/>
    <s v="US"/>
    <s v="USD"/>
    <n v="1469682000"/>
    <x v="83"/>
    <n v="1471582800"/>
    <d v="2016-08-19T05:00:00"/>
    <b v="0"/>
    <b v="0"/>
    <s v="music/electric music"/>
    <x v="1"/>
  </r>
  <r>
    <x v="1"/>
    <n v="374"/>
    <n v="111.1336898395722"/>
    <s v="US"/>
    <s v="USD"/>
    <n v="1343451600"/>
    <x v="84"/>
    <n v="1344315600"/>
    <d v="2012-08-07T05:00:00"/>
    <b v="0"/>
    <b v="0"/>
    <s v="technology/wearables"/>
    <x v="2"/>
  </r>
  <r>
    <x v="1"/>
    <n v="71"/>
    <n v="90.563380281690144"/>
    <s v="AU"/>
    <s v="AUD"/>
    <n v="1315717200"/>
    <x v="85"/>
    <n v="1316408400"/>
    <d v="2011-09-19T05:00:00"/>
    <b v="0"/>
    <b v="0"/>
    <s v="music/indie rock"/>
    <x v="1"/>
  </r>
  <r>
    <x v="1"/>
    <n v="203"/>
    <n v="61.108374384236456"/>
    <s v="US"/>
    <s v="USD"/>
    <n v="1430715600"/>
    <x v="86"/>
    <n v="1431838800"/>
    <d v="2015-05-17T05:00:00"/>
    <b v="1"/>
    <b v="0"/>
    <s v="theater/plays"/>
    <x v="3"/>
  </r>
  <r>
    <x v="0"/>
    <n v="1482"/>
    <n v="83.022941970310384"/>
    <s v="AU"/>
    <s v="AUD"/>
    <n v="1299564000"/>
    <x v="87"/>
    <n v="1300510800"/>
    <d v="2011-03-19T05:00:00"/>
    <b v="0"/>
    <b v="1"/>
    <s v="music/rock"/>
    <x v="1"/>
  </r>
  <r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</r>
  <r>
    <x v="1"/>
    <n v="96"/>
    <n v="89.458333333333329"/>
    <s v="US"/>
    <s v="USD"/>
    <n v="1271307600"/>
    <x v="89"/>
    <n v="1271480400"/>
    <d v="2010-04-17T05:00:00"/>
    <b v="0"/>
    <b v="0"/>
    <s v="theater/plays"/>
    <x v="3"/>
  </r>
  <r>
    <x v="0"/>
    <n v="106"/>
    <n v="57.849056603773583"/>
    <s v="US"/>
    <s v="USD"/>
    <n v="1456380000"/>
    <x v="90"/>
    <n v="1456380000"/>
    <d v="2016-02-25T06:00:00"/>
    <b v="0"/>
    <b v="1"/>
    <s v="theater/plays"/>
    <x v="3"/>
  </r>
  <r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</r>
  <r>
    <x v="1"/>
    <n v="498"/>
    <n v="103.96586345381526"/>
    <s v="CH"/>
    <s v="CHF"/>
    <n v="1277269200"/>
    <x v="92"/>
    <n v="1277355600"/>
    <d v="2010-06-24T05:00:00"/>
    <b v="0"/>
    <b v="1"/>
    <s v="games/video games"/>
    <x v="6"/>
  </r>
  <r>
    <x v="3"/>
    <n v="610"/>
    <n v="107.99508196721311"/>
    <s v="US"/>
    <s v="USD"/>
    <n v="1350709200"/>
    <x v="93"/>
    <n v="1351054800"/>
    <d v="2012-10-24T05:00:00"/>
    <b v="0"/>
    <b v="1"/>
    <s v="theater/plays"/>
    <x v="3"/>
  </r>
  <r>
    <x v="1"/>
    <n v="180"/>
    <n v="48.927777777777777"/>
    <s v="GB"/>
    <s v="GBP"/>
    <n v="1554613200"/>
    <x v="94"/>
    <n v="1555563600"/>
    <d v="2019-04-18T05:00:00"/>
    <b v="0"/>
    <b v="0"/>
    <s v="technology/web"/>
    <x v="2"/>
  </r>
  <r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</r>
  <r>
    <x v="1"/>
    <n v="2331"/>
    <n v="64.999141999141997"/>
    <s v="US"/>
    <s v="USD"/>
    <n v="1299736800"/>
    <x v="96"/>
    <n v="1300856400"/>
    <d v="2011-03-23T05:00:00"/>
    <b v="0"/>
    <b v="0"/>
    <s v="theater/plays"/>
    <x v="3"/>
  </r>
  <r>
    <x v="1"/>
    <n v="113"/>
    <n v="106.61061946902655"/>
    <s v="US"/>
    <s v="USD"/>
    <n v="1435208400"/>
    <x v="48"/>
    <n v="1439874000"/>
    <d v="2015-08-18T05:00:00"/>
    <b v="0"/>
    <b v="0"/>
    <s v="food/food trucks"/>
    <x v="0"/>
  </r>
  <r>
    <x v="0"/>
    <n v="1220"/>
    <n v="27.009016393442622"/>
    <s v="AU"/>
    <s v="AUD"/>
    <n v="1437973200"/>
    <x v="97"/>
    <n v="1438318800"/>
    <d v="2015-07-31T05:00:00"/>
    <b v="0"/>
    <b v="0"/>
    <s v="games/video games"/>
    <x v="6"/>
  </r>
  <r>
    <x v="1"/>
    <n v="164"/>
    <n v="91.16463414634147"/>
    <s v="US"/>
    <s v="USD"/>
    <n v="1416895200"/>
    <x v="98"/>
    <n v="1419400800"/>
    <d v="2014-12-24T06:00:00"/>
    <b v="0"/>
    <b v="0"/>
    <s v="theater/plays"/>
    <x v="3"/>
  </r>
  <r>
    <x v="0"/>
    <n v="1"/>
    <n v="1"/>
    <s v="US"/>
    <s v="USD"/>
    <n v="1319000400"/>
    <x v="99"/>
    <n v="1320555600"/>
    <d v="2011-11-06T05:00:00"/>
    <b v="0"/>
    <b v="0"/>
    <s v="theater/plays"/>
    <x v="3"/>
  </r>
  <r>
    <x v="1"/>
    <n v="164"/>
    <n v="56.054878048780488"/>
    <s v="US"/>
    <s v="USD"/>
    <n v="1424498400"/>
    <x v="100"/>
    <n v="1425103200"/>
    <d v="2015-02-28T06:00:00"/>
    <b v="0"/>
    <b v="1"/>
    <s v="music/electric music"/>
    <x v="1"/>
  </r>
  <r>
    <x v="1"/>
    <n v="336"/>
    <n v="31.017857142857142"/>
    <s v="US"/>
    <s v="USD"/>
    <n v="1526274000"/>
    <x v="101"/>
    <n v="1526878800"/>
    <d v="2018-05-21T05:00:00"/>
    <b v="0"/>
    <b v="1"/>
    <s v="technology/wearables"/>
    <x v="2"/>
  </r>
  <r>
    <x v="0"/>
    <n v="37"/>
    <n v="66.513513513513516"/>
    <s v="IT"/>
    <s v="EUR"/>
    <n v="1287896400"/>
    <x v="102"/>
    <n v="1288674000"/>
    <d v="2010-11-02T05:00:00"/>
    <b v="0"/>
    <b v="0"/>
    <s v="music/electric music"/>
    <x v="1"/>
  </r>
  <r>
    <x v="1"/>
    <n v="1917"/>
    <n v="89.005216484089729"/>
    <s v="US"/>
    <s v="USD"/>
    <n v="1495515600"/>
    <x v="103"/>
    <n v="1495602000"/>
    <d v="2017-05-24T05:00:00"/>
    <b v="0"/>
    <b v="0"/>
    <s v="music/indie rock"/>
    <x v="1"/>
  </r>
  <r>
    <x v="1"/>
    <n v="95"/>
    <n v="103.46315789473684"/>
    <s v="US"/>
    <s v="USD"/>
    <n v="1364878800"/>
    <x v="104"/>
    <n v="1366434000"/>
    <d v="2013-04-20T05:00:00"/>
    <b v="0"/>
    <b v="0"/>
    <s v="technology/web"/>
    <x v="2"/>
  </r>
  <r>
    <x v="1"/>
    <n v="147"/>
    <n v="95.278911564625844"/>
    <s v="US"/>
    <s v="USD"/>
    <n v="1567918800"/>
    <x v="105"/>
    <n v="1568350800"/>
    <d v="2019-09-13T05:00:00"/>
    <b v="0"/>
    <b v="0"/>
    <s v="theater/plays"/>
    <x v="3"/>
  </r>
  <r>
    <x v="1"/>
    <n v="86"/>
    <n v="75.895348837209298"/>
    <s v="US"/>
    <s v="USD"/>
    <n v="1524459600"/>
    <x v="106"/>
    <n v="1525928400"/>
    <d v="2018-05-10T05:00:00"/>
    <b v="0"/>
    <b v="1"/>
    <s v="theater/plays"/>
    <x v="3"/>
  </r>
  <r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</r>
  <r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</r>
  <r>
    <x v="0"/>
    <n v="296"/>
    <n v="71.983108108108112"/>
    <s v="US"/>
    <s v="USD"/>
    <n v="1536642000"/>
    <x v="109"/>
    <n v="1538283600"/>
    <d v="2018-09-30T05:00:00"/>
    <b v="0"/>
    <b v="0"/>
    <s v="food/food trucks"/>
    <x v="0"/>
  </r>
  <r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</r>
  <r>
    <x v="1"/>
    <n v="361"/>
    <n v="35"/>
    <s v="AU"/>
    <s v="AUD"/>
    <n v="1408856400"/>
    <x v="111"/>
    <n v="1410152400"/>
    <d v="2014-09-08T05:00:00"/>
    <b v="0"/>
    <b v="0"/>
    <s v="technology/web"/>
    <x v="2"/>
  </r>
  <r>
    <x v="1"/>
    <n v="131"/>
    <n v="94.938931297709928"/>
    <s v="US"/>
    <s v="USD"/>
    <n v="1505192400"/>
    <x v="112"/>
    <n v="1505797200"/>
    <d v="2017-09-19T05:00:00"/>
    <b v="0"/>
    <b v="0"/>
    <s v="food/food trucks"/>
    <x v="0"/>
  </r>
  <r>
    <x v="1"/>
    <n v="126"/>
    <n v="109.65079365079364"/>
    <s v="US"/>
    <s v="USD"/>
    <n v="1554786000"/>
    <x v="113"/>
    <n v="1554872400"/>
    <d v="2019-04-10T05:00:00"/>
    <b v="0"/>
    <b v="1"/>
    <s v="technology/wearables"/>
    <x v="2"/>
  </r>
  <r>
    <x v="0"/>
    <n v="3304"/>
    <n v="44.001815980629537"/>
    <s v="IT"/>
    <s v="EUR"/>
    <n v="1510898400"/>
    <x v="114"/>
    <n v="1513922400"/>
    <d v="2017-12-22T06:00:00"/>
    <b v="0"/>
    <b v="0"/>
    <s v="publishing/fiction"/>
    <x v="5"/>
  </r>
  <r>
    <x v="0"/>
    <n v="73"/>
    <n v="86.794520547945211"/>
    <s v="US"/>
    <s v="USD"/>
    <n v="1442552400"/>
    <x v="115"/>
    <n v="1442638800"/>
    <d v="2015-09-19T05:00:00"/>
    <b v="0"/>
    <b v="0"/>
    <s v="theater/plays"/>
    <x v="3"/>
  </r>
  <r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</r>
  <r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</r>
  <r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</r>
  <r>
    <x v="1"/>
    <n v="1782"/>
    <n v="63.003367003367003"/>
    <s v="US"/>
    <s v="USD"/>
    <n v="1429246800"/>
    <x v="119"/>
    <n v="1429592400"/>
    <d v="2015-04-21T05:00:00"/>
    <b v="0"/>
    <b v="1"/>
    <s v="games/mobile games"/>
    <x v="6"/>
  </r>
  <r>
    <x v="1"/>
    <n v="903"/>
    <n v="110.0343300110742"/>
    <s v="US"/>
    <s v="USD"/>
    <n v="1412485200"/>
    <x v="33"/>
    <n v="1413608400"/>
    <d v="2014-10-18T05:00:00"/>
    <b v="0"/>
    <b v="0"/>
    <s v="games/video games"/>
    <x v="6"/>
  </r>
  <r>
    <x v="0"/>
    <n v="3387"/>
    <n v="25.997933274284026"/>
    <s v="US"/>
    <s v="USD"/>
    <n v="1417068000"/>
    <x v="120"/>
    <n v="1419400800"/>
    <d v="2014-12-24T06:00:00"/>
    <b v="0"/>
    <b v="0"/>
    <s v="publishing/fiction"/>
    <x v="5"/>
  </r>
  <r>
    <x v="0"/>
    <n v="662"/>
    <n v="49.987915407854985"/>
    <s v="CA"/>
    <s v="CAD"/>
    <n v="1448344800"/>
    <x v="121"/>
    <n v="1448604000"/>
    <d v="2015-11-27T06:00:00"/>
    <b v="1"/>
    <b v="0"/>
    <s v="theater/plays"/>
    <x v="3"/>
  </r>
  <r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</r>
  <r>
    <x v="1"/>
    <n v="180"/>
    <n v="47.083333333333336"/>
    <s v="US"/>
    <s v="USD"/>
    <n v="1537333200"/>
    <x v="123"/>
    <n v="1537678800"/>
    <d v="2018-09-23T05:00:00"/>
    <b v="0"/>
    <b v="0"/>
    <s v="theater/plays"/>
    <x v="3"/>
  </r>
  <r>
    <x v="0"/>
    <n v="774"/>
    <n v="89.944444444444443"/>
    <s v="US"/>
    <s v="USD"/>
    <n v="1471150800"/>
    <x v="124"/>
    <n v="1473570000"/>
    <d v="2016-09-11T05:00:00"/>
    <b v="0"/>
    <b v="1"/>
    <s v="theater/plays"/>
    <x v="3"/>
  </r>
  <r>
    <x v="0"/>
    <n v="672"/>
    <n v="78.96875"/>
    <s v="CA"/>
    <s v="CAD"/>
    <n v="1273640400"/>
    <x v="125"/>
    <n v="1273899600"/>
    <d v="2010-05-15T05:00:00"/>
    <b v="0"/>
    <b v="0"/>
    <s v="theater/plays"/>
    <x v="3"/>
  </r>
  <r>
    <x v="3"/>
    <n v="532"/>
    <n v="80.067669172932327"/>
    <s v="US"/>
    <s v="USD"/>
    <n v="1282885200"/>
    <x v="126"/>
    <n v="1284008400"/>
    <d v="2010-09-09T05:00:00"/>
    <b v="0"/>
    <b v="0"/>
    <s v="music/rock"/>
    <x v="1"/>
  </r>
  <r>
    <x v="3"/>
    <n v="55"/>
    <n v="86.472727272727269"/>
    <s v="AU"/>
    <s v="AUD"/>
    <n v="1422943200"/>
    <x v="127"/>
    <n v="1425103200"/>
    <d v="2015-02-28T06:00:00"/>
    <b v="0"/>
    <b v="0"/>
    <s v="food/food trucks"/>
    <x v="0"/>
  </r>
  <r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</r>
  <r>
    <x v="1"/>
    <n v="2443"/>
    <n v="67.996725337699544"/>
    <s v="GB"/>
    <s v="GBP"/>
    <n v="1385704800"/>
    <x v="129"/>
    <n v="1386828000"/>
    <d v="2013-12-12T06:00:00"/>
    <b v="0"/>
    <b v="0"/>
    <s v="technology/web"/>
    <x v="2"/>
  </r>
  <r>
    <x v="1"/>
    <n v="89"/>
    <n v="43.078651685393261"/>
    <s v="US"/>
    <s v="USD"/>
    <n v="1515736800"/>
    <x v="130"/>
    <n v="1517119200"/>
    <d v="2018-01-28T06:00:00"/>
    <b v="0"/>
    <b v="1"/>
    <s v="theater/plays"/>
    <x v="3"/>
  </r>
  <r>
    <x v="1"/>
    <n v="159"/>
    <n v="87.95597484276729"/>
    <s v="US"/>
    <s v="USD"/>
    <n v="1313125200"/>
    <x v="131"/>
    <n v="1315026000"/>
    <d v="2011-09-03T05:00:00"/>
    <b v="0"/>
    <b v="0"/>
    <s v="music/world music"/>
    <x v="1"/>
  </r>
  <r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</r>
  <r>
    <x v="0"/>
    <n v="117"/>
    <n v="46.905982905982903"/>
    <s v="US"/>
    <s v="USD"/>
    <n v="1362636000"/>
    <x v="133"/>
    <n v="1363064400"/>
    <d v="2013-03-12T05:00:00"/>
    <b v="0"/>
    <b v="1"/>
    <s v="theater/plays"/>
    <x v="3"/>
  </r>
  <r>
    <x v="3"/>
    <n v="58"/>
    <n v="46.913793103448278"/>
    <s v="US"/>
    <s v="USD"/>
    <n v="1402117200"/>
    <x v="134"/>
    <n v="1403154000"/>
    <d v="2014-06-19T05:00:00"/>
    <b v="0"/>
    <b v="1"/>
    <s v="film &amp; video/drama"/>
    <x v="4"/>
  </r>
  <r>
    <x v="1"/>
    <n v="50"/>
    <n v="94.24"/>
    <s v="US"/>
    <s v="USD"/>
    <n v="1286341200"/>
    <x v="135"/>
    <n v="1286859600"/>
    <d v="2010-10-12T05:00:00"/>
    <b v="0"/>
    <b v="0"/>
    <s v="publishing/nonfiction"/>
    <x v="5"/>
  </r>
  <r>
    <x v="0"/>
    <n v="115"/>
    <n v="80.139130434782615"/>
    <s v="US"/>
    <s v="USD"/>
    <n v="1348808400"/>
    <x v="136"/>
    <n v="1349326800"/>
    <d v="2012-10-04T05:00:00"/>
    <b v="0"/>
    <b v="0"/>
    <s v="games/mobile games"/>
    <x v="6"/>
  </r>
  <r>
    <x v="0"/>
    <n v="326"/>
    <n v="59.036809815950917"/>
    <s v="US"/>
    <s v="USD"/>
    <n v="1429592400"/>
    <x v="137"/>
    <n v="1430974800"/>
    <d v="2015-05-07T05:00:00"/>
    <b v="0"/>
    <b v="1"/>
    <s v="technology/wearables"/>
    <x v="2"/>
  </r>
  <r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</r>
  <r>
    <x v="1"/>
    <n v="1071"/>
    <n v="60.992530345471522"/>
    <s v="US"/>
    <s v="USD"/>
    <n v="1434085200"/>
    <x v="139"/>
    <n v="1434603600"/>
    <d v="2015-06-18T05:00:00"/>
    <b v="0"/>
    <b v="0"/>
    <s v="technology/web"/>
    <x v="2"/>
  </r>
  <r>
    <x v="1"/>
    <n v="117"/>
    <n v="98.307692307692307"/>
    <s v="US"/>
    <s v="USD"/>
    <n v="1333688400"/>
    <x v="107"/>
    <n v="1337230800"/>
    <d v="2012-05-17T05:00:00"/>
    <b v="0"/>
    <b v="0"/>
    <s v="technology/web"/>
    <x v="2"/>
  </r>
  <r>
    <x v="1"/>
    <n v="70"/>
    <n v="104.6"/>
    <s v="US"/>
    <s v="USD"/>
    <n v="1277701200"/>
    <x v="140"/>
    <n v="1279429200"/>
    <d v="2010-07-18T05:00:00"/>
    <b v="0"/>
    <b v="0"/>
    <s v="music/indie rock"/>
    <x v="1"/>
  </r>
  <r>
    <x v="1"/>
    <n v="135"/>
    <n v="86.066666666666663"/>
    <s v="US"/>
    <s v="USD"/>
    <n v="1560747600"/>
    <x v="141"/>
    <n v="1561438800"/>
    <d v="2019-06-25T05:00:00"/>
    <b v="0"/>
    <b v="0"/>
    <s v="theater/plays"/>
    <x v="3"/>
  </r>
  <r>
    <x v="1"/>
    <n v="768"/>
    <n v="76.989583333333329"/>
    <s v="CH"/>
    <s v="CHF"/>
    <n v="1410066000"/>
    <x v="142"/>
    <n v="1410498000"/>
    <d v="2014-09-12T05:00:00"/>
    <b v="0"/>
    <b v="0"/>
    <s v="technology/wearables"/>
    <x v="2"/>
  </r>
  <r>
    <x v="3"/>
    <n v="51"/>
    <n v="29.764705882352942"/>
    <s v="US"/>
    <s v="USD"/>
    <n v="1320732000"/>
    <x v="143"/>
    <n v="1322460000"/>
    <d v="2011-11-28T06:00:00"/>
    <b v="0"/>
    <b v="0"/>
    <s v="theater/plays"/>
    <x v="3"/>
  </r>
  <r>
    <x v="1"/>
    <n v="199"/>
    <n v="46.91959798994975"/>
    <s v="US"/>
    <s v="USD"/>
    <n v="1465794000"/>
    <x v="144"/>
    <n v="1466312400"/>
    <d v="2016-06-19T05:00:00"/>
    <b v="0"/>
    <b v="1"/>
    <s v="theater/plays"/>
    <x v="3"/>
  </r>
  <r>
    <x v="1"/>
    <n v="107"/>
    <n v="105.18691588785046"/>
    <s v="US"/>
    <s v="USD"/>
    <n v="1500958800"/>
    <x v="145"/>
    <n v="1501736400"/>
    <d v="2017-08-03T05:00:00"/>
    <b v="0"/>
    <b v="0"/>
    <s v="technology/wearables"/>
    <x v="2"/>
  </r>
  <r>
    <x v="1"/>
    <n v="195"/>
    <n v="69.907692307692301"/>
    <s v="US"/>
    <s v="USD"/>
    <n v="1357020000"/>
    <x v="146"/>
    <n v="1361512800"/>
    <d v="2013-02-22T06:00:00"/>
    <b v="0"/>
    <b v="0"/>
    <s v="music/indie rock"/>
    <x v="1"/>
  </r>
  <r>
    <x v="0"/>
    <n v="1"/>
    <n v="1"/>
    <s v="US"/>
    <s v="USD"/>
    <n v="1544940000"/>
    <x v="147"/>
    <n v="1545026400"/>
    <d v="2018-12-17T06:00:00"/>
    <b v="0"/>
    <b v="0"/>
    <s v="music/rock"/>
    <x v="1"/>
  </r>
  <r>
    <x v="0"/>
    <n v="1467"/>
    <n v="60.011588275391958"/>
    <s v="US"/>
    <s v="USD"/>
    <n v="1402290000"/>
    <x v="148"/>
    <n v="1406696400"/>
    <d v="2014-07-30T05:00:00"/>
    <b v="0"/>
    <b v="0"/>
    <s v="music/electric music"/>
    <x v="1"/>
  </r>
  <r>
    <x v="1"/>
    <n v="3376"/>
    <n v="52.006220379146917"/>
    <s v="US"/>
    <s v="USD"/>
    <n v="1487311200"/>
    <x v="149"/>
    <n v="1487916000"/>
    <d v="2017-02-24T06:00:00"/>
    <b v="0"/>
    <b v="0"/>
    <s v="music/indie rock"/>
    <x v="1"/>
  </r>
  <r>
    <x v="0"/>
    <n v="5681"/>
    <n v="31.000176025347649"/>
    <s v="US"/>
    <s v="USD"/>
    <n v="1350622800"/>
    <x v="150"/>
    <n v="1351141200"/>
    <d v="2012-10-25T05:00:00"/>
    <b v="0"/>
    <b v="0"/>
    <s v="theater/plays"/>
    <x v="3"/>
  </r>
  <r>
    <x v="0"/>
    <n v="1059"/>
    <n v="95.042492917847028"/>
    <s v="US"/>
    <s v="USD"/>
    <n v="1463029200"/>
    <x v="151"/>
    <n v="1465016400"/>
    <d v="2016-06-04T05:00:00"/>
    <b v="0"/>
    <b v="1"/>
    <s v="music/indie rock"/>
    <x v="1"/>
  </r>
  <r>
    <x v="0"/>
    <n v="1194"/>
    <n v="75.968174204355108"/>
    <s v="US"/>
    <s v="USD"/>
    <n v="1269493200"/>
    <x v="152"/>
    <n v="1270789200"/>
    <d v="2010-04-09T05:00:00"/>
    <b v="0"/>
    <b v="0"/>
    <s v="theater/plays"/>
    <x v="3"/>
  </r>
  <r>
    <x v="3"/>
    <n v="379"/>
    <n v="71.013192612137203"/>
    <s v="AU"/>
    <s v="AUD"/>
    <n v="1570251600"/>
    <x v="153"/>
    <n v="1572325200"/>
    <d v="2019-10-29T05:00:00"/>
    <b v="0"/>
    <b v="0"/>
    <s v="music/rock"/>
    <x v="1"/>
  </r>
  <r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</r>
  <r>
    <x v="1"/>
    <n v="41"/>
    <n v="113.17073170731707"/>
    <s v="US"/>
    <s v="USD"/>
    <n v="1449554400"/>
    <x v="155"/>
    <n v="1449640800"/>
    <d v="2015-12-09T06:00:00"/>
    <b v="0"/>
    <b v="0"/>
    <s v="music/rock"/>
    <x v="1"/>
  </r>
  <r>
    <x v="1"/>
    <n v="1821"/>
    <n v="105.00933552992861"/>
    <s v="US"/>
    <s v="USD"/>
    <n v="1553662800"/>
    <x v="156"/>
    <n v="1555218000"/>
    <d v="2019-04-14T05:00:00"/>
    <b v="0"/>
    <b v="1"/>
    <s v="theater/plays"/>
    <x v="3"/>
  </r>
  <r>
    <x v="1"/>
    <n v="164"/>
    <n v="79.176829268292678"/>
    <s v="US"/>
    <s v="USD"/>
    <n v="1556341200"/>
    <x v="157"/>
    <n v="1557723600"/>
    <d v="2019-05-13T05:00:00"/>
    <b v="0"/>
    <b v="0"/>
    <s v="technology/wearables"/>
    <x v="2"/>
  </r>
  <r>
    <x v="0"/>
    <n v="75"/>
    <n v="57.333333333333336"/>
    <s v="US"/>
    <s v="USD"/>
    <n v="1442984400"/>
    <x v="158"/>
    <n v="1443502800"/>
    <d v="2015-09-29T05:00:00"/>
    <b v="0"/>
    <b v="1"/>
    <s v="technology/web"/>
    <x v="2"/>
  </r>
  <r>
    <x v="1"/>
    <n v="157"/>
    <n v="58.178343949044589"/>
    <s v="CH"/>
    <s v="CHF"/>
    <n v="1544248800"/>
    <x v="159"/>
    <n v="1546840800"/>
    <d v="2019-01-07T06:00:00"/>
    <b v="0"/>
    <b v="0"/>
    <s v="music/rock"/>
    <x v="1"/>
  </r>
  <r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</r>
  <r>
    <x v="1"/>
    <n v="1396"/>
    <n v="107.99068767908309"/>
    <s v="US"/>
    <s v="USD"/>
    <n v="1507438800"/>
    <x v="161"/>
    <n v="1507525200"/>
    <d v="2017-10-09T05:00:00"/>
    <b v="0"/>
    <b v="0"/>
    <s v="theater/plays"/>
    <x v="3"/>
  </r>
  <r>
    <x v="1"/>
    <n v="2506"/>
    <n v="44.005985634477256"/>
    <s v="US"/>
    <s v="USD"/>
    <n v="1501563600"/>
    <x v="162"/>
    <n v="1504328400"/>
    <d v="2017-09-02T05:00:00"/>
    <b v="0"/>
    <b v="0"/>
    <s v="technology/web"/>
    <x v="2"/>
  </r>
  <r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</r>
  <r>
    <x v="1"/>
    <n v="146"/>
    <n v="74"/>
    <s v="AU"/>
    <s v="AUD"/>
    <n v="1370840400"/>
    <x v="164"/>
    <n v="1371704400"/>
    <d v="2013-06-20T05:00:00"/>
    <b v="0"/>
    <b v="0"/>
    <s v="theater/plays"/>
    <x v="3"/>
  </r>
  <r>
    <x v="0"/>
    <n v="955"/>
    <n v="41.996858638743454"/>
    <s v="DK"/>
    <s v="DKK"/>
    <n v="1550815200"/>
    <x v="165"/>
    <n v="1552798800"/>
    <d v="2019-03-17T05:00:00"/>
    <b v="0"/>
    <b v="1"/>
    <s v="music/indie rock"/>
    <x v="1"/>
  </r>
  <r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</r>
  <r>
    <x v="0"/>
    <n v="67"/>
    <n v="82.507462686567166"/>
    <s v="US"/>
    <s v="USD"/>
    <n v="1501736400"/>
    <x v="167"/>
    <n v="1502341200"/>
    <d v="2017-08-10T05:00:00"/>
    <b v="0"/>
    <b v="0"/>
    <s v="music/indie rock"/>
    <x v="1"/>
  </r>
  <r>
    <x v="0"/>
    <n v="5"/>
    <n v="104.2"/>
    <s v="US"/>
    <s v="USD"/>
    <n v="1395291600"/>
    <x v="168"/>
    <n v="1397192400"/>
    <d v="2014-04-11T05:00:00"/>
    <b v="0"/>
    <b v="0"/>
    <s v="publishing/translations"/>
    <x v="5"/>
  </r>
  <r>
    <x v="0"/>
    <n v="26"/>
    <n v="25.5"/>
    <s v="US"/>
    <s v="USD"/>
    <n v="1405746000"/>
    <x v="169"/>
    <n v="1407042000"/>
    <d v="2014-08-03T05:00:00"/>
    <b v="0"/>
    <b v="1"/>
    <s v="film &amp; video/documentary"/>
    <x v="4"/>
  </r>
  <r>
    <x v="1"/>
    <n v="1561"/>
    <n v="100.98334401024984"/>
    <s v="US"/>
    <s v="USD"/>
    <n v="1368853200"/>
    <x v="170"/>
    <n v="1369371600"/>
    <d v="2013-05-24T05:00:00"/>
    <b v="0"/>
    <b v="0"/>
    <s v="theater/plays"/>
    <x v="3"/>
  </r>
  <r>
    <x v="1"/>
    <n v="48"/>
    <n v="111.83333333333333"/>
    <s v="US"/>
    <s v="USD"/>
    <n v="1444021200"/>
    <x v="171"/>
    <n v="1444107600"/>
    <d v="2015-10-06T05:00:00"/>
    <b v="0"/>
    <b v="1"/>
    <s v="technology/wearables"/>
    <x v="2"/>
  </r>
  <r>
    <x v="0"/>
    <n v="1130"/>
    <n v="41.999115044247787"/>
    <s v="US"/>
    <s v="USD"/>
    <n v="1472619600"/>
    <x v="172"/>
    <n v="1474261200"/>
    <d v="2016-09-19T05:00:00"/>
    <b v="0"/>
    <b v="0"/>
    <s v="theater/plays"/>
    <x v="3"/>
  </r>
  <r>
    <x v="0"/>
    <n v="782"/>
    <n v="110.05115089514067"/>
    <s v="US"/>
    <s v="USD"/>
    <n v="1472878800"/>
    <x v="173"/>
    <n v="1473656400"/>
    <d v="2016-09-12T05:00:00"/>
    <b v="0"/>
    <b v="0"/>
    <s v="theater/plays"/>
    <x v="3"/>
  </r>
  <r>
    <x v="1"/>
    <n v="2739"/>
    <n v="58.997079225994888"/>
    <s v="US"/>
    <s v="USD"/>
    <n v="1289800800"/>
    <x v="174"/>
    <n v="1291960800"/>
    <d v="2010-12-10T06:00:00"/>
    <b v="0"/>
    <b v="0"/>
    <s v="theater/plays"/>
    <x v="3"/>
  </r>
  <r>
    <x v="0"/>
    <n v="210"/>
    <n v="32.985714285714288"/>
    <s v="US"/>
    <s v="USD"/>
    <n v="1505970000"/>
    <x v="175"/>
    <n v="1506747600"/>
    <d v="2017-09-30T05:00:00"/>
    <b v="0"/>
    <b v="0"/>
    <s v="food/food trucks"/>
    <x v="0"/>
  </r>
  <r>
    <x v="1"/>
    <n v="3537"/>
    <n v="45.005654509471306"/>
    <s v="CA"/>
    <s v="CAD"/>
    <n v="1363496400"/>
    <x v="176"/>
    <n v="1363582800"/>
    <d v="2013-03-18T05:00:00"/>
    <b v="0"/>
    <b v="1"/>
    <s v="theater/plays"/>
    <x v="3"/>
  </r>
  <r>
    <x v="1"/>
    <n v="2107"/>
    <n v="81.98196487897485"/>
    <s v="AU"/>
    <s v="AUD"/>
    <n v="1269234000"/>
    <x v="177"/>
    <n v="1269666000"/>
    <d v="2010-03-27T05:00:00"/>
    <b v="0"/>
    <b v="0"/>
    <s v="technology/wearables"/>
    <x v="2"/>
  </r>
  <r>
    <x v="0"/>
    <n v="136"/>
    <n v="39.080882352941174"/>
    <s v="US"/>
    <s v="USD"/>
    <n v="1507093200"/>
    <x v="178"/>
    <n v="1508648400"/>
    <d v="2017-10-22T05:00:00"/>
    <b v="0"/>
    <b v="0"/>
    <s v="technology/web"/>
    <x v="2"/>
  </r>
  <r>
    <x v="1"/>
    <n v="3318"/>
    <n v="58.996383363471971"/>
    <s v="DK"/>
    <s v="DKK"/>
    <n v="1560574800"/>
    <x v="179"/>
    <n v="1561957200"/>
    <d v="2019-07-01T05:00:00"/>
    <b v="0"/>
    <b v="0"/>
    <s v="theater/plays"/>
    <x v="3"/>
  </r>
  <r>
    <x v="0"/>
    <n v="86"/>
    <n v="40.988372093023258"/>
    <s v="CA"/>
    <s v="CAD"/>
    <n v="1284008400"/>
    <x v="180"/>
    <n v="1285131600"/>
    <d v="2010-09-22T05:00:00"/>
    <b v="0"/>
    <b v="0"/>
    <s v="music/rock"/>
    <x v="1"/>
  </r>
  <r>
    <x v="1"/>
    <n v="340"/>
    <n v="31.029411764705884"/>
    <s v="US"/>
    <s v="USD"/>
    <n v="1556859600"/>
    <x v="181"/>
    <n v="1556946000"/>
    <d v="2019-05-04T05:00:00"/>
    <b v="0"/>
    <b v="0"/>
    <s v="theater/plays"/>
    <x v="3"/>
  </r>
  <r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</r>
  <r>
    <x v="0"/>
    <n v="886"/>
    <n v="32.006772009029348"/>
    <s v="US"/>
    <s v="USD"/>
    <n v="1400821200"/>
    <x v="183"/>
    <n v="1402117200"/>
    <d v="2014-06-07T05:00:00"/>
    <b v="0"/>
    <b v="0"/>
    <s v="theater/plays"/>
    <x v="3"/>
  </r>
  <r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</r>
  <r>
    <x v="0"/>
    <n v="35"/>
    <n v="75"/>
    <s v="IT"/>
    <s v="EUR"/>
    <n v="1417500000"/>
    <x v="185"/>
    <n v="1417586400"/>
    <d v="2014-12-03T06:00:00"/>
    <b v="0"/>
    <b v="0"/>
    <s v="theater/plays"/>
    <x v="3"/>
  </r>
  <r>
    <x v="3"/>
    <n v="441"/>
    <n v="102.0498866213152"/>
    <s v="US"/>
    <s v="USD"/>
    <n v="1457071200"/>
    <x v="186"/>
    <n v="1457071200"/>
    <d v="2016-03-04T06:00:00"/>
    <b v="0"/>
    <b v="0"/>
    <s v="theater/plays"/>
    <x v="3"/>
  </r>
  <r>
    <x v="0"/>
    <n v="24"/>
    <n v="105.75"/>
    <s v="US"/>
    <s v="USD"/>
    <n v="1370322000"/>
    <x v="187"/>
    <n v="1370408400"/>
    <d v="2013-06-05T05:00:00"/>
    <b v="0"/>
    <b v="1"/>
    <s v="theater/plays"/>
    <x v="3"/>
  </r>
  <r>
    <x v="0"/>
    <n v="86"/>
    <n v="37.069767441860463"/>
    <s v="IT"/>
    <s v="EUR"/>
    <n v="1552366800"/>
    <x v="188"/>
    <n v="1552626000"/>
    <d v="2019-03-15T05:00:00"/>
    <b v="0"/>
    <b v="0"/>
    <s v="theater/plays"/>
    <x v="3"/>
  </r>
  <r>
    <x v="0"/>
    <n v="243"/>
    <n v="35.049382716049379"/>
    <s v="US"/>
    <s v="USD"/>
    <n v="1403845200"/>
    <x v="189"/>
    <n v="1404190800"/>
    <d v="2014-07-01T05:00:00"/>
    <b v="0"/>
    <b v="0"/>
    <s v="music/rock"/>
    <x v="1"/>
  </r>
  <r>
    <x v="0"/>
    <n v="65"/>
    <n v="46.338461538461537"/>
    <s v="US"/>
    <s v="USD"/>
    <n v="1523163600"/>
    <x v="190"/>
    <n v="1523509200"/>
    <d v="2018-04-12T05:00:00"/>
    <b v="1"/>
    <b v="0"/>
    <s v="music/indie rock"/>
    <x v="1"/>
  </r>
  <r>
    <x v="1"/>
    <n v="126"/>
    <n v="69.174603174603178"/>
    <s v="US"/>
    <s v="USD"/>
    <n v="1442206800"/>
    <x v="191"/>
    <n v="1443589200"/>
    <d v="2015-09-30T05:00:00"/>
    <b v="0"/>
    <b v="0"/>
    <s v="music/metal"/>
    <x v="1"/>
  </r>
  <r>
    <x v="1"/>
    <n v="524"/>
    <n v="109.07824427480917"/>
    <s v="US"/>
    <s v="USD"/>
    <n v="1532840400"/>
    <x v="192"/>
    <n v="1533445200"/>
    <d v="2018-08-05T05:00:00"/>
    <b v="0"/>
    <b v="0"/>
    <s v="music/electric music"/>
    <x v="1"/>
  </r>
  <r>
    <x v="0"/>
    <n v="100"/>
    <n v="51.78"/>
    <s v="DK"/>
    <s v="DKK"/>
    <n v="1472878800"/>
    <x v="173"/>
    <n v="1474520400"/>
    <d v="2016-09-22T05:00:00"/>
    <b v="0"/>
    <b v="0"/>
    <s v="technology/wearables"/>
    <x v="2"/>
  </r>
  <r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</r>
  <r>
    <x v="0"/>
    <n v="168"/>
    <n v="35.958333333333336"/>
    <s v="US"/>
    <s v="USD"/>
    <n v="1281070800"/>
    <x v="194"/>
    <n v="1283576400"/>
    <d v="2010-09-04T05:00:00"/>
    <b v="0"/>
    <b v="0"/>
    <s v="music/electric music"/>
    <x v="1"/>
  </r>
  <r>
    <x v="0"/>
    <n v="13"/>
    <n v="74.461538461538467"/>
    <s v="US"/>
    <s v="USD"/>
    <n v="1436245200"/>
    <x v="195"/>
    <n v="1436590800"/>
    <d v="2015-07-11T05:00:00"/>
    <b v="0"/>
    <b v="0"/>
    <s v="music/rock"/>
    <x v="1"/>
  </r>
  <r>
    <x v="0"/>
    <n v="1"/>
    <n v="2"/>
    <s v="CA"/>
    <s v="CAD"/>
    <n v="1269493200"/>
    <x v="152"/>
    <n v="1270443600"/>
    <d v="2010-04-05T05:00:00"/>
    <b v="0"/>
    <b v="0"/>
    <s v="theater/plays"/>
    <x v="3"/>
  </r>
  <r>
    <x v="1"/>
    <n v="157"/>
    <n v="91.114649681528661"/>
    <s v="US"/>
    <s v="USD"/>
    <n v="1406264400"/>
    <x v="196"/>
    <n v="1407819600"/>
    <d v="2014-08-12T05:00:00"/>
    <b v="0"/>
    <b v="0"/>
    <s v="technology/web"/>
    <x v="2"/>
  </r>
  <r>
    <x v="3"/>
    <n v="82"/>
    <n v="79.792682926829272"/>
    <s v="US"/>
    <s v="USD"/>
    <n v="1317531600"/>
    <x v="197"/>
    <n v="1317877200"/>
    <d v="2011-10-06T05:00:00"/>
    <b v="0"/>
    <b v="0"/>
    <s v="food/food trucks"/>
    <x v="0"/>
  </r>
  <r>
    <x v="1"/>
    <n v="4498"/>
    <n v="42.999777678968428"/>
    <s v="AU"/>
    <s v="AUD"/>
    <n v="1484632800"/>
    <x v="198"/>
    <n v="1484805600"/>
    <d v="2017-01-19T06:00:00"/>
    <b v="0"/>
    <b v="0"/>
    <s v="theater/plays"/>
    <x v="3"/>
  </r>
  <r>
    <x v="0"/>
    <n v="40"/>
    <n v="63.225000000000001"/>
    <s v="US"/>
    <s v="USD"/>
    <n v="1301806800"/>
    <x v="199"/>
    <n v="1302670800"/>
    <d v="2011-04-13T05:00:00"/>
    <b v="0"/>
    <b v="0"/>
    <s v="music/jazz"/>
    <x v="1"/>
  </r>
  <r>
    <x v="1"/>
    <n v="80"/>
    <n v="70.174999999999997"/>
    <s v="US"/>
    <s v="USD"/>
    <n v="1539752400"/>
    <x v="200"/>
    <n v="1540789200"/>
    <d v="2018-10-29T05:00:00"/>
    <b v="1"/>
    <b v="0"/>
    <s v="theater/plays"/>
    <x v="3"/>
  </r>
  <r>
    <x v="3"/>
    <n v="57"/>
    <n v="61.333333333333336"/>
    <s v="US"/>
    <s v="USD"/>
    <n v="1267250400"/>
    <x v="201"/>
    <n v="1268028000"/>
    <d v="2010-03-08T06:00:00"/>
    <b v="0"/>
    <b v="0"/>
    <s v="publishing/fiction"/>
    <x v="5"/>
  </r>
  <r>
    <x v="1"/>
    <n v="43"/>
    <n v="99"/>
    <s v="US"/>
    <s v="USD"/>
    <n v="1535432400"/>
    <x v="202"/>
    <n v="1537160400"/>
    <d v="2018-09-17T05:00:00"/>
    <b v="0"/>
    <b v="1"/>
    <s v="music/rock"/>
    <x v="1"/>
  </r>
  <r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</r>
  <r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</r>
  <r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</r>
  <r>
    <x v="0"/>
    <n v="1625"/>
    <n v="60.984615384615381"/>
    <s v="US"/>
    <s v="USD"/>
    <n v="1377579600"/>
    <x v="206"/>
    <n v="1379653200"/>
    <d v="2013-09-20T05:00:00"/>
    <b v="0"/>
    <b v="0"/>
    <s v="theater/plays"/>
    <x v="3"/>
  </r>
  <r>
    <x v="1"/>
    <n v="168"/>
    <n v="73.214285714285708"/>
    <s v="US"/>
    <s v="USD"/>
    <n v="1576389600"/>
    <x v="207"/>
    <n v="1580364000"/>
    <d v="2020-01-30T06:00:00"/>
    <b v="0"/>
    <b v="0"/>
    <s v="theater/plays"/>
    <x v="3"/>
  </r>
  <r>
    <x v="1"/>
    <n v="4289"/>
    <n v="39.997435299603637"/>
    <s v="US"/>
    <s v="USD"/>
    <n v="1289019600"/>
    <x v="208"/>
    <n v="1289714400"/>
    <d v="2010-11-14T06:00:00"/>
    <b v="0"/>
    <b v="1"/>
    <s v="music/indie rock"/>
    <x v="1"/>
  </r>
  <r>
    <x v="1"/>
    <n v="165"/>
    <n v="86.812121212121212"/>
    <s v="US"/>
    <s v="USD"/>
    <n v="1282194000"/>
    <x v="209"/>
    <n v="1282712400"/>
    <d v="2010-08-25T05:00:00"/>
    <b v="0"/>
    <b v="0"/>
    <s v="music/rock"/>
    <x v="1"/>
  </r>
  <r>
    <x v="0"/>
    <n v="143"/>
    <n v="42.125874125874127"/>
    <s v="US"/>
    <s v="USD"/>
    <n v="1550037600"/>
    <x v="210"/>
    <n v="1550210400"/>
    <d v="2019-02-15T06:00:00"/>
    <b v="0"/>
    <b v="0"/>
    <s v="theater/plays"/>
    <x v="3"/>
  </r>
  <r>
    <x v="1"/>
    <n v="1815"/>
    <n v="103.97851239669421"/>
    <s v="US"/>
    <s v="USD"/>
    <n v="1321941600"/>
    <x v="211"/>
    <n v="1322114400"/>
    <d v="2011-11-24T06:00:00"/>
    <b v="0"/>
    <b v="0"/>
    <s v="theater/plays"/>
    <x v="3"/>
  </r>
  <r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</r>
  <r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</r>
  <r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</r>
  <r>
    <x v="0"/>
    <n v="17"/>
    <n v="39.235294117647058"/>
    <s v="US"/>
    <s v="USD"/>
    <n v="1309496400"/>
    <x v="215"/>
    <n v="1311051600"/>
    <d v="2011-07-19T05:00:00"/>
    <b v="1"/>
    <b v="0"/>
    <s v="theater/plays"/>
    <x v="3"/>
  </r>
  <r>
    <x v="0"/>
    <n v="2179"/>
    <n v="54.993116108306566"/>
    <s v="US"/>
    <s v="USD"/>
    <n v="1340254800"/>
    <x v="216"/>
    <n v="1340427600"/>
    <d v="2012-06-23T05:00:00"/>
    <b v="1"/>
    <b v="0"/>
    <s v="food/food trucks"/>
    <x v="0"/>
  </r>
  <r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</r>
  <r>
    <x v="0"/>
    <n v="931"/>
    <n v="87.966702470461868"/>
    <s v="US"/>
    <s v="USD"/>
    <n v="1458104400"/>
    <x v="218"/>
    <n v="1459314000"/>
    <d v="2016-03-30T05:00:00"/>
    <b v="0"/>
    <b v="0"/>
    <s v="theater/plays"/>
    <x v="3"/>
  </r>
  <r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</r>
  <r>
    <x v="1"/>
    <n v="5880"/>
    <n v="29.999659863945578"/>
    <s v="US"/>
    <s v="USD"/>
    <n v="1399093200"/>
    <x v="220"/>
    <n v="1399093200"/>
    <d v="2014-05-03T05:00:00"/>
    <b v="1"/>
    <b v="0"/>
    <s v="music/rock"/>
    <x v="1"/>
  </r>
  <r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</r>
  <r>
    <x v="1"/>
    <n v="943"/>
    <n v="108.96182396606575"/>
    <s v="US"/>
    <s v="USD"/>
    <n v="1431666000"/>
    <x v="222"/>
    <n v="1432184400"/>
    <d v="2015-05-21T05:00:00"/>
    <b v="0"/>
    <b v="0"/>
    <s v="games/mobile games"/>
    <x v="6"/>
  </r>
  <r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</r>
  <r>
    <x v="1"/>
    <n v="2551"/>
    <n v="64.99333594668758"/>
    <s v="US"/>
    <s v="USD"/>
    <n v="1496293200"/>
    <x v="223"/>
    <n v="1500440400"/>
    <d v="2017-07-19T05:00:00"/>
    <b v="0"/>
    <b v="1"/>
    <s v="games/mobile games"/>
    <x v="6"/>
  </r>
  <r>
    <x v="1"/>
    <n v="101"/>
    <n v="99.841584158415841"/>
    <s v="US"/>
    <s v="USD"/>
    <n v="1575612000"/>
    <x v="224"/>
    <n v="1575612000"/>
    <d v="2019-12-06T06:00:00"/>
    <b v="0"/>
    <b v="0"/>
    <s v="games/video games"/>
    <x v="6"/>
  </r>
  <r>
    <x v="3"/>
    <n v="67"/>
    <n v="82.432835820895519"/>
    <s v="US"/>
    <s v="USD"/>
    <n v="1369112400"/>
    <x v="225"/>
    <n v="1374123600"/>
    <d v="2013-07-18T05:00:00"/>
    <b v="0"/>
    <b v="0"/>
    <s v="theater/plays"/>
    <x v="3"/>
  </r>
  <r>
    <x v="1"/>
    <n v="92"/>
    <n v="63.293478260869563"/>
    <s v="US"/>
    <s v="USD"/>
    <n v="1469422800"/>
    <x v="226"/>
    <n v="1469509200"/>
    <d v="2016-07-26T05:00:00"/>
    <b v="0"/>
    <b v="0"/>
    <s v="theater/plays"/>
    <x v="3"/>
  </r>
  <r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</r>
  <r>
    <x v="1"/>
    <n v="149"/>
    <n v="54.906040268456373"/>
    <s v="IT"/>
    <s v="EUR"/>
    <n v="1503378000"/>
    <x v="228"/>
    <n v="1503982800"/>
    <d v="2017-08-29T05:00:00"/>
    <b v="0"/>
    <b v="1"/>
    <s v="games/video games"/>
    <x v="6"/>
  </r>
  <r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</r>
  <r>
    <x v="0"/>
    <n v="57"/>
    <n v="75.84210526315789"/>
    <s v="AU"/>
    <s v="AUD"/>
    <n v="1561438800"/>
    <x v="230"/>
    <n v="1562043600"/>
    <d v="2019-07-02T05:00:00"/>
    <b v="0"/>
    <b v="1"/>
    <s v="music/rock"/>
    <x v="1"/>
  </r>
  <r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</r>
  <r>
    <x v="1"/>
    <n v="97"/>
    <n v="104.51546391752578"/>
    <s v="DK"/>
    <s v="DKK"/>
    <n v="1513231200"/>
    <x v="232"/>
    <n v="1515391200"/>
    <d v="2018-01-08T06:00:00"/>
    <b v="0"/>
    <b v="1"/>
    <s v="theater/plays"/>
    <x v="3"/>
  </r>
  <r>
    <x v="0"/>
    <n v="41"/>
    <n v="76.268292682926827"/>
    <s v="US"/>
    <s v="USD"/>
    <n v="1440824400"/>
    <x v="233"/>
    <n v="1441170000"/>
    <d v="2015-09-02T05:00:00"/>
    <b v="0"/>
    <b v="0"/>
    <s v="technology/wearables"/>
    <x v="2"/>
  </r>
  <r>
    <x v="1"/>
    <n v="1784"/>
    <n v="69.015695067264573"/>
    <s v="US"/>
    <s v="USD"/>
    <n v="1281070800"/>
    <x v="194"/>
    <n v="1281157200"/>
    <d v="2010-08-07T05:00:00"/>
    <b v="0"/>
    <b v="0"/>
    <s v="theater/plays"/>
    <x v="3"/>
  </r>
  <r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</r>
  <r>
    <x v="1"/>
    <n v="250"/>
    <n v="42.915999999999997"/>
    <s v="US"/>
    <s v="USD"/>
    <n v="1494392400"/>
    <x v="235"/>
    <n v="1495256400"/>
    <d v="2017-05-20T05:00:00"/>
    <b v="0"/>
    <b v="1"/>
    <s v="music/rock"/>
    <x v="1"/>
  </r>
  <r>
    <x v="1"/>
    <n v="238"/>
    <n v="43.025210084033617"/>
    <s v="US"/>
    <s v="USD"/>
    <n v="1520143200"/>
    <x v="236"/>
    <n v="1520402400"/>
    <d v="2018-03-07T06:00:00"/>
    <b v="0"/>
    <b v="0"/>
    <s v="theater/plays"/>
    <x v="3"/>
  </r>
  <r>
    <x v="1"/>
    <n v="53"/>
    <n v="75.245283018867923"/>
    <s v="US"/>
    <s v="USD"/>
    <n v="1405314000"/>
    <x v="237"/>
    <n v="1409806800"/>
    <d v="2014-09-04T05:00:00"/>
    <b v="0"/>
    <b v="0"/>
    <s v="theater/plays"/>
    <x v="3"/>
  </r>
  <r>
    <x v="1"/>
    <n v="214"/>
    <n v="69.023364485981304"/>
    <s v="US"/>
    <s v="USD"/>
    <n v="1396846800"/>
    <x v="238"/>
    <n v="1396933200"/>
    <d v="2014-04-08T05:00:00"/>
    <b v="0"/>
    <b v="0"/>
    <s v="theater/plays"/>
    <x v="3"/>
  </r>
  <r>
    <x v="1"/>
    <n v="222"/>
    <n v="65.986486486486484"/>
    <s v="US"/>
    <s v="USD"/>
    <n v="1375678800"/>
    <x v="239"/>
    <n v="1376024400"/>
    <d v="2013-08-09T05:00:00"/>
    <b v="0"/>
    <b v="0"/>
    <s v="technology/web"/>
    <x v="2"/>
  </r>
  <r>
    <x v="1"/>
    <n v="1884"/>
    <n v="98.013800424628457"/>
    <s v="US"/>
    <s v="USD"/>
    <n v="1482386400"/>
    <x v="240"/>
    <n v="1483682400"/>
    <d v="2017-01-06T06:00:00"/>
    <b v="0"/>
    <b v="1"/>
    <s v="publishing/fiction"/>
    <x v="5"/>
  </r>
  <r>
    <x v="1"/>
    <n v="218"/>
    <n v="60.105504587155963"/>
    <s v="AU"/>
    <s v="AUD"/>
    <n v="1420005600"/>
    <x v="241"/>
    <n v="1420437600"/>
    <d v="2015-01-05T06:00:00"/>
    <b v="0"/>
    <b v="0"/>
    <s v="games/mobile games"/>
    <x v="6"/>
  </r>
  <r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</r>
  <r>
    <x v="0"/>
    <n v="1"/>
    <n v="3"/>
    <s v="US"/>
    <s v="USD"/>
    <n v="1264399200"/>
    <x v="67"/>
    <n v="1267423200"/>
    <d v="2010-03-01T06:00:00"/>
    <b v="0"/>
    <b v="0"/>
    <s v="music/rock"/>
    <x v="1"/>
  </r>
  <r>
    <x v="0"/>
    <n v="101"/>
    <n v="38.019801980198018"/>
    <s v="US"/>
    <s v="USD"/>
    <n v="1355032800"/>
    <x v="243"/>
    <n v="1355205600"/>
    <d v="2012-12-11T06:00:00"/>
    <b v="0"/>
    <b v="0"/>
    <s v="theater/plays"/>
    <x v="3"/>
  </r>
  <r>
    <x v="1"/>
    <n v="59"/>
    <n v="106.15254237288136"/>
    <s v="US"/>
    <s v="USD"/>
    <n v="1382677200"/>
    <x v="244"/>
    <n v="1383109200"/>
    <d v="2013-10-30T05:00:00"/>
    <b v="0"/>
    <b v="0"/>
    <s v="theater/plays"/>
    <x v="3"/>
  </r>
  <r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</r>
  <r>
    <x v="1"/>
    <n v="88"/>
    <n v="96.647727272727266"/>
    <s v="US"/>
    <s v="USD"/>
    <n v="1487656800"/>
    <x v="246"/>
    <n v="1487829600"/>
    <d v="2017-02-23T06:00:00"/>
    <b v="0"/>
    <b v="0"/>
    <s v="publishing/nonfiction"/>
    <x v="5"/>
  </r>
  <r>
    <x v="1"/>
    <n v="1697"/>
    <n v="57.003535651149086"/>
    <s v="US"/>
    <s v="USD"/>
    <n v="1297836000"/>
    <x v="247"/>
    <n v="1298268000"/>
    <d v="2011-02-21T06:00:00"/>
    <b v="0"/>
    <b v="1"/>
    <s v="music/rock"/>
    <x v="1"/>
  </r>
  <r>
    <x v="0"/>
    <n v="15"/>
    <n v="63.93333333333333"/>
    <s v="GB"/>
    <s v="GBP"/>
    <n v="1453615200"/>
    <x v="248"/>
    <n v="1456812000"/>
    <d v="2016-03-01T06:00:00"/>
    <b v="0"/>
    <b v="0"/>
    <s v="music/rock"/>
    <x v="1"/>
  </r>
  <r>
    <x v="1"/>
    <n v="92"/>
    <n v="90.456521739130437"/>
    <s v="US"/>
    <s v="USD"/>
    <n v="1362463200"/>
    <x v="249"/>
    <n v="1363669200"/>
    <d v="2013-03-19T05:00:00"/>
    <b v="0"/>
    <b v="0"/>
    <s v="theater/plays"/>
    <x v="3"/>
  </r>
  <r>
    <x v="1"/>
    <n v="186"/>
    <n v="72.172043010752688"/>
    <s v="US"/>
    <s v="USD"/>
    <n v="1481176800"/>
    <x v="250"/>
    <n v="1482904800"/>
    <d v="2016-12-28T06:00:00"/>
    <b v="0"/>
    <b v="1"/>
    <s v="theater/plays"/>
    <x v="3"/>
  </r>
  <r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</r>
  <r>
    <x v="1"/>
    <n v="261"/>
    <n v="38.065134099616856"/>
    <s v="US"/>
    <s v="USD"/>
    <n v="1348808400"/>
    <x v="136"/>
    <n v="1349845200"/>
    <d v="2012-10-10T05:00:00"/>
    <b v="0"/>
    <b v="0"/>
    <s v="music/rock"/>
    <x v="1"/>
  </r>
  <r>
    <x v="0"/>
    <n v="454"/>
    <n v="57.936123348017624"/>
    <s v="US"/>
    <s v="USD"/>
    <n v="1282712400"/>
    <x v="252"/>
    <n v="1283058000"/>
    <d v="2010-08-29T05:00:00"/>
    <b v="0"/>
    <b v="1"/>
    <s v="music/rock"/>
    <x v="1"/>
  </r>
  <r>
    <x v="1"/>
    <n v="107"/>
    <n v="49.794392523364486"/>
    <s v="US"/>
    <s v="USD"/>
    <n v="1301979600"/>
    <x v="253"/>
    <n v="1304226000"/>
    <d v="2011-05-01T05:00:00"/>
    <b v="0"/>
    <b v="1"/>
    <s v="music/indie rock"/>
    <x v="1"/>
  </r>
  <r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</r>
  <r>
    <x v="1"/>
    <n v="5512"/>
    <n v="30.002721335268504"/>
    <s v="US"/>
    <s v="USD"/>
    <n v="1360648800"/>
    <x v="255"/>
    <n v="1362031200"/>
    <d v="2013-02-28T06:00:00"/>
    <b v="0"/>
    <b v="0"/>
    <s v="theater/plays"/>
    <x v="3"/>
  </r>
  <r>
    <x v="1"/>
    <n v="86"/>
    <n v="70.127906976744185"/>
    <s v="US"/>
    <s v="USD"/>
    <n v="1451800800"/>
    <x v="256"/>
    <n v="1455602400"/>
    <d v="2016-02-16T06:00:00"/>
    <b v="0"/>
    <b v="0"/>
    <s v="theater/plays"/>
    <x v="3"/>
  </r>
  <r>
    <x v="0"/>
    <n v="3182"/>
    <n v="26.996228786926462"/>
    <s v="IT"/>
    <s v="EUR"/>
    <n v="1415340000"/>
    <x v="257"/>
    <n v="1418191200"/>
    <d v="2014-12-10T06:00:00"/>
    <b v="0"/>
    <b v="1"/>
    <s v="music/jazz"/>
    <x v="1"/>
  </r>
  <r>
    <x v="1"/>
    <n v="2768"/>
    <n v="51.990606936416185"/>
    <s v="AU"/>
    <s v="AUD"/>
    <n v="1351054800"/>
    <x v="258"/>
    <n v="1352440800"/>
    <d v="2012-11-09T06:00:00"/>
    <b v="0"/>
    <b v="0"/>
    <s v="theater/plays"/>
    <x v="3"/>
  </r>
  <r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</r>
  <r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</r>
  <r>
    <x v="3"/>
    <n v="1890"/>
    <n v="25.005291005291006"/>
    <s v="US"/>
    <s v="USD"/>
    <n v="1291269600"/>
    <x v="261"/>
    <n v="1291442400"/>
    <d v="2010-12-04T06:00:00"/>
    <b v="0"/>
    <b v="0"/>
    <s v="games/video games"/>
    <x v="6"/>
  </r>
  <r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</r>
  <r>
    <x v="1"/>
    <n v="1894"/>
    <n v="82.021647307286173"/>
    <s v="US"/>
    <s v="USD"/>
    <n v="1562734800"/>
    <x v="263"/>
    <n v="1564894800"/>
    <d v="2019-08-04T05:00:00"/>
    <b v="0"/>
    <b v="1"/>
    <s v="theater/plays"/>
    <x v="3"/>
  </r>
  <r>
    <x v="1"/>
    <n v="282"/>
    <n v="37.957446808510639"/>
    <s v="CA"/>
    <s v="CAD"/>
    <n v="1505624400"/>
    <x v="264"/>
    <n v="1505883600"/>
    <d v="2017-09-20T05:00:00"/>
    <b v="0"/>
    <b v="0"/>
    <s v="theater/plays"/>
    <x v="3"/>
  </r>
  <r>
    <x v="0"/>
    <n v="15"/>
    <n v="51.533333333333331"/>
    <s v="US"/>
    <s v="USD"/>
    <n v="1509948000"/>
    <x v="265"/>
    <n v="1510380000"/>
    <d v="2017-11-11T06:00:00"/>
    <b v="0"/>
    <b v="0"/>
    <s v="theater/plays"/>
    <x v="3"/>
  </r>
  <r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</r>
  <r>
    <x v="0"/>
    <n v="133"/>
    <n v="40.030075187969928"/>
    <s v="US"/>
    <s v="USD"/>
    <n v="1334811600"/>
    <x v="267"/>
    <n v="1335243600"/>
    <d v="2012-04-24T05:00:00"/>
    <b v="0"/>
    <b v="1"/>
    <s v="games/video games"/>
    <x v="6"/>
  </r>
  <r>
    <x v="1"/>
    <n v="83"/>
    <n v="89.939759036144579"/>
    <s v="US"/>
    <s v="USD"/>
    <n v="1279515600"/>
    <x v="268"/>
    <n v="1279688400"/>
    <d v="2010-07-21T05:00:00"/>
    <b v="0"/>
    <b v="0"/>
    <s v="theater/plays"/>
    <x v="3"/>
  </r>
  <r>
    <x v="1"/>
    <n v="91"/>
    <n v="96.692307692307693"/>
    <s v="US"/>
    <s v="USD"/>
    <n v="1353909600"/>
    <x v="269"/>
    <n v="1356069600"/>
    <d v="2012-12-21T06:00:00"/>
    <b v="0"/>
    <b v="0"/>
    <s v="technology/web"/>
    <x v="2"/>
  </r>
  <r>
    <x v="1"/>
    <n v="546"/>
    <n v="25.010989010989011"/>
    <s v="US"/>
    <s v="USD"/>
    <n v="1535950800"/>
    <x v="270"/>
    <n v="1536210000"/>
    <d v="2018-09-06T05:00:00"/>
    <b v="0"/>
    <b v="0"/>
    <s v="theater/plays"/>
    <x v="3"/>
  </r>
  <r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</r>
  <r>
    <x v="0"/>
    <n v="2062"/>
    <n v="73.012609117361791"/>
    <s v="US"/>
    <s v="USD"/>
    <n v="1331445600"/>
    <x v="272"/>
    <n v="1333256400"/>
    <d v="2012-04-01T05:00:00"/>
    <b v="0"/>
    <b v="1"/>
    <s v="theater/plays"/>
    <x v="3"/>
  </r>
  <r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</r>
  <r>
    <x v="0"/>
    <n v="29"/>
    <n v="52.310344827586206"/>
    <s v="DK"/>
    <s v="DKK"/>
    <n v="1464584400"/>
    <x v="273"/>
    <n v="1465016400"/>
    <d v="2016-06-04T05:00:00"/>
    <b v="0"/>
    <b v="0"/>
    <s v="music/rock"/>
    <x v="1"/>
  </r>
  <r>
    <x v="0"/>
    <n v="132"/>
    <n v="61.765151515151516"/>
    <s v="US"/>
    <s v="USD"/>
    <n v="1335848400"/>
    <x v="274"/>
    <n v="1336280400"/>
    <d v="2012-05-06T05:00:00"/>
    <b v="0"/>
    <b v="0"/>
    <s v="technology/web"/>
    <x v="2"/>
  </r>
  <r>
    <x v="1"/>
    <n v="254"/>
    <n v="25.027559055118111"/>
    <s v="US"/>
    <s v="USD"/>
    <n v="1473483600"/>
    <x v="275"/>
    <n v="1476766800"/>
    <d v="2016-10-18T05:00:00"/>
    <b v="0"/>
    <b v="0"/>
    <s v="theater/plays"/>
    <x v="3"/>
  </r>
  <r>
    <x v="3"/>
    <n v="184"/>
    <n v="106.28804347826087"/>
    <s v="US"/>
    <s v="USD"/>
    <n v="1479880800"/>
    <x v="276"/>
    <n v="1480485600"/>
    <d v="2016-11-30T06:00:00"/>
    <b v="0"/>
    <b v="0"/>
    <s v="theater/plays"/>
    <x v="3"/>
  </r>
  <r>
    <x v="1"/>
    <n v="176"/>
    <n v="75.07386363636364"/>
    <s v="US"/>
    <s v="USD"/>
    <n v="1430197200"/>
    <x v="277"/>
    <n v="1430197200"/>
    <d v="2015-04-28T05:00:00"/>
    <b v="0"/>
    <b v="0"/>
    <s v="music/electric music"/>
    <x v="1"/>
  </r>
  <r>
    <x v="0"/>
    <n v="137"/>
    <n v="39.970802919708028"/>
    <s v="DK"/>
    <s v="DKK"/>
    <n v="1331701200"/>
    <x v="278"/>
    <n v="1331787600"/>
    <d v="2012-03-15T05:00:00"/>
    <b v="0"/>
    <b v="1"/>
    <s v="music/metal"/>
    <x v="1"/>
  </r>
  <r>
    <x v="1"/>
    <n v="337"/>
    <n v="39.982195845697326"/>
    <s v="CA"/>
    <s v="CAD"/>
    <n v="1438578000"/>
    <x v="279"/>
    <n v="1438837200"/>
    <d v="2015-08-06T05:00:00"/>
    <b v="0"/>
    <b v="0"/>
    <s v="theater/plays"/>
    <x v="3"/>
  </r>
  <r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</r>
  <r>
    <x v="1"/>
    <n v="107"/>
    <n v="76.813084112149539"/>
    <s v="US"/>
    <s v="USD"/>
    <n v="1318654800"/>
    <x v="281"/>
    <n v="1319000400"/>
    <d v="2011-10-19T05:00:00"/>
    <b v="1"/>
    <b v="0"/>
    <s v="technology/web"/>
    <x v="2"/>
  </r>
  <r>
    <x v="0"/>
    <n v="10"/>
    <n v="71.7"/>
    <s v="US"/>
    <s v="USD"/>
    <n v="1331874000"/>
    <x v="282"/>
    <n v="1333429200"/>
    <d v="2012-04-03T05:00:00"/>
    <b v="0"/>
    <b v="0"/>
    <s v="food/food trucks"/>
    <x v="0"/>
  </r>
  <r>
    <x v="3"/>
    <n v="32"/>
    <n v="33.28125"/>
    <s v="IT"/>
    <s v="EUR"/>
    <n v="1286254800"/>
    <x v="283"/>
    <n v="1287032400"/>
    <d v="2010-10-14T05:00:00"/>
    <b v="0"/>
    <b v="0"/>
    <s v="theater/plays"/>
    <x v="3"/>
  </r>
  <r>
    <x v="1"/>
    <n v="183"/>
    <n v="43.923497267759565"/>
    <s v="US"/>
    <s v="USD"/>
    <n v="1540530000"/>
    <x v="284"/>
    <n v="1541570400"/>
    <d v="2018-11-07T06:00:00"/>
    <b v="0"/>
    <b v="0"/>
    <s v="theater/plays"/>
    <x v="3"/>
  </r>
  <r>
    <x v="0"/>
    <n v="1910"/>
    <n v="36.004712041884815"/>
    <s v="CH"/>
    <s v="CHF"/>
    <n v="1381813200"/>
    <x v="285"/>
    <n v="1383976800"/>
    <d v="2013-11-09T06:00:00"/>
    <b v="0"/>
    <b v="0"/>
    <s v="theater/plays"/>
    <x v="3"/>
  </r>
  <r>
    <x v="0"/>
    <n v="38"/>
    <n v="88.21052631578948"/>
    <s v="AU"/>
    <s v="AUD"/>
    <n v="1548655200"/>
    <x v="286"/>
    <n v="1550556000"/>
    <d v="2019-02-19T06:00:00"/>
    <b v="0"/>
    <b v="0"/>
    <s v="theater/plays"/>
    <x v="3"/>
  </r>
  <r>
    <x v="0"/>
    <n v="104"/>
    <n v="65.240384615384613"/>
    <s v="AU"/>
    <s v="AUD"/>
    <n v="1389679200"/>
    <x v="287"/>
    <n v="1390456800"/>
    <d v="2014-01-23T06:00:00"/>
    <b v="0"/>
    <b v="1"/>
    <s v="theater/plays"/>
    <x v="3"/>
  </r>
  <r>
    <x v="1"/>
    <n v="72"/>
    <n v="69.958333333333329"/>
    <s v="US"/>
    <s v="USD"/>
    <n v="1456466400"/>
    <x v="288"/>
    <n v="1458018000"/>
    <d v="2016-03-15T05:00:00"/>
    <b v="0"/>
    <b v="1"/>
    <s v="music/rock"/>
    <x v="1"/>
  </r>
  <r>
    <x v="0"/>
    <n v="49"/>
    <n v="39.877551020408163"/>
    <s v="US"/>
    <s v="USD"/>
    <n v="1456984800"/>
    <x v="289"/>
    <n v="1461819600"/>
    <d v="2016-04-28T05:00:00"/>
    <b v="0"/>
    <b v="0"/>
    <s v="food/food trucks"/>
    <x v="0"/>
  </r>
  <r>
    <x v="0"/>
    <n v="1"/>
    <n v="5"/>
    <s v="DK"/>
    <s v="DKK"/>
    <n v="1504069200"/>
    <x v="290"/>
    <n v="1504155600"/>
    <d v="2017-08-31T05:00:00"/>
    <b v="0"/>
    <b v="1"/>
    <s v="publishing/nonfiction"/>
    <x v="5"/>
  </r>
  <r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</r>
  <r>
    <x v="0"/>
    <n v="245"/>
    <n v="98.914285714285711"/>
    <s v="US"/>
    <s v="USD"/>
    <n v="1535864400"/>
    <x v="292"/>
    <n v="1537074000"/>
    <d v="2018-09-16T05:00:00"/>
    <b v="0"/>
    <b v="0"/>
    <s v="theater/plays"/>
    <x v="3"/>
  </r>
  <r>
    <x v="0"/>
    <n v="32"/>
    <n v="87.78125"/>
    <s v="US"/>
    <s v="USD"/>
    <n v="1452146400"/>
    <x v="293"/>
    <n v="1452578400"/>
    <d v="2016-01-12T06:00:00"/>
    <b v="0"/>
    <b v="0"/>
    <s v="music/indie rock"/>
    <x v="1"/>
  </r>
  <r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</r>
  <r>
    <x v="1"/>
    <n v="85"/>
    <n v="94.28235294117647"/>
    <s v="US"/>
    <s v="USD"/>
    <n v="1458363600"/>
    <x v="295"/>
    <n v="1461906000"/>
    <d v="2016-04-29T05:00:00"/>
    <b v="0"/>
    <b v="0"/>
    <s v="theater/plays"/>
    <x v="3"/>
  </r>
  <r>
    <x v="0"/>
    <n v="7"/>
    <n v="73.428571428571431"/>
    <s v="US"/>
    <s v="USD"/>
    <n v="1500008400"/>
    <x v="296"/>
    <n v="1500267600"/>
    <d v="2017-07-17T05:00:00"/>
    <b v="0"/>
    <b v="1"/>
    <s v="theater/plays"/>
    <x v="3"/>
  </r>
  <r>
    <x v="1"/>
    <n v="659"/>
    <n v="65.968133535660087"/>
    <s v="DK"/>
    <s v="DKK"/>
    <n v="1338958800"/>
    <x v="297"/>
    <n v="1340686800"/>
    <d v="2012-06-26T05:00:00"/>
    <b v="0"/>
    <b v="1"/>
    <s v="publishing/fiction"/>
    <x v="5"/>
  </r>
  <r>
    <x v="0"/>
    <n v="803"/>
    <n v="109.04109589041096"/>
    <s v="US"/>
    <s v="USD"/>
    <n v="1303102800"/>
    <x v="298"/>
    <n v="1303189200"/>
    <d v="2011-04-19T05:00:00"/>
    <b v="0"/>
    <b v="0"/>
    <s v="theater/plays"/>
    <x v="3"/>
  </r>
  <r>
    <x v="3"/>
    <n v="75"/>
    <n v="41.16"/>
    <s v="US"/>
    <s v="USD"/>
    <n v="1316581200"/>
    <x v="299"/>
    <n v="1318309200"/>
    <d v="2011-10-11T05:00:00"/>
    <b v="0"/>
    <b v="1"/>
    <s v="music/indie rock"/>
    <x v="1"/>
  </r>
  <r>
    <x v="0"/>
    <n v="16"/>
    <n v="99.125"/>
    <s v="US"/>
    <s v="USD"/>
    <n v="1270789200"/>
    <x v="300"/>
    <n v="1272171600"/>
    <d v="2010-04-25T05:00:00"/>
    <b v="0"/>
    <b v="0"/>
    <s v="games/video games"/>
    <x v="6"/>
  </r>
  <r>
    <x v="1"/>
    <n v="121"/>
    <n v="105.88429752066116"/>
    <s v="US"/>
    <s v="USD"/>
    <n v="1297836000"/>
    <x v="247"/>
    <n v="1298872800"/>
    <d v="2011-02-28T06:00:00"/>
    <b v="0"/>
    <b v="0"/>
    <s v="theater/plays"/>
    <x v="3"/>
  </r>
  <r>
    <x v="1"/>
    <n v="3742"/>
    <n v="48.996525921966864"/>
    <s v="US"/>
    <s v="USD"/>
    <n v="1382677200"/>
    <x v="244"/>
    <n v="1383282000"/>
    <d v="2013-11-01T05:00:00"/>
    <b v="0"/>
    <b v="0"/>
    <s v="theater/plays"/>
    <x v="3"/>
  </r>
  <r>
    <x v="1"/>
    <n v="223"/>
    <n v="39"/>
    <s v="US"/>
    <s v="USD"/>
    <n v="1330322400"/>
    <x v="301"/>
    <n v="1330495200"/>
    <d v="2012-02-29T06:00:00"/>
    <b v="0"/>
    <b v="0"/>
    <s v="music/rock"/>
    <x v="1"/>
  </r>
  <r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</r>
  <r>
    <x v="0"/>
    <n v="31"/>
    <n v="103.87096774193549"/>
    <s v="US"/>
    <s v="USD"/>
    <n v="1400907600"/>
    <x v="302"/>
    <n v="1403413200"/>
    <d v="2014-06-22T05:00:00"/>
    <b v="0"/>
    <b v="0"/>
    <s v="theater/plays"/>
    <x v="3"/>
  </r>
  <r>
    <x v="0"/>
    <n v="108"/>
    <n v="59.268518518518519"/>
    <s v="IT"/>
    <s v="EUR"/>
    <n v="1574143200"/>
    <x v="303"/>
    <n v="1574229600"/>
    <d v="2019-11-20T06:00:00"/>
    <b v="0"/>
    <b v="1"/>
    <s v="food/food trucks"/>
    <x v="0"/>
  </r>
  <r>
    <x v="0"/>
    <n v="30"/>
    <n v="42.3"/>
    <s v="US"/>
    <s v="USD"/>
    <n v="1494738000"/>
    <x v="304"/>
    <n v="1495861200"/>
    <d v="2017-05-27T05:00:00"/>
    <b v="0"/>
    <b v="0"/>
    <s v="theater/plays"/>
    <x v="3"/>
  </r>
  <r>
    <x v="0"/>
    <n v="17"/>
    <n v="53.117647058823529"/>
    <s v="US"/>
    <s v="USD"/>
    <n v="1392357600"/>
    <x v="305"/>
    <n v="1392530400"/>
    <d v="2014-02-16T06:00:00"/>
    <b v="0"/>
    <b v="0"/>
    <s v="music/rock"/>
    <x v="1"/>
  </r>
  <r>
    <x v="3"/>
    <n v="64"/>
    <n v="50.796875"/>
    <s v="US"/>
    <s v="USD"/>
    <n v="1281589200"/>
    <x v="306"/>
    <n v="1283662800"/>
    <d v="2010-09-05T05:00:00"/>
    <b v="0"/>
    <b v="0"/>
    <s v="technology/web"/>
    <x v="2"/>
  </r>
  <r>
    <x v="0"/>
    <n v="80"/>
    <n v="101.15"/>
    <s v="US"/>
    <s v="USD"/>
    <n v="1305003600"/>
    <x v="307"/>
    <n v="1305781200"/>
    <d v="2011-05-19T05:00:00"/>
    <b v="0"/>
    <b v="0"/>
    <s v="publishing/fiction"/>
    <x v="5"/>
  </r>
  <r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</r>
  <r>
    <x v="1"/>
    <n v="5168"/>
    <n v="37.998645510835914"/>
    <s v="US"/>
    <s v="USD"/>
    <n v="1290664800"/>
    <x v="309"/>
    <n v="1291788000"/>
    <d v="2010-12-08T06:00:00"/>
    <b v="0"/>
    <b v="0"/>
    <s v="theater/plays"/>
    <x v="3"/>
  </r>
  <r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</r>
  <r>
    <x v="1"/>
    <n v="307"/>
    <n v="37.941368078175898"/>
    <s v="US"/>
    <s v="USD"/>
    <n v="1434862800"/>
    <x v="311"/>
    <n v="1435899600"/>
    <d v="2015-07-03T05:00:00"/>
    <b v="0"/>
    <b v="1"/>
    <s v="theater/plays"/>
    <x v="3"/>
  </r>
  <r>
    <x v="0"/>
    <n v="73"/>
    <n v="80.780821917808225"/>
    <s v="US"/>
    <s v="USD"/>
    <n v="1529125200"/>
    <x v="79"/>
    <n v="1531112400"/>
    <d v="2018-07-09T05:00:00"/>
    <b v="0"/>
    <b v="1"/>
    <s v="theater/plays"/>
    <x v="3"/>
  </r>
  <r>
    <x v="0"/>
    <n v="128"/>
    <n v="25.984375"/>
    <s v="US"/>
    <s v="USD"/>
    <n v="1451109600"/>
    <x v="312"/>
    <n v="1451628000"/>
    <d v="2016-01-01T06:00:00"/>
    <b v="0"/>
    <b v="0"/>
    <s v="film &amp; video/animation"/>
    <x v="4"/>
  </r>
  <r>
    <x v="0"/>
    <n v="33"/>
    <n v="30.363636363636363"/>
    <s v="US"/>
    <s v="USD"/>
    <n v="1566968400"/>
    <x v="313"/>
    <n v="1567314000"/>
    <d v="2019-09-01T05:00:00"/>
    <b v="0"/>
    <b v="1"/>
    <s v="theater/plays"/>
    <x v="3"/>
  </r>
  <r>
    <x v="1"/>
    <n v="2441"/>
    <n v="54.004916018025398"/>
    <s v="US"/>
    <s v="USD"/>
    <n v="1543557600"/>
    <x v="314"/>
    <n v="1544508000"/>
    <d v="2018-12-11T06:00:00"/>
    <b v="0"/>
    <b v="0"/>
    <s v="music/rock"/>
    <x v="1"/>
  </r>
  <r>
    <x v="2"/>
    <n v="211"/>
    <n v="101.78672985781991"/>
    <s v="US"/>
    <s v="USD"/>
    <n v="1481522400"/>
    <x v="315"/>
    <n v="1482472800"/>
    <d v="2016-12-23T06:00:00"/>
    <b v="0"/>
    <b v="0"/>
    <s v="games/video games"/>
    <x v="6"/>
  </r>
  <r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</r>
  <r>
    <x v="1"/>
    <n v="190"/>
    <n v="77.068421052631578"/>
    <s v="US"/>
    <s v="USD"/>
    <n v="1324274400"/>
    <x v="317"/>
    <n v="1324360800"/>
    <d v="2011-12-20T06:00:00"/>
    <b v="0"/>
    <b v="0"/>
    <s v="food/food trucks"/>
    <x v="0"/>
  </r>
  <r>
    <x v="1"/>
    <n v="470"/>
    <n v="88.076595744680844"/>
    <s v="US"/>
    <s v="USD"/>
    <n v="1364446800"/>
    <x v="318"/>
    <n v="1364533200"/>
    <d v="2013-03-29T05:00:00"/>
    <b v="0"/>
    <b v="0"/>
    <s v="technology/wearables"/>
    <x v="2"/>
  </r>
  <r>
    <x v="1"/>
    <n v="253"/>
    <n v="47.035573122529641"/>
    <s v="US"/>
    <s v="USD"/>
    <n v="1542693600"/>
    <x v="319"/>
    <n v="1545112800"/>
    <d v="2018-12-18T06:00:00"/>
    <b v="0"/>
    <b v="0"/>
    <s v="theater/plays"/>
    <x v="3"/>
  </r>
  <r>
    <x v="1"/>
    <n v="1113"/>
    <n v="110.99550763701707"/>
    <s v="US"/>
    <s v="USD"/>
    <n v="1515564000"/>
    <x v="32"/>
    <n v="1516168800"/>
    <d v="2018-01-17T06:00:00"/>
    <b v="0"/>
    <b v="0"/>
    <s v="music/rock"/>
    <x v="1"/>
  </r>
  <r>
    <x v="1"/>
    <n v="2283"/>
    <n v="87.003066141042481"/>
    <s v="US"/>
    <s v="USD"/>
    <n v="1573797600"/>
    <x v="320"/>
    <n v="1574920800"/>
    <d v="2019-11-28T06:00:00"/>
    <b v="0"/>
    <b v="0"/>
    <s v="music/rock"/>
    <x v="1"/>
  </r>
  <r>
    <x v="0"/>
    <n v="1072"/>
    <n v="63.994402985074629"/>
    <s v="US"/>
    <s v="USD"/>
    <n v="1292392800"/>
    <x v="321"/>
    <n v="1292479200"/>
    <d v="2010-12-16T06:00:00"/>
    <b v="0"/>
    <b v="1"/>
    <s v="music/rock"/>
    <x v="1"/>
  </r>
  <r>
    <x v="1"/>
    <n v="1095"/>
    <n v="105.9945205479452"/>
    <s v="US"/>
    <s v="USD"/>
    <n v="1573452000"/>
    <x v="322"/>
    <n v="1573538400"/>
    <d v="2019-11-12T06:00:00"/>
    <b v="0"/>
    <b v="0"/>
    <s v="theater/plays"/>
    <x v="3"/>
  </r>
  <r>
    <x v="1"/>
    <n v="1690"/>
    <n v="73.989349112426041"/>
    <s v="US"/>
    <s v="USD"/>
    <n v="1317790800"/>
    <x v="323"/>
    <n v="1320382800"/>
    <d v="2011-11-04T05:00:00"/>
    <b v="0"/>
    <b v="0"/>
    <s v="theater/plays"/>
    <x v="3"/>
  </r>
  <r>
    <x v="3"/>
    <n v="1297"/>
    <n v="84.02004626060139"/>
    <s v="CA"/>
    <s v="CAD"/>
    <n v="1501650000"/>
    <x v="324"/>
    <n v="1502859600"/>
    <d v="2017-08-16T05:00:00"/>
    <b v="0"/>
    <b v="0"/>
    <s v="theater/plays"/>
    <x v="3"/>
  </r>
  <r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</r>
  <r>
    <x v="0"/>
    <n v="1257"/>
    <n v="76.990453460620529"/>
    <s v="US"/>
    <s v="USD"/>
    <n v="1440738000"/>
    <x v="326"/>
    <n v="1441342800"/>
    <d v="2015-09-04T05:00:00"/>
    <b v="0"/>
    <b v="0"/>
    <s v="music/indie rock"/>
    <x v="1"/>
  </r>
  <r>
    <x v="0"/>
    <n v="328"/>
    <n v="97.146341463414629"/>
    <s v="US"/>
    <s v="USD"/>
    <n v="1374296400"/>
    <x v="327"/>
    <n v="1375333200"/>
    <d v="2013-08-01T05:00:00"/>
    <b v="0"/>
    <b v="0"/>
    <s v="theater/plays"/>
    <x v="3"/>
  </r>
  <r>
    <x v="0"/>
    <n v="147"/>
    <n v="33.013605442176868"/>
    <s v="US"/>
    <s v="USD"/>
    <n v="1384840800"/>
    <x v="328"/>
    <n v="1389420000"/>
    <d v="2014-01-11T06:00:00"/>
    <b v="0"/>
    <b v="0"/>
    <s v="theater/plays"/>
    <x v="3"/>
  </r>
  <r>
    <x v="0"/>
    <n v="830"/>
    <n v="99.950602409638549"/>
    <s v="US"/>
    <s v="USD"/>
    <n v="1516600800"/>
    <x v="329"/>
    <n v="1520056800"/>
    <d v="2018-03-03T06:00:00"/>
    <b v="0"/>
    <b v="0"/>
    <s v="games/video games"/>
    <x v="6"/>
  </r>
  <r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</r>
  <r>
    <x v="0"/>
    <n v="25"/>
    <n v="110.32"/>
    <s v="US"/>
    <s v="USD"/>
    <n v="1503550800"/>
    <x v="331"/>
    <n v="1508302800"/>
    <d v="2017-10-18T05:00:00"/>
    <b v="0"/>
    <b v="1"/>
    <s v="music/indie rock"/>
    <x v="1"/>
  </r>
  <r>
    <x v="1"/>
    <n v="191"/>
    <n v="66.005235602094245"/>
    <s v="US"/>
    <s v="USD"/>
    <n v="1423634400"/>
    <x v="332"/>
    <n v="1425708000"/>
    <d v="2015-03-07T06:00:00"/>
    <b v="0"/>
    <b v="0"/>
    <s v="technology/web"/>
    <x v="2"/>
  </r>
  <r>
    <x v="0"/>
    <n v="3483"/>
    <n v="41.005742176284812"/>
    <s v="US"/>
    <s v="USD"/>
    <n v="1487224800"/>
    <x v="333"/>
    <n v="1488348000"/>
    <d v="2017-03-01T06:00:00"/>
    <b v="0"/>
    <b v="0"/>
    <s v="food/food trucks"/>
    <x v="0"/>
  </r>
  <r>
    <x v="0"/>
    <n v="923"/>
    <n v="103.96316359696641"/>
    <s v="US"/>
    <s v="USD"/>
    <n v="1500008400"/>
    <x v="296"/>
    <n v="1502600400"/>
    <d v="2017-08-13T05:00:00"/>
    <b v="0"/>
    <b v="0"/>
    <s v="theater/plays"/>
    <x v="3"/>
  </r>
  <r>
    <x v="0"/>
    <n v="1"/>
    <n v="5"/>
    <s v="US"/>
    <s v="USD"/>
    <n v="1432098000"/>
    <x v="334"/>
    <n v="1433653200"/>
    <d v="2015-06-07T05:00:00"/>
    <b v="0"/>
    <b v="1"/>
    <s v="music/jazz"/>
    <x v="1"/>
  </r>
  <r>
    <x v="1"/>
    <n v="2013"/>
    <n v="47.009935419771487"/>
    <s v="US"/>
    <s v="USD"/>
    <n v="1440392400"/>
    <x v="335"/>
    <n v="1441602000"/>
    <d v="2015-09-07T05:00:00"/>
    <b v="0"/>
    <b v="0"/>
    <s v="music/rock"/>
    <x v="1"/>
  </r>
  <r>
    <x v="0"/>
    <n v="33"/>
    <n v="29.606060606060606"/>
    <s v="CA"/>
    <s v="CAD"/>
    <n v="1446876000"/>
    <x v="336"/>
    <n v="1447567200"/>
    <d v="2015-11-15T06:00:00"/>
    <b v="0"/>
    <b v="0"/>
    <s v="theater/plays"/>
    <x v="3"/>
  </r>
  <r>
    <x v="1"/>
    <n v="1703"/>
    <n v="81.010569583088667"/>
    <s v="US"/>
    <s v="USD"/>
    <n v="1562302800"/>
    <x v="337"/>
    <n v="1562389200"/>
    <d v="2019-07-06T05:00:00"/>
    <b v="0"/>
    <b v="0"/>
    <s v="theater/plays"/>
    <x v="3"/>
  </r>
  <r>
    <x v="1"/>
    <n v="80"/>
    <n v="94.35"/>
    <s v="DK"/>
    <s v="DKK"/>
    <n v="1378184400"/>
    <x v="338"/>
    <n v="1378789200"/>
    <d v="2013-09-10T05:00:00"/>
    <b v="0"/>
    <b v="0"/>
    <s v="film &amp; video/documentary"/>
    <x v="4"/>
  </r>
  <r>
    <x v="2"/>
    <n v="86"/>
    <n v="26.058139534883722"/>
    <s v="US"/>
    <s v="USD"/>
    <n v="1485064800"/>
    <x v="339"/>
    <n v="1488520800"/>
    <d v="2017-03-03T06:00:00"/>
    <b v="0"/>
    <b v="0"/>
    <s v="technology/wearables"/>
    <x v="2"/>
  </r>
  <r>
    <x v="0"/>
    <n v="40"/>
    <n v="85.775000000000006"/>
    <s v="IT"/>
    <s v="EUR"/>
    <n v="1326520800"/>
    <x v="340"/>
    <n v="1327298400"/>
    <d v="2012-01-23T06:00:00"/>
    <b v="0"/>
    <b v="0"/>
    <s v="theater/plays"/>
    <x v="3"/>
  </r>
  <r>
    <x v="1"/>
    <n v="41"/>
    <n v="103.73170731707317"/>
    <s v="US"/>
    <s v="USD"/>
    <n v="1441256400"/>
    <x v="341"/>
    <n v="1443416400"/>
    <d v="2015-09-28T05:00:00"/>
    <b v="0"/>
    <b v="0"/>
    <s v="games/video games"/>
    <x v="6"/>
  </r>
  <r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</r>
  <r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</r>
  <r>
    <x v="1"/>
    <n v="2875"/>
    <n v="47.002434782608695"/>
    <s v="GB"/>
    <s v="GBP"/>
    <n v="1293861600"/>
    <x v="344"/>
    <n v="1295071200"/>
    <d v="2011-01-15T06:00:00"/>
    <b v="0"/>
    <b v="1"/>
    <s v="theater/plays"/>
    <x v="3"/>
  </r>
  <r>
    <x v="1"/>
    <n v="88"/>
    <n v="108.47727272727273"/>
    <s v="US"/>
    <s v="USD"/>
    <n v="1507352400"/>
    <x v="345"/>
    <n v="1509426000"/>
    <d v="2017-10-31T05:00:00"/>
    <b v="0"/>
    <b v="0"/>
    <s v="theater/plays"/>
    <x v="3"/>
  </r>
  <r>
    <x v="1"/>
    <n v="191"/>
    <n v="72.015706806282722"/>
    <s v="US"/>
    <s v="USD"/>
    <n v="1296108000"/>
    <x v="65"/>
    <n v="1299391200"/>
    <d v="2011-03-06T06:00:00"/>
    <b v="0"/>
    <b v="0"/>
    <s v="music/rock"/>
    <x v="1"/>
  </r>
  <r>
    <x v="1"/>
    <n v="139"/>
    <n v="59.928057553956833"/>
    <s v="US"/>
    <s v="USD"/>
    <n v="1324965600"/>
    <x v="346"/>
    <n v="1325052000"/>
    <d v="2011-12-28T06:00:00"/>
    <b v="0"/>
    <b v="0"/>
    <s v="music/rock"/>
    <x v="1"/>
  </r>
  <r>
    <x v="1"/>
    <n v="186"/>
    <n v="78.209677419354833"/>
    <s v="US"/>
    <s v="USD"/>
    <n v="1520229600"/>
    <x v="347"/>
    <n v="1522818000"/>
    <d v="2018-04-04T05:00:00"/>
    <b v="0"/>
    <b v="0"/>
    <s v="music/indie rock"/>
    <x v="1"/>
  </r>
  <r>
    <x v="1"/>
    <n v="112"/>
    <n v="104.77678571428571"/>
    <s v="AU"/>
    <s v="AUD"/>
    <n v="1482991200"/>
    <x v="348"/>
    <n v="1485324000"/>
    <d v="2017-01-25T06:00:00"/>
    <b v="0"/>
    <b v="0"/>
    <s v="theater/plays"/>
    <x v="3"/>
  </r>
  <r>
    <x v="1"/>
    <n v="101"/>
    <n v="105.52475247524752"/>
    <s v="US"/>
    <s v="USD"/>
    <n v="1294034400"/>
    <x v="349"/>
    <n v="1294120800"/>
    <d v="2011-01-04T06:00:00"/>
    <b v="0"/>
    <b v="1"/>
    <s v="theater/plays"/>
    <x v="3"/>
  </r>
  <r>
    <x v="0"/>
    <n v="75"/>
    <n v="24.933333333333334"/>
    <s v="US"/>
    <s v="USD"/>
    <n v="1413608400"/>
    <x v="350"/>
    <n v="1415685600"/>
    <d v="2014-11-11T06:00:00"/>
    <b v="0"/>
    <b v="1"/>
    <s v="theater/plays"/>
    <x v="3"/>
  </r>
  <r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</r>
  <r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</r>
  <r>
    <x v="1"/>
    <n v="5966"/>
    <n v="29.997485752598056"/>
    <s v="US"/>
    <s v="USD"/>
    <n v="1555304400"/>
    <x v="353"/>
    <n v="1555822800"/>
    <d v="2019-04-21T05:00:00"/>
    <b v="0"/>
    <b v="0"/>
    <s v="theater/plays"/>
    <x v="3"/>
  </r>
  <r>
    <x v="0"/>
    <n v="2176"/>
    <n v="59.011948529411768"/>
    <s v="US"/>
    <s v="USD"/>
    <n v="1423375200"/>
    <x v="354"/>
    <n v="1427778000"/>
    <d v="2015-03-31T05:00:00"/>
    <b v="0"/>
    <b v="0"/>
    <s v="theater/plays"/>
    <x v="3"/>
  </r>
  <r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</r>
  <r>
    <x v="1"/>
    <n v="2106"/>
    <n v="78.010921177587846"/>
    <s v="US"/>
    <s v="USD"/>
    <n v="1502946000"/>
    <x v="356"/>
    <n v="1503637200"/>
    <d v="2017-08-25T05:00:00"/>
    <b v="0"/>
    <b v="0"/>
    <s v="theater/plays"/>
    <x v="3"/>
  </r>
  <r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</r>
  <r>
    <x v="0"/>
    <n v="25"/>
    <n v="59.16"/>
    <s v="US"/>
    <s v="USD"/>
    <n v="1444971600"/>
    <x v="358"/>
    <n v="1449900000"/>
    <d v="2015-12-12T06:00:00"/>
    <b v="0"/>
    <b v="0"/>
    <s v="music/indie rock"/>
    <x v="1"/>
  </r>
  <r>
    <x v="1"/>
    <n v="131"/>
    <n v="93.702290076335885"/>
    <s v="US"/>
    <s v="USD"/>
    <n v="1404622800"/>
    <x v="359"/>
    <n v="1405141200"/>
    <d v="2014-07-12T05:00:00"/>
    <b v="0"/>
    <b v="0"/>
    <s v="music/rock"/>
    <x v="1"/>
  </r>
  <r>
    <x v="0"/>
    <n v="127"/>
    <n v="40.14173228346457"/>
    <s v="US"/>
    <s v="USD"/>
    <n v="1571720400"/>
    <x v="12"/>
    <n v="1572933600"/>
    <d v="2019-11-05T06:00:00"/>
    <b v="0"/>
    <b v="0"/>
    <s v="theater/plays"/>
    <x v="3"/>
  </r>
  <r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</r>
  <r>
    <x v="0"/>
    <n v="44"/>
    <n v="66.181818181818187"/>
    <s v="GB"/>
    <s v="GBP"/>
    <n v="1319691600"/>
    <x v="361"/>
    <n v="1320904800"/>
    <d v="2011-11-10T06:00:00"/>
    <b v="0"/>
    <b v="0"/>
    <s v="theater/plays"/>
    <x v="3"/>
  </r>
  <r>
    <x v="1"/>
    <n v="84"/>
    <n v="47.714285714285715"/>
    <s v="US"/>
    <s v="USD"/>
    <n v="1371963600"/>
    <x v="362"/>
    <n v="1372395600"/>
    <d v="2013-06-28T05:00:00"/>
    <b v="0"/>
    <b v="0"/>
    <s v="theater/plays"/>
    <x v="3"/>
  </r>
  <r>
    <x v="1"/>
    <n v="155"/>
    <n v="62.896774193548389"/>
    <s v="US"/>
    <s v="USD"/>
    <n v="1433739600"/>
    <x v="363"/>
    <n v="1437714000"/>
    <d v="2015-07-24T05:00:00"/>
    <b v="0"/>
    <b v="0"/>
    <s v="theater/plays"/>
    <x v="3"/>
  </r>
  <r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</r>
  <r>
    <x v="1"/>
    <n v="189"/>
    <n v="75.126984126984127"/>
    <s v="US"/>
    <s v="USD"/>
    <n v="1550037600"/>
    <x v="210"/>
    <n v="1550556000"/>
    <d v="2019-02-19T06:00:00"/>
    <b v="0"/>
    <b v="1"/>
    <s v="food/food trucks"/>
    <x v="0"/>
  </r>
  <r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</r>
  <r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</r>
  <r>
    <x v="0"/>
    <n v="1068"/>
    <n v="96.960674157303373"/>
    <s v="US"/>
    <s v="USD"/>
    <n v="1277528400"/>
    <x v="367"/>
    <n v="1278565200"/>
    <d v="2010-07-08T05:00:00"/>
    <b v="0"/>
    <b v="0"/>
    <s v="theater/plays"/>
    <x v="3"/>
  </r>
  <r>
    <x v="0"/>
    <n v="424"/>
    <n v="100.93160377358491"/>
    <s v="US"/>
    <s v="USD"/>
    <n v="1339477200"/>
    <x v="368"/>
    <n v="1339909200"/>
    <d v="2012-06-17T05:00:00"/>
    <b v="0"/>
    <b v="0"/>
    <s v="technology/wearables"/>
    <x v="2"/>
  </r>
  <r>
    <x v="3"/>
    <n v="145"/>
    <n v="89.227586206896547"/>
    <s v="CH"/>
    <s v="CHF"/>
    <n v="1325656800"/>
    <x v="369"/>
    <n v="1325829600"/>
    <d v="2012-01-06T06:00:00"/>
    <b v="0"/>
    <b v="0"/>
    <s v="music/indie rock"/>
    <x v="1"/>
  </r>
  <r>
    <x v="1"/>
    <n v="1152"/>
    <n v="87.979166666666671"/>
    <s v="US"/>
    <s v="USD"/>
    <n v="1288242000"/>
    <x v="370"/>
    <n v="1290578400"/>
    <d v="2010-11-24T06:00:00"/>
    <b v="0"/>
    <b v="0"/>
    <s v="theater/plays"/>
    <x v="3"/>
  </r>
  <r>
    <x v="1"/>
    <n v="50"/>
    <n v="89.54"/>
    <s v="US"/>
    <s v="USD"/>
    <n v="1379048400"/>
    <x v="371"/>
    <n v="1380344400"/>
    <d v="2013-09-28T05:00:00"/>
    <b v="0"/>
    <b v="0"/>
    <s v="photography/photography books"/>
    <x v="7"/>
  </r>
  <r>
    <x v="0"/>
    <n v="151"/>
    <n v="29.09271523178808"/>
    <s v="US"/>
    <s v="USD"/>
    <n v="1389679200"/>
    <x v="287"/>
    <n v="1389852000"/>
    <d v="2014-01-16T06:00:00"/>
    <b v="0"/>
    <b v="0"/>
    <s v="publishing/nonfiction"/>
    <x v="5"/>
  </r>
  <r>
    <x v="0"/>
    <n v="1608"/>
    <n v="42.006218905472636"/>
    <s v="US"/>
    <s v="USD"/>
    <n v="1294293600"/>
    <x v="372"/>
    <n v="1294466400"/>
    <d v="2011-01-08T06:00:00"/>
    <b v="0"/>
    <b v="0"/>
    <s v="technology/wearables"/>
    <x v="2"/>
  </r>
  <r>
    <x v="1"/>
    <n v="3059"/>
    <n v="47.004903563255965"/>
    <s v="CA"/>
    <s v="CAD"/>
    <n v="1500267600"/>
    <x v="373"/>
    <n v="1500354000"/>
    <d v="2017-07-18T05:00:00"/>
    <b v="0"/>
    <b v="0"/>
    <s v="music/jazz"/>
    <x v="1"/>
  </r>
  <r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</r>
  <r>
    <x v="1"/>
    <n v="220"/>
    <n v="41.990909090909092"/>
    <s v="US"/>
    <s v="USD"/>
    <n v="1323324000"/>
    <x v="375"/>
    <n v="1323410400"/>
    <d v="2011-12-09T06:00:00"/>
    <b v="1"/>
    <b v="0"/>
    <s v="theater/plays"/>
    <x v="3"/>
  </r>
  <r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</r>
  <r>
    <x v="1"/>
    <n v="454"/>
    <n v="31.019823788546255"/>
    <s v="US"/>
    <s v="USD"/>
    <n v="1369285200"/>
    <x v="377"/>
    <n v="1369803600"/>
    <d v="2013-05-29T05:00:00"/>
    <b v="0"/>
    <b v="0"/>
    <s v="music/rock"/>
    <x v="1"/>
  </r>
  <r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</r>
  <r>
    <x v="0"/>
    <n v="941"/>
    <n v="66.022316684378325"/>
    <s v="US"/>
    <s v="USD"/>
    <n v="1296626400"/>
    <x v="379"/>
    <n v="1297231200"/>
    <d v="2011-02-09T06:00:00"/>
    <b v="0"/>
    <b v="0"/>
    <s v="music/indie rock"/>
    <x v="1"/>
  </r>
  <r>
    <x v="0"/>
    <n v="1"/>
    <n v="2"/>
    <s v="US"/>
    <s v="USD"/>
    <n v="1376629200"/>
    <x v="380"/>
    <n v="1378530000"/>
    <d v="2013-09-07T05:00:00"/>
    <b v="0"/>
    <b v="1"/>
    <s v="photography/photography books"/>
    <x v="7"/>
  </r>
  <r>
    <x v="1"/>
    <n v="299"/>
    <n v="46.060200668896321"/>
    <s v="US"/>
    <s v="USD"/>
    <n v="1572152400"/>
    <x v="381"/>
    <n v="1572152400"/>
    <d v="2019-10-27T05:00:00"/>
    <b v="0"/>
    <b v="0"/>
    <s v="theater/plays"/>
    <x v="3"/>
  </r>
  <r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</r>
  <r>
    <x v="0"/>
    <n v="3015"/>
    <n v="55.99336650082919"/>
    <s v="CA"/>
    <s v="CAD"/>
    <n v="1273640400"/>
    <x v="125"/>
    <n v="1276750800"/>
    <d v="2010-06-17T05:00:00"/>
    <b v="0"/>
    <b v="1"/>
    <s v="theater/plays"/>
    <x v="3"/>
  </r>
  <r>
    <x v="1"/>
    <n v="2237"/>
    <n v="68.985695127402778"/>
    <s v="US"/>
    <s v="USD"/>
    <n v="1510639200"/>
    <x v="383"/>
    <n v="1510898400"/>
    <d v="2017-11-17T06:00:00"/>
    <b v="0"/>
    <b v="0"/>
    <s v="theater/plays"/>
    <x v="3"/>
  </r>
  <r>
    <x v="0"/>
    <n v="435"/>
    <n v="60.981609195402299"/>
    <s v="US"/>
    <s v="USD"/>
    <n v="1528088400"/>
    <x v="384"/>
    <n v="1532408400"/>
    <d v="2018-07-24T05:00:00"/>
    <b v="0"/>
    <b v="0"/>
    <s v="theater/plays"/>
    <x v="3"/>
  </r>
  <r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</r>
  <r>
    <x v="1"/>
    <n v="484"/>
    <n v="25"/>
    <s v="DK"/>
    <s v="DKK"/>
    <n v="1570942800"/>
    <x v="386"/>
    <n v="1571547600"/>
    <d v="2019-10-20T05:00:00"/>
    <b v="0"/>
    <b v="0"/>
    <s v="theater/plays"/>
    <x v="3"/>
  </r>
  <r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</r>
  <r>
    <x v="0"/>
    <n v="714"/>
    <n v="87.960784313725483"/>
    <s v="US"/>
    <s v="USD"/>
    <n v="1492491600"/>
    <x v="388"/>
    <n v="1492837200"/>
    <d v="2017-04-22T05:00:00"/>
    <b v="0"/>
    <b v="0"/>
    <s v="music/rock"/>
    <x v="1"/>
  </r>
  <r>
    <x v="2"/>
    <n v="1111"/>
    <n v="49.987398739873989"/>
    <s v="US"/>
    <s v="USD"/>
    <n v="1430197200"/>
    <x v="277"/>
    <n v="1430197200"/>
    <d v="2015-04-28T05:00:00"/>
    <b v="0"/>
    <b v="0"/>
    <s v="games/mobile games"/>
    <x v="6"/>
  </r>
  <r>
    <x v="1"/>
    <n v="82"/>
    <n v="99.524390243902445"/>
    <s v="US"/>
    <s v="USD"/>
    <n v="1496034000"/>
    <x v="389"/>
    <n v="1496206800"/>
    <d v="2017-05-31T05:00:00"/>
    <b v="0"/>
    <b v="0"/>
    <s v="theater/plays"/>
    <x v="3"/>
  </r>
  <r>
    <x v="1"/>
    <n v="134"/>
    <n v="104.82089552238806"/>
    <s v="US"/>
    <s v="USD"/>
    <n v="1388728800"/>
    <x v="390"/>
    <n v="1389592800"/>
    <d v="2014-01-13T06:00:00"/>
    <b v="0"/>
    <b v="0"/>
    <s v="publishing/fiction"/>
    <x v="5"/>
  </r>
  <r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</r>
  <r>
    <x v="0"/>
    <n v="5497"/>
    <n v="28.998544660724033"/>
    <s v="US"/>
    <s v="USD"/>
    <n v="1271739600"/>
    <x v="392"/>
    <n v="1272430800"/>
    <d v="2010-04-28T05:00:00"/>
    <b v="0"/>
    <b v="1"/>
    <s v="food/food trucks"/>
    <x v="0"/>
  </r>
  <r>
    <x v="0"/>
    <n v="418"/>
    <n v="30.028708133971293"/>
    <s v="US"/>
    <s v="USD"/>
    <n v="1326434400"/>
    <x v="393"/>
    <n v="1327903200"/>
    <d v="2012-01-30T06:00:00"/>
    <b v="0"/>
    <b v="0"/>
    <s v="theater/plays"/>
    <x v="3"/>
  </r>
  <r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</r>
  <r>
    <x v="0"/>
    <n v="15"/>
    <n v="62.866666666666667"/>
    <s v="US"/>
    <s v="USD"/>
    <n v="1541221200"/>
    <x v="395"/>
    <n v="1543298400"/>
    <d v="2018-11-27T06:00:00"/>
    <b v="0"/>
    <b v="0"/>
    <s v="theater/plays"/>
    <x v="3"/>
  </r>
  <r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</r>
  <r>
    <x v="1"/>
    <n v="5203"/>
    <n v="26.997693638285604"/>
    <s v="US"/>
    <s v="USD"/>
    <n v="1324533600"/>
    <x v="397"/>
    <n v="1325052000"/>
    <d v="2011-12-28T06:00:00"/>
    <b v="0"/>
    <b v="0"/>
    <s v="technology/web"/>
    <x v="2"/>
  </r>
  <r>
    <x v="1"/>
    <n v="94"/>
    <n v="68.329787234042556"/>
    <s v="US"/>
    <s v="USD"/>
    <n v="1498366800"/>
    <x v="398"/>
    <n v="1499576400"/>
    <d v="2017-07-09T05:00:00"/>
    <b v="0"/>
    <b v="0"/>
    <s v="theater/plays"/>
    <x v="3"/>
  </r>
  <r>
    <x v="0"/>
    <n v="118"/>
    <n v="50.974576271186443"/>
    <s v="US"/>
    <s v="USD"/>
    <n v="1498712400"/>
    <x v="399"/>
    <n v="1501304400"/>
    <d v="2017-07-29T05:00:00"/>
    <b v="0"/>
    <b v="1"/>
    <s v="technology/wearables"/>
    <x v="2"/>
  </r>
  <r>
    <x v="1"/>
    <n v="205"/>
    <n v="54.024390243902438"/>
    <s v="US"/>
    <s v="USD"/>
    <n v="1271480400"/>
    <x v="400"/>
    <n v="1273208400"/>
    <d v="2010-05-07T05:00:00"/>
    <b v="0"/>
    <b v="1"/>
    <s v="theater/plays"/>
    <x v="3"/>
  </r>
  <r>
    <x v="0"/>
    <n v="162"/>
    <n v="97.055555555555557"/>
    <s v="US"/>
    <s v="USD"/>
    <n v="1316667600"/>
    <x v="116"/>
    <n v="1316840400"/>
    <d v="2011-09-24T05:00:00"/>
    <b v="0"/>
    <b v="1"/>
    <s v="food/food trucks"/>
    <x v="0"/>
  </r>
  <r>
    <x v="0"/>
    <n v="83"/>
    <n v="24.867469879518072"/>
    <s v="US"/>
    <s v="USD"/>
    <n v="1524027600"/>
    <x v="401"/>
    <n v="1524546000"/>
    <d v="2018-04-24T05:00:00"/>
    <b v="0"/>
    <b v="0"/>
    <s v="music/indie rock"/>
    <x v="1"/>
  </r>
  <r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</r>
  <r>
    <x v="1"/>
    <n v="219"/>
    <n v="47.091324200913242"/>
    <s v="US"/>
    <s v="USD"/>
    <n v="1361944800"/>
    <x v="403"/>
    <n v="1362549600"/>
    <d v="2013-03-06T06:00:00"/>
    <b v="0"/>
    <b v="0"/>
    <s v="theater/plays"/>
    <x v="3"/>
  </r>
  <r>
    <x v="1"/>
    <n v="2526"/>
    <n v="77.996041171813147"/>
    <s v="US"/>
    <s v="USD"/>
    <n v="1410584400"/>
    <x v="404"/>
    <n v="1413349200"/>
    <d v="2014-10-15T05:00:00"/>
    <b v="0"/>
    <b v="1"/>
    <s v="theater/plays"/>
    <x v="3"/>
  </r>
  <r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</r>
  <r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</r>
  <r>
    <x v="0"/>
    <n v="84"/>
    <n v="65.321428571428569"/>
    <s v="US"/>
    <s v="USD"/>
    <n v="1569733200"/>
    <x v="407"/>
    <n v="1572670800"/>
    <d v="2019-11-02T05:00:00"/>
    <b v="0"/>
    <b v="0"/>
    <s v="theater/plays"/>
    <x v="3"/>
  </r>
  <r>
    <x v="1"/>
    <n v="94"/>
    <n v="104.43617021276596"/>
    <s v="US"/>
    <s v="USD"/>
    <n v="1529643600"/>
    <x v="408"/>
    <n v="1531112400"/>
    <d v="2018-07-09T05:00:00"/>
    <b v="1"/>
    <b v="0"/>
    <s v="theater/plays"/>
    <x v="3"/>
  </r>
  <r>
    <x v="0"/>
    <n v="91"/>
    <n v="69.989010989010993"/>
    <s v="US"/>
    <s v="USD"/>
    <n v="1399006800"/>
    <x v="409"/>
    <n v="1400734800"/>
    <d v="2014-05-22T05:00:00"/>
    <b v="0"/>
    <b v="0"/>
    <s v="theater/plays"/>
    <x v="3"/>
  </r>
  <r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</r>
  <r>
    <x v="3"/>
    <n v="10"/>
    <n v="90.3"/>
    <s v="CA"/>
    <s v="CAD"/>
    <n v="1480572000"/>
    <x v="411"/>
    <n v="1481781600"/>
    <d v="2016-12-15T06:00:00"/>
    <b v="1"/>
    <b v="0"/>
    <s v="theater/plays"/>
    <x v="3"/>
  </r>
  <r>
    <x v="1"/>
    <n v="1713"/>
    <n v="103.98131932282546"/>
    <s v="IT"/>
    <s v="EUR"/>
    <n v="1418623200"/>
    <x v="412"/>
    <n v="1419660000"/>
    <d v="2014-12-27T06:00:00"/>
    <b v="0"/>
    <b v="1"/>
    <s v="theater/plays"/>
    <x v="3"/>
  </r>
  <r>
    <x v="1"/>
    <n v="249"/>
    <n v="54.931726907630519"/>
    <s v="US"/>
    <s v="USD"/>
    <n v="1555736400"/>
    <x v="413"/>
    <n v="1555822800"/>
    <d v="2019-04-21T05:00:00"/>
    <b v="0"/>
    <b v="0"/>
    <s v="music/jazz"/>
    <x v="1"/>
  </r>
  <r>
    <x v="1"/>
    <n v="192"/>
    <n v="51.921875"/>
    <s v="US"/>
    <s v="USD"/>
    <n v="1442120400"/>
    <x v="414"/>
    <n v="1442379600"/>
    <d v="2015-09-16T05:00:00"/>
    <b v="0"/>
    <b v="1"/>
    <s v="film &amp; video/animation"/>
    <x v="4"/>
  </r>
  <r>
    <x v="1"/>
    <n v="247"/>
    <n v="60.02834008097166"/>
    <s v="US"/>
    <s v="USD"/>
    <n v="1362376800"/>
    <x v="415"/>
    <n v="1364965200"/>
    <d v="2013-04-03T05:00:00"/>
    <b v="0"/>
    <b v="0"/>
    <s v="theater/plays"/>
    <x v="3"/>
  </r>
  <r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</r>
  <r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</r>
  <r>
    <x v="0"/>
    <n v="32"/>
    <n v="54.5"/>
    <s v="US"/>
    <s v="USD"/>
    <n v="1335416400"/>
    <x v="418"/>
    <n v="1337835600"/>
    <d v="2012-05-24T05:00:00"/>
    <b v="0"/>
    <b v="0"/>
    <s v="technology/wearables"/>
    <x v="2"/>
  </r>
  <r>
    <x v="1"/>
    <n v="143"/>
    <n v="75.04195804195804"/>
    <s v="IT"/>
    <s v="EUR"/>
    <n v="1504328400"/>
    <x v="419"/>
    <n v="1505710800"/>
    <d v="2017-09-18T05:00:00"/>
    <b v="0"/>
    <b v="0"/>
    <s v="theater/plays"/>
    <x v="3"/>
  </r>
  <r>
    <x v="3"/>
    <n v="90"/>
    <n v="35.911111111111111"/>
    <s v="US"/>
    <s v="USD"/>
    <n v="1285822800"/>
    <x v="420"/>
    <n v="1287464400"/>
    <d v="2010-10-19T05:00:00"/>
    <b v="0"/>
    <b v="0"/>
    <s v="theater/plays"/>
    <x v="3"/>
  </r>
  <r>
    <x v="1"/>
    <n v="296"/>
    <n v="36.952702702702702"/>
    <s v="US"/>
    <s v="USD"/>
    <n v="1311483600"/>
    <x v="421"/>
    <n v="1311656400"/>
    <d v="2011-07-26T05:00:00"/>
    <b v="0"/>
    <b v="1"/>
    <s v="music/indie rock"/>
    <x v="1"/>
  </r>
  <r>
    <x v="1"/>
    <n v="170"/>
    <n v="63.170588235294119"/>
    <s v="US"/>
    <s v="USD"/>
    <n v="1291356000"/>
    <x v="422"/>
    <n v="1293170400"/>
    <d v="2010-12-24T06:00:00"/>
    <b v="0"/>
    <b v="1"/>
    <s v="theater/plays"/>
    <x v="3"/>
  </r>
  <r>
    <x v="0"/>
    <n v="186"/>
    <n v="29.99462365591398"/>
    <s v="US"/>
    <s v="USD"/>
    <n v="1355810400"/>
    <x v="423"/>
    <n v="1355983200"/>
    <d v="2012-12-20T06:00:00"/>
    <b v="0"/>
    <b v="0"/>
    <s v="technology/wearables"/>
    <x v="2"/>
  </r>
  <r>
    <x v="3"/>
    <n v="439"/>
    <n v="86"/>
    <s v="GB"/>
    <s v="GBP"/>
    <n v="1513663200"/>
    <x v="424"/>
    <n v="1515045600"/>
    <d v="2018-01-04T06:00:00"/>
    <b v="0"/>
    <b v="0"/>
    <s v="film &amp; video/television"/>
    <x v="4"/>
  </r>
  <r>
    <x v="0"/>
    <n v="605"/>
    <n v="75.014876033057845"/>
    <s v="US"/>
    <s v="USD"/>
    <n v="1365915600"/>
    <x v="425"/>
    <n v="1366088400"/>
    <d v="2013-04-16T05:00:00"/>
    <b v="0"/>
    <b v="1"/>
    <s v="games/video games"/>
    <x v="6"/>
  </r>
  <r>
    <x v="1"/>
    <n v="86"/>
    <n v="101.19767441860465"/>
    <s v="DK"/>
    <s v="DKK"/>
    <n v="1551852000"/>
    <x v="426"/>
    <n v="1553317200"/>
    <d v="2019-03-23T05:00:00"/>
    <b v="0"/>
    <b v="0"/>
    <s v="games/video games"/>
    <x v="6"/>
  </r>
  <r>
    <x v="0"/>
    <n v="1"/>
    <n v="4"/>
    <s v="CA"/>
    <s v="CAD"/>
    <n v="1540098000"/>
    <x v="427"/>
    <n v="1542088800"/>
    <d v="2018-11-13T06:00:00"/>
    <b v="0"/>
    <b v="0"/>
    <s v="film &amp; video/animation"/>
    <x v="4"/>
  </r>
  <r>
    <x v="1"/>
    <n v="6286"/>
    <n v="29.001272669424118"/>
    <s v="US"/>
    <s v="USD"/>
    <n v="1500440400"/>
    <x v="428"/>
    <n v="1503118800"/>
    <d v="2017-08-19T05:00:00"/>
    <b v="0"/>
    <b v="0"/>
    <s v="music/rock"/>
    <x v="1"/>
  </r>
  <r>
    <x v="0"/>
    <n v="31"/>
    <n v="98.225806451612897"/>
    <s v="US"/>
    <s v="USD"/>
    <n v="1278392400"/>
    <x v="429"/>
    <n v="1278478800"/>
    <d v="2010-07-07T05:00:00"/>
    <b v="0"/>
    <b v="0"/>
    <s v="film &amp; video/drama"/>
    <x v="4"/>
  </r>
  <r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</r>
  <r>
    <x v="0"/>
    <n v="39"/>
    <n v="45.205128205128204"/>
    <s v="US"/>
    <s v="USD"/>
    <n v="1382331600"/>
    <x v="430"/>
    <n v="1385445600"/>
    <d v="2013-11-26T06:00:00"/>
    <b v="0"/>
    <b v="1"/>
    <s v="film &amp; video/drama"/>
    <x v="4"/>
  </r>
  <r>
    <x v="1"/>
    <n v="3727"/>
    <n v="37.001341561577675"/>
    <s v="US"/>
    <s v="USD"/>
    <n v="1316754000"/>
    <x v="431"/>
    <n v="1318741200"/>
    <d v="2011-10-16T05:00:00"/>
    <b v="0"/>
    <b v="0"/>
    <s v="theater/plays"/>
    <x v="3"/>
  </r>
  <r>
    <x v="1"/>
    <n v="1605"/>
    <n v="94.976947040498445"/>
    <s v="US"/>
    <s v="USD"/>
    <n v="1518242400"/>
    <x v="432"/>
    <n v="1518242400"/>
    <d v="2018-02-10T06:00:00"/>
    <b v="0"/>
    <b v="1"/>
    <s v="music/indie rock"/>
    <x v="1"/>
  </r>
  <r>
    <x v="0"/>
    <n v="46"/>
    <n v="28.956521739130434"/>
    <s v="US"/>
    <s v="USD"/>
    <n v="1476421200"/>
    <x v="433"/>
    <n v="1476594000"/>
    <d v="2016-10-16T05:00:00"/>
    <b v="0"/>
    <b v="0"/>
    <s v="theater/plays"/>
    <x v="3"/>
  </r>
  <r>
    <x v="1"/>
    <n v="2120"/>
    <n v="55.993396226415094"/>
    <s v="US"/>
    <s v="USD"/>
    <n v="1269752400"/>
    <x v="434"/>
    <n v="1273554000"/>
    <d v="2010-05-11T05:00:00"/>
    <b v="0"/>
    <b v="0"/>
    <s v="theater/plays"/>
    <x v="3"/>
  </r>
  <r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</r>
  <r>
    <x v="1"/>
    <n v="50"/>
    <n v="82.38"/>
    <s v="US"/>
    <s v="USD"/>
    <n v="1281330000"/>
    <x v="8"/>
    <n v="1281589200"/>
    <d v="2010-08-12T05:00:00"/>
    <b v="0"/>
    <b v="0"/>
    <s v="theater/plays"/>
    <x v="3"/>
  </r>
  <r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</r>
  <r>
    <x v="0"/>
    <n v="535"/>
    <n v="107.91401869158878"/>
    <s v="US"/>
    <s v="USD"/>
    <n v="1359525600"/>
    <x v="385"/>
    <n v="1362808800"/>
    <d v="2013-03-09T06:00:00"/>
    <b v="0"/>
    <b v="0"/>
    <s v="games/mobile games"/>
    <x v="6"/>
  </r>
  <r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</r>
  <r>
    <x v="1"/>
    <n v="2436"/>
    <n v="39.006568144499177"/>
    <s v="US"/>
    <s v="USD"/>
    <n v="1518328800"/>
    <x v="438"/>
    <n v="1519538400"/>
    <d v="2018-02-25T06:00:00"/>
    <b v="0"/>
    <b v="0"/>
    <s v="theater/plays"/>
    <x v="3"/>
  </r>
  <r>
    <x v="1"/>
    <n v="80"/>
    <n v="110.3625"/>
    <s v="US"/>
    <s v="USD"/>
    <n v="1517032800"/>
    <x v="439"/>
    <n v="1517810400"/>
    <d v="2018-02-05T06:00:00"/>
    <b v="0"/>
    <b v="0"/>
    <s v="publishing/translations"/>
    <x v="5"/>
  </r>
  <r>
    <x v="1"/>
    <n v="42"/>
    <n v="94.857142857142861"/>
    <s v="US"/>
    <s v="USD"/>
    <n v="1368594000"/>
    <x v="440"/>
    <n v="1370581200"/>
    <d v="2013-06-07T05:00:00"/>
    <b v="0"/>
    <b v="1"/>
    <s v="technology/wearables"/>
    <x v="2"/>
  </r>
  <r>
    <x v="1"/>
    <n v="139"/>
    <n v="57.935251798561154"/>
    <s v="CA"/>
    <s v="CAD"/>
    <n v="1448258400"/>
    <x v="441"/>
    <n v="1448863200"/>
    <d v="2015-11-30T06:00:00"/>
    <b v="0"/>
    <b v="1"/>
    <s v="technology/web"/>
    <x v="2"/>
  </r>
  <r>
    <x v="0"/>
    <n v="16"/>
    <n v="101.25"/>
    <s v="US"/>
    <s v="USD"/>
    <n v="1555218000"/>
    <x v="442"/>
    <n v="1556600400"/>
    <d v="2019-04-30T05:00:00"/>
    <b v="0"/>
    <b v="0"/>
    <s v="theater/plays"/>
    <x v="3"/>
  </r>
  <r>
    <x v="1"/>
    <n v="159"/>
    <n v="64.95597484276729"/>
    <s v="US"/>
    <s v="USD"/>
    <n v="1431925200"/>
    <x v="443"/>
    <n v="1432098000"/>
    <d v="2015-05-20T05:00:00"/>
    <b v="0"/>
    <b v="0"/>
    <s v="film &amp; video/drama"/>
    <x v="4"/>
  </r>
  <r>
    <x v="1"/>
    <n v="381"/>
    <n v="27.00524934383202"/>
    <s v="US"/>
    <s v="USD"/>
    <n v="1481522400"/>
    <x v="315"/>
    <n v="1482127200"/>
    <d v="2016-12-19T06:00:00"/>
    <b v="0"/>
    <b v="0"/>
    <s v="technology/wearables"/>
    <x v="2"/>
  </r>
  <r>
    <x v="1"/>
    <n v="194"/>
    <n v="50.97422680412371"/>
    <s v="GB"/>
    <s v="GBP"/>
    <n v="1335934800"/>
    <x v="444"/>
    <n v="1335934800"/>
    <d v="2012-05-02T05:00:00"/>
    <b v="0"/>
    <b v="1"/>
    <s v="food/food trucks"/>
    <x v="0"/>
  </r>
  <r>
    <x v="0"/>
    <n v="575"/>
    <n v="104.94260869565217"/>
    <s v="US"/>
    <s v="USD"/>
    <n v="1552280400"/>
    <x v="445"/>
    <n v="1556946000"/>
    <d v="2019-05-04T05:00:00"/>
    <b v="0"/>
    <b v="0"/>
    <s v="music/rock"/>
    <x v="1"/>
  </r>
  <r>
    <x v="1"/>
    <n v="106"/>
    <n v="84.028301886792448"/>
    <s v="US"/>
    <s v="USD"/>
    <n v="1529989200"/>
    <x v="446"/>
    <n v="1530075600"/>
    <d v="2018-06-27T05:00:00"/>
    <b v="0"/>
    <b v="0"/>
    <s v="music/electric music"/>
    <x v="1"/>
  </r>
  <r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</r>
  <r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</r>
  <r>
    <x v="0"/>
    <n v="1120"/>
    <n v="51.001785714285717"/>
    <s v="US"/>
    <s v="USD"/>
    <n v="1533877200"/>
    <x v="342"/>
    <n v="1534395600"/>
    <d v="2018-08-16T05:00:00"/>
    <b v="0"/>
    <b v="0"/>
    <s v="publishing/fiction"/>
    <x v="5"/>
  </r>
  <r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</r>
  <r>
    <x v="1"/>
    <n v="2756"/>
    <n v="58.999637155297535"/>
    <s v="US"/>
    <s v="USD"/>
    <n v="1425877200"/>
    <x v="450"/>
    <n v="1426914000"/>
    <d v="2015-03-21T05:00:00"/>
    <b v="0"/>
    <b v="0"/>
    <s v="technology/wearables"/>
    <x v="2"/>
  </r>
  <r>
    <x v="1"/>
    <n v="173"/>
    <n v="71.156069364161851"/>
    <s v="GB"/>
    <s v="GBP"/>
    <n v="1501304400"/>
    <x v="451"/>
    <n v="1501477200"/>
    <d v="2017-07-31T05:00:00"/>
    <b v="0"/>
    <b v="0"/>
    <s v="food/food trucks"/>
    <x v="0"/>
  </r>
  <r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</r>
  <r>
    <x v="0"/>
    <n v="1538"/>
    <n v="103.98634590377114"/>
    <s v="US"/>
    <s v="USD"/>
    <n v="1412139600"/>
    <x v="453"/>
    <n v="1415772000"/>
    <d v="2014-11-12T06:00:00"/>
    <b v="0"/>
    <b v="1"/>
    <s v="theater/plays"/>
    <x v="3"/>
  </r>
  <r>
    <x v="0"/>
    <n v="9"/>
    <n v="76.555555555555557"/>
    <s v="US"/>
    <s v="USD"/>
    <n v="1330063200"/>
    <x v="454"/>
    <n v="1331013600"/>
    <d v="2012-03-06T06:00:00"/>
    <b v="0"/>
    <b v="1"/>
    <s v="publishing/fiction"/>
    <x v="5"/>
  </r>
  <r>
    <x v="0"/>
    <n v="554"/>
    <n v="87.068592057761734"/>
    <s v="US"/>
    <s v="USD"/>
    <n v="1576130400"/>
    <x v="455"/>
    <n v="1576735200"/>
    <d v="2019-12-19T06:00:00"/>
    <b v="0"/>
    <b v="0"/>
    <s v="theater/plays"/>
    <x v="3"/>
  </r>
  <r>
    <x v="1"/>
    <n v="1572"/>
    <n v="48.99554707379135"/>
    <s v="GB"/>
    <s v="GBP"/>
    <n v="1407128400"/>
    <x v="456"/>
    <n v="1411362000"/>
    <d v="2014-09-22T05:00:00"/>
    <b v="0"/>
    <b v="1"/>
    <s v="food/food trucks"/>
    <x v="0"/>
  </r>
  <r>
    <x v="0"/>
    <n v="648"/>
    <n v="42.969135802469133"/>
    <s v="GB"/>
    <s v="GBP"/>
    <n v="1560142800"/>
    <x v="457"/>
    <n v="1563685200"/>
    <d v="2019-07-21T05:00:00"/>
    <b v="0"/>
    <b v="0"/>
    <s v="theater/plays"/>
    <x v="3"/>
  </r>
  <r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</r>
  <r>
    <x v="1"/>
    <n v="2346"/>
    <n v="83.982949701619773"/>
    <s v="US"/>
    <s v="USD"/>
    <n v="1492664400"/>
    <x v="459"/>
    <n v="1495515600"/>
    <d v="2017-05-23T05:00:00"/>
    <b v="0"/>
    <b v="0"/>
    <s v="theater/plays"/>
    <x v="3"/>
  </r>
  <r>
    <x v="1"/>
    <n v="115"/>
    <n v="101.41739130434783"/>
    <s v="US"/>
    <s v="USD"/>
    <n v="1454479200"/>
    <x v="460"/>
    <n v="1455948000"/>
    <d v="2016-02-20T06:00:00"/>
    <b v="0"/>
    <b v="0"/>
    <s v="theater/plays"/>
    <x v="3"/>
  </r>
  <r>
    <x v="1"/>
    <n v="85"/>
    <n v="109.87058823529412"/>
    <s v="IT"/>
    <s v="EUR"/>
    <n v="1281934800"/>
    <x v="461"/>
    <n v="1282366800"/>
    <d v="2010-08-21T05:00:00"/>
    <b v="0"/>
    <b v="0"/>
    <s v="technology/wearables"/>
    <x v="2"/>
  </r>
  <r>
    <x v="1"/>
    <n v="144"/>
    <n v="31.916666666666668"/>
    <s v="US"/>
    <s v="USD"/>
    <n v="1573970400"/>
    <x v="462"/>
    <n v="1574575200"/>
    <d v="2019-11-24T06:00:00"/>
    <b v="0"/>
    <b v="0"/>
    <s v="journalism/audio"/>
    <x v="8"/>
  </r>
  <r>
    <x v="1"/>
    <n v="2443"/>
    <n v="70.993450675399103"/>
    <s v="US"/>
    <s v="USD"/>
    <n v="1372654800"/>
    <x v="463"/>
    <n v="1374901200"/>
    <d v="2013-07-27T05:00:00"/>
    <b v="0"/>
    <b v="1"/>
    <s v="food/food trucks"/>
    <x v="0"/>
  </r>
  <r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</r>
  <r>
    <x v="1"/>
    <n v="64"/>
    <n v="101.78125"/>
    <s v="US"/>
    <s v="USD"/>
    <n v="1561784400"/>
    <x v="465"/>
    <n v="1562907600"/>
    <d v="2019-07-12T05:00:00"/>
    <b v="0"/>
    <b v="0"/>
    <s v="photography/photography books"/>
    <x v="7"/>
  </r>
  <r>
    <x v="1"/>
    <n v="268"/>
    <n v="51.059701492537314"/>
    <s v="US"/>
    <s v="USD"/>
    <n v="1332392400"/>
    <x v="466"/>
    <n v="1332478800"/>
    <d v="2012-03-23T05:00:00"/>
    <b v="0"/>
    <b v="0"/>
    <s v="technology/wearables"/>
    <x v="2"/>
  </r>
  <r>
    <x v="1"/>
    <n v="195"/>
    <n v="68.02051282051282"/>
    <s v="DK"/>
    <s v="DKK"/>
    <n v="1402376400"/>
    <x v="467"/>
    <n v="1402722000"/>
    <d v="2014-06-14T05:00:00"/>
    <b v="0"/>
    <b v="0"/>
    <s v="theater/plays"/>
    <x v="3"/>
  </r>
  <r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</r>
  <r>
    <x v="0"/>
    <n v="120"/>
    <n v="27.908333333333335"/>
    <s v="US"/>
    <s v="USD"/>
    <n v="1482213600"/>
    <x v="469"/>
    <n v="1482213600"/>
    <d v="2016-12-20T06:00:00"/>
    <b v="0"/>
    <b v="1"/>
    <s v="technology/wearables"/>
    <x v="2"/>
  </r>
  <r>
    <x v="0"/>
    <n v="579"/>
    <n v="79.994818652849744"/>
    <s v="DK"/>
    <s v="DKK"/>
    <n v="1420092000"/>
    <x v="470"/>
    <n v="1420264800"/>
    <d v="2015-01-03T06:00:00"/>
    <b v="0"/>
    <b v="0"/>
    <s v="technology/web"/>
    <x v="2"/>
  </r>
  <r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</r>
  <r>
    <x v="0"/>
    <n v="0"/>
    <n v="0"/>
    <s v="US"/>
    <s v="USD"/>
    <n v="1367384400"/>
    <x v="472"/>
    <n v="1369803600"/>
    <d v="2013-05-29T05:00:00"/>
    <b v="0"/>
    <b v="1"/>
    <s v="theater/plays"/>
    <x v="3"/>
  </r>
  <r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</r>
  <r>
    <x v="1"/>
    <n v="186"/>
    <n v="37.037634408602152"/>
    <s v="AU"/>
    <s v="AUD"/>
    <n v="1343365200"/>
    <x v="474"/>
    <n v="1345870800"/>
    <d v="2012-08-25T05:00:00"/>
    <b v="0"/>
    <b v="1"/>
    <s v="games/video games"/>
    <x v="6"/>
  </r>
  <r>
    <x v="1"/>
    <n v="460"/>
    <n v="99.963043478260872"/>
    <s v="US"/>
    <s v="USD"/>
    <n v="1435726800"/>
    <x v="72"/>
    <n v="1437454800"/>
    <d v="2015-07-21T05:00:00"/>
    <b v="0"/>
    <b v="0"/>
    <s v="film &amp; video/drama"/>
    <x v="4"/>
  </r>
  <r>
    <x v="0"/>
    <n v="62"/>
    <n v="111.6774193548387"/>
    <s v="IT"/>
    <s v="EUR"/>
    <n v="1431925200"/>
    <x v="443"/>
    <n v="1432011600"/>
    <d v="2015-05-19T05:00:00"/>
    <b v="0"/>
    <b v="0"/>
    <s v="music/rock"/>
    <x v="1"/>
  </r>
  <r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</r>
  <r>
    <x v="1"/>
    <n v="2528"/>
    <n v="66.010284810126578"/>
    <s v="US"/>
    <s v="USD"/>
    <n v="1511416800"/>
    <x v="81"/>
    <n v="1512885600"/>
    <d v="2017-12-10T06:00:00"/>
    <b v="0"/>
    <b v="1"/>
    <s v="theater/plays"/>
    <x v="3"/>
  </r>
  <r>
    <x v="0"/>
    <n v="19"/>
    <n v="44.05263157894737"/>
    <s v="US"/>
    <s v="USD"/>
    <n v="1365483600"/>
    <x v="476"/>
    <n v="1369717200"/>
    <d v="2013-05-28T05:00:00"/>
    <b v="0"/>
    <b v="1"/>
    <s v="technology/web"/>
    <x v="2"/>
  </r>
  <r>
    <x v="1"/>
    <n v="3657"/>
    <n v="52.999726551818434"/>
    <s v="US"/>
    <s v="USD"/>
    <n v="1532840400"/>
    <x v="192"/>
    <n v="1534654800"/>
    <d v="2018-08-19T05:00:00"/>
    <b v="0"/>
    <b v="0"/>
    <s v="theater/plays"/>
    <x v="3"/>
  </r>
  <r>
    <x v="0"/>
    <n v="1258"/>
    <n v="95"/>
    <s v="US"/>
    <s v="USD"/>
    <n v="1336194000"/>
    <x v="477"/>
    <n v="1337058000"/>
    <d v="2012-05-15T05:00:00"/>
    <b v="0"/>
    <b v="0"/>
    <s v="theater/plays"/>
    <x v="3"/>
  </r>
  <r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</r>
  <r>
    <x v="0"/>
    <n v="362"/>
    <n v="98.060773480662988"/>
    <s v="US"/>
    <s v="USD"/>
    <n v="1564030800"/>
    <x v="479"/>
    <n v="1564894800"/>
    <d v="2019-08-04T05:00:00"/>
    <b v="0"/>
    <b v="0"/>
    <s v="theater/plays"/>
    <x v="3"/>
  </r>
  <r>
    <x v="1"/>
    <n v="239"/>
    <n v="53.046025104602514"/>
    <s v="US"/>
    <s v="USD"/>
    <n v="1404536400"/>
    <x v="480"/>
    <n v="1404622800"/>
    <d v="2014-07-06T05:00:00"/>
    <b v="0"/>
    <b v="1"/>
    <s v="games/video games"/>
    <x v="6"/>
  </r>
  <r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</r>
  <r>
    <x v="3"/>
    <n v="528"/>
    <n v="58.945075757575758"/>
    <s v="CH"/>
    <s v="CHF"/>
    <n v="1386309600"/>
    <x v="481"/>
    <n v="1386741600"/>
    <d v="2013-12-11T06:00:00"/>
    <b v="0"/>
    <b v="1"/>
    <s v="music/rock"/>
    <x v="1"/>
  </r>
  <r>
    <x v="0"/>
    <n v="133"/>
    <n v="36.067669172932334"/>
    <s v="CA"/>
    <s v="CAD"/>
    <n v="1324620000"/>
    <x v="482"/>
    <n v="1324792800"/>
    <d v="2011-12-25T06:00:00"/>
    <b v="0"/>
    <b v="1"/>
    <s v="theater/plays"/>
    <x v="3"/>
  </r>
  <r>
    <x v="0"/>
    <n v="846"/>
    <n v="63.030732860520096"/>
    <s v="US"/>
    <s v="USD"/>
    <n v="1281070800"/>
    <x v="194"/>
    <n v="1284354000"/>
    <d v="2010-09-13T05:00:00"/>
    <b v="0"/>
    <b v="0"/>
    <s v="publishing/nonfiction"/>
    <x v="5"/>
  </r>
  <r>
    <x v="1"/>
    <n v="78"/>
    <n v="84.717948717948715"/>
    <s v="US"/>
    <s v="USD"/>
    <n v="1493960400"/>
    <x v="483"/>
    <n v="1494392400"/>
    <d v="2017-05-10T05:00:00"/>
    <b v="0"/>
    <b v="0"/>
    <s v="food/food trucks"/>
    <x v="0"/>
  </r>
  <r>
    <x v="0"/>
    <n v="10"/>
    <n v="62.2"/>
    <s v="US"/>
    <s v="USD"/>
    <n v="1519365600"/>
    <x v="484"/>
    <n v="1519538400"/>
    <d v="2018-02-25T06:00:00"/>
    <b v="0"/>
    <b v="1"/>
    <s v="film &amp; video/animation"/>
    <x v="4"/>
  </r>
  <r>
    <x v="1"/>
    <n v="1773"/>
    <n v="101.97518330513255"/>
    <s v="US"/>
    <s v="USD"/>
    <n v="1420696800"/>
    <x v="355"/>
    <n v="1421906400"/>
    <d v="2015-01-22T06:00:00"/>
    <b v="0"/>
    <b v="1"/>
    <s v="music/rock"/>
    <x v="1"/>
  </r>
  <r>
    <x v="1"/>
    <n v="32"/>
    <n v="106.4375"/>
    <s v="US"/>
    <s v="USD"/>
    <n v="1555650000"/>
    <x v="485"/>
    <n v="1555909200"/>
    <d v="2019-04-22T05:00:00"/>
    <b v="0"/>
    <b v="0"/>
    <s v="theater/plays"/>
    <x v="3"/>
  </r>
  <r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</r>
  <r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</r>
  <r>
    <x v="1"/>
    <n v="89"/>
    <n v="70.82022471910112"/>
    <s v="US"/>
    <s v="USD"/>
    <n v="1267682400"/>
    <x v="488"/>
    <n v="1268114400"/>
    <d v="2010-03-09T06:00:00"/>
    <b v="0"/>
    <b v="0"/>
    <s v="film &amp; video/shorts"/>
    <x v="4"/>
  </r>
  <r>
    <x v="0"/>
    <n v="1979"/>
    <n v="40.998484082870135"/>
    <s v="US"/>
    <s v="USD"/>
    <n v="1272258000"/>
    <x v="489"/>
    <n v="1273381200"/>
    <d v="2010-05-09T05:00:00"/>
    <b v="0"/>
    <b v="0"/>
    <s v="theater/plays"/>
    <x v="3"/>
  </r>
  <r>
    <x v="0"/>
    <n v="63"/>
    <n v="28.063492063492063"/>
    <s v="US"/>
    <s v="USD"/>
    <n v="1290492000"/>
    <x v="490"/>
    <n v="1290837600"/>
    <d v="2010-11-27T06:00:00"/>
    <b v="0"/>
    <b v="0"/>
    <s v="technology/wearables"/>
    <x v="2"/>
  </r>
  <r>
    <x v="1"/>
    <n v="147"/>
    <n v="88.054421768707485"/>
    <s v="US"/>
    <s v="USD"/>
    <n v="1451109600"/>
    <x v="312"/>
    <n v="1454306400"/>
    <d v="2016-02-01T06:00:00"/>
    <b v="0"/>
    <b v="1"/>
    <s v="theater/plays"/>
    <x v="3"/>
  </r>
  <r>
    <x v="0"/>
    <n v="6080"/>
    <n v="31"/>
    <s v="CA"/>
    <s v="CAD"/>
    <n v="1454652000"/>
    <x v="491"/>
    <n v="1457762400"/>
    <d v="2016-03-12T06:00:00"/>
    <b v="0"/>
    <b v="0"/>
    <s v="film &amp; video/animation"/>
    <x v="4"/>
  </r>
  <r>
    <x v="0"/>
    <n v="80"/>
    <n v="90.337500000000006"/>
    <s v="GB"/>
    <s v="GBP"/>
    <n v="1385186400"/>
    <x v="492"/>
    <n v="1389074400"/>
    <d v="2014-01-07T06:00:00"/>
    <b v="0"/>
    <b v="0"/>
    <s v="music/indie rock"/>
    <x v="1"/>
  </r>
  <r>
    <x v="0"/>
    <n v="9"/>
    <n v="63.777777777777779"/>
    <s v="US"/>
    <s v="USD"/>
    <n v="1399698000"/>
    <x v="493"/>
    <n v="1402117200"/>
    <d v="2014-06-07T05:00:00"/>
    <b v="0"/>
    <b v="0"/>
    <s v="games/video games"/>
    <x v="6"/>
  </r>
  <r>
    <x v="0"/>
    <n v="1784"/>
    <n v="53.995515695067262"/>
    <s v="US"/>
    <s v="USD"/>
    <n v="1283230800"/>
    <x v="494"/>
    <n v="1284440400"/>
    <d v="2010-09-14T05:00:00"/>
    <b v="0"/>
    <b v="1"/>
    <s v="publishing/fiction"/>
    <x v="5"/>
  </r>
  <r>
    <x v="2"/>
    <n v="3640"/>
    <n v="48.993956043956047"/>
    <s v="CH"/>
    <s v="CHF"/>
    <n v="1384149600"/>
    <x v="495"/>
    <n v="1388988000"/>
    <d v="2014-01-06T06:00:00"/>
    <b v="0"/>
    <b v="0"/>
    <s v="games/video games"/>
    <x v="6"/>
  </r>
  <r>
    <x v="1"/>
    <n v="126"/>
    <n v="63.857142857142854"/>
    <s v="CA"/>
    <s v="CAD"/>
    <n v="1516860000"/>
    <x v="496"/>
    <n v="1516946400"/>
    <d v="2018-01-26T06:00:00"/>
    <b v="0"/>
    <b v="0"/>
    <s v="theater/plays"/>
    <x v="3"/>
  </r>
  <r>
    <x v="1"/>
    <n v="2218"/>
    <n v="82.996393146979258"/>
    <s v="GB"/>
    <s v="GBP"/>
    <n v="1374642000"/>
    <x v="497"/>
    <n v="1377752400"/>
    <d v="2013-08-29T05:00:00"/>
    <b v="0"/>
    <b v="0"/>
    <s v="music/indie rock"/>
    <x v="1"/>
  </r>
  <r>
    <x v="0"/>
    <n v="243"/>
    <n v="55.08230452674897"/>
    <s v="US"/>
    <s v="USD"/>
    <n v="1534482000"/>
    <x v="498"/>
    <n v="1534568400"/>
    <d v="2018-08-18T05:00:00"/>
    <b v="0"/>
    <b v="1"/>
    <s v="film &amp; video/drama"/>
    <x v="4"/>
  </r>
  <r>
    <x v="1"/>
    <n v="202"/>
    <n v="62.044554455445542"/>
    <s v="IT"/>
    <s v="EUR"/>
    <n v="1528434000"/>
    <x v="499"/>
    <n v="1528606800"/>
    <d v="2018-06-10T05:00:00"/>
    <b v="0"/>
    <b v="1"/>
    <s v="theater/plays"/>
    <x v="3"/>
  </r>
  <r>
    <x v="1"/>
    <n v="140"/>
    <n v="104.97857142857143"/>
    <s v="IT"/>
    <s v="EUR"/>
    <n v="1282626000"/>
    <x v="500"/>
    <n v="1284872400"/>
    <d v="2010-09-19T05:00:00"/>
    <b v="0"/>
    <b v="0"/>
    <s v="publishing/fiction"/>
    <x v="5"/>
  </r>
  <r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</r>
  <r>
    <x v="0"/>
    <n v="1296"/>
    <n v="44.007716049382715"/>
    <s v="US"/>
    <s v="USD"/>
    <n v="1379826000"/>
    <x v="502"/>
    <n v="1381208400"/>
    <d v="2013-10-08T05:00:00"/>
    <b v="0"/>
    <b v="0"/>
    <s v="games/mobile games"/>
    <x v="6"/>
  </r>
  <r>
    <x v="0"/>
    <n v="77"/>
    <n v="92.467532467532465"/>
    <s v="US"/>
    <s v="USD"/>
    <n v="1561957200"/>
    <x v="503"/>
    <n v="1562475600"/>
    <d v="2019-07-07T05:00:00"/>
    <b v="0"/>
    <b v="1"/>
    <s v="food/food trucks"/>
    <x v="0"/>
  </r>
  <r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</r>
  <r>
    <x v="0"/>
    <n v="395"/>
    <n v="109.07848101265823"/>
    <s v="IT"/>
    <s v="EUR"/>
    <n v="1433912400"/>
    <x v="505"/>
    <n v="1436158800"/>
    <d v="2015-07-06T05:00:00"/>
    <b v="0"/>
    <b v="0"/>
    <s v="games/mobile games"/>
    <x v="6"/>
  </r>
  <r>
    <x v="0"/>
    <n v="49"/>
    <n v="39.387755102040813"/>
    <s v="GB"/>
    <s v="GBP"/>
    <n v="1453442400"/>
    <x v="506"/>
    <n v="1456034400"/>
    <d v="2016-02-21T06:00:00"/>
    <b v="0"/>
    <b v="0"/>
    <s v="music/indie rock"/>
    <x v="1"/>
  </r>
  <r>
    <x v="0"/>
    <n v="180"/>
    <n v="77.022222222222226"/>
    <s v="US"/>
    <s v="USD"/>
    <n v="1378875600"/>
    <x v="507"/>
    <n v="1380171600"/>
    <d v="2013-09-26T05:00:00"/>
    <b v="0"/>
    <b v="0"/>
    <s v="games/video games"/>
    <x v="6"/>
  </r>
  <r>
    <x v="1"/>
    <n v="84"/>
    <n v="92.166666666666671"/>
    <s v="US"/>
    <s v="USD"/>
    <n v="1452232800"/>
    <x v="508"/>
    <n v="1453356000"/>
    <d v="2016-01-21T06:00:00"/>
    <b v="0"/>
    <b v="0"/>
    <s v="music/rock"/>
    <x v="1"/>
  </r>
  <r>
    <x v="0"/>
    <n v="2690"/>
    <n v="61.007063197026021"/>
    <s v="US"/>
    <s v="USD"/>
    <n v="1577253600"/>
    <x v="509"/>
    <n v="1578981600"/>
    <d v="2020-01-14T06:00:00"/>
    <b v="0"/>
    <b v="0"/>
    <s v="theater/plays"/>
    <x v="3"/>
  </r>
  <r>
    <x v="1"/>
    <n v="88"/>
    <n v="78.068181818181813"/>
    <s v="US"/>
    <s v="USD"/>
    <n v="1537160400"/>
    <x v="510"/>
    <n v="1537419600"/>
    <d v="2018-09-20T05:00:00"/>
    <b v="0"/>
    <b v="1"/>
    <s v="theater/plays"/>
    <x v="3"/>
  </r>
  <r>
    <x v="1"/>
    <n v="156"/>
    <n v="80.75"/>
    <s v="US"/>
    <s v="USD"/>
    <n v="1422165600"/>
    <x v="511"/>
    <n v="1423202400"/>
    <d v="2015-02-06T06:00:00"/>
    <b v="0"/>
    <b v="0"/>
    <s v="film &amp; video/drama"/>
    <x v="4"/>
  </r>
  <r>
    <x v="1"/>
    <n v="2985"/>
    <n v="59.991289782244557"/>
    <s v="US"/>
    <s v="USD"/>
    <n v="1459486800"/>
    <x v="512"/>
    <n v="1460610000"/>
    <d v="2016-04-14T05:00:00"/>
    <b v="0"/>
    <b v="0"/>
    <s v="theater/plays"/>
    <x v="3"/>
  </r>
  <r>
    <x v="1"/>
    <n v="762"/>
    <n v="110.03018372703411"/>
    <s v="US"/>
    <s v="USD"/>
    <n v="1369717200"/>
    <x v="513"/>
    <n v="1370494800"/>
    <d v="2013-06-06T05:00:00"/>
    <b v="0"/>
    <b v="0"/>
    <s v="technology/wearables"/>
    <x v="2"/>
  </r>
  <r>
    <x v="3"/>
    <n v="1"/>
    <n v="4"/>
    <s v="CH"/>
    <s v="CHF"/>
    <n v="1330495200"/>
    <x v="514"/>
    <n v="1332306000"/>
    <d v="2012-03-21T05:00:00"/>
    <b v="0"/>
    <b v="0"/>
    <s v="music/indie rock"/>
    <x v="1"/>
  </r>
  <r>
    <x v="0"/>
    <n v="2779"/>
    <n v="37.99856063332134"/>
    <s v="AU"/>
    <s v="AUD"/>
    <n v="1419055200"/>
    <x v="515"/>
    <n v="1422511200"/>
    <d v="2015-01-29T06:00:00"/>
    <b v="0"/>
    <b v="1"/>
    <s v="technology/web"/>
    <x v="2"/>
  </r>
  <r>
    <x v="0"/>
    <n v="92"/>
    <n v="96.369565217391298"/>
    <s v="US"/>
    <s v="USD"/>
    <n v="1480140000"/>
    <x v="516"/>
    <n v="1480312800"/>
    <d v="2016-11-28T06:00:00"/>
    <b v="0"/>
    <b v="0"/>
    <s v="theater/plays"/>
    <x v="3"/>
  </r>
  <r>
    <x v="0"/>
    <n v="1028"/>
    <n v="72.978599221789878"/>
    <s v="US"/>
    <s v="USD"/>
    <n v="1293948000"/>
    <x v="517"/>
    <n v="1294034400"/>
    <d v="2011-01-03T06:00:00"/>
    <b v="0"/>
    <b v="0"/>
    <s v="music/rock"/>
    <x v="1"/>
  </r>
  <r>
    <x v="1"/>
    <n v="554"/>
    <n v="26.007220216606498"/>
    <s v="CA"/>
    <s v="CAD"/>
    <n v="1482127200"/>
    <x v="518"/>
    <n v="1482645600"/>
    <d v="2016-12-25T06:00:00"/>
    <b v="0"/>
    <b v="0"/>
    <s v="music/indie rock"/>
    <x v="1"/>
  </r>
  <r>
    <x v="1"/>
    <n v="135"/>
    <n v="104.36296296296297"/>
    <s v="DK"/>
    <s v="DKK"/>
    <n v="1396414800"/>
    <x v="519"/>
    <n v="1399093200"/>
    <d v="2014-05-03T05:00:00"/>
    <b v="0"/>
    <b v="0"/>
    <s v="music/rock"/>
    <x v="1"/>
  </r>
  <r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</r>
  <r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</r>
  <r>
    <x v="1"/>
    <n v="126"/>
    <n v="63.222222222222221"/>
    <s v="US"/>
    <s v="USD"/>
    <n v="1456293600"/>
    <x v="522"/>
    <n v="1460005200"/>
    <d v="2016-04-07T05:00:00"/>
    <b v="0"/>
    <b v="0"/>
    <s v="theater/plays"/>
    <x v="3"/>
  </r>
  <r>
    <x v="1"/>
    <n v="1022"/>
    <n v="104.03228962818004"/>
    <s v="US"/>
    <s v="USD"/>
    <n v="1470114000"/>
    <x v="523"/>
    <n v="1470718800"/>
    <d v="2016-08-09T05:00:00"/>
    <b v="0"/>
    <b v="0"/>
    <s v="theater/plays"/>
    <x v="3"/>
  </r>
  <r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</r>
  <r>
    <x v="1"/>
    <n v="198"/>
    <n v="56.015151515151516"/>
    <s v="CH"/>
    <s v="CHF"/>
    <n v="1318827600"/>
    <x v="525"/>
    <n v="1319000400"/>
    <d v="2011-10-19T05:00:00"/>
    <b v="0"/>
    <b v="0"/>
    <s v="theater/plays"/>
    <x v="3"/>
  </r>
  <r>
    <x v="0"/>
    <n v="26"/>
    <n v="48.807692307692307"/>
    <s v="CH"/>
    <s v="CHF"/>
    <n v="1552366800"/>
    <x v="188"/>
    <n v="1552539600"/>
    <d v="2019-03-14T05:00:00"/>
    <b v="0"/>
    <b v="0"/>
    <s v="music/rock"/>
    <x v="1"/>
  </r>
  <r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</r>
  <r>
    <x v="0"/>
    <n v="1790"/>
    <n v="78.990502793296088"/>
    <s v="US"/>
    <s v="USD"/>
    <n v="1426395600"/>
    <x v="527"/>
    <n v="1427086800"/>
    <d v="2015-03-23T05:00:00"/>
    <b v="0"/>
    <b v="0"/>
    <s v="theater/plays"/>
    <x v="3"/>
  </r>
  <r>
    <x v="1"/>
    <n v="3596"/>
    <n v="53.99499443826474"/>
    <s v="US"/>
    <s v="USD"/>
    <n v="1321336800"/>
    <x v="528"/>
    <n v="1323064800"/>
    <d v="2011-12-05T06:00:00"/>
    <b v="0"/>
    <b v="0"/>
    <s v="theater/plays"/>
    <x v="3"/>
  </r>
  <r>
    <x v="0"/>
    <n v="37"/>
    <n v="111.45945945945945"/>
    <s v="US"/>
    <s v="USD"/>
    <n v="1456293600"/>
    <x v="522"/>
    <n v="1458277200"/>
    <d v="2016-03-18T05:00:00"/>
    <b v="0"/>
    <b v="1"/>
    <s v="music/electric music"/>
    <x v="1"/>
  </r>
  <r>
    <x v="1"/>
    <n v="244"/>
    <n v="60.922131147540981"/>
    <s v="US"/>
    <s v="USD"/>
    <n v="1404968400"/>
    <x v="529"/>
    <n v="1405141200"/>
    <d v="2014-07-12T05:00:00"/>
    <b v="0"/>
    <b v="0"/>
    <s v="music/rock"/>
    <x v="1"/>
  </r>
  <r>
    <x v="1"/>
    <n v="5180"/>
    <n v="26.0015444015444"/>
    <s v="US"/>
    <s v="USD"/>
    <n v="1279170000"/>
    <x v="530"/>
    <n v="1283058000"/>
    <d v="2010-08-29T05:00:00"/>
    <b v="0"/>
    <b v="0"/>
    <s v="theater/plays"/>
    <x v="3"/>
  </r>
  <r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</r>
  <r>
    <x v="1"/>
    <n v="2725"/>
    <n v="34.995963302752294"/>
    <s v="US"/>
    <s v="USD"/>
    <n v="1419055200"/>
    <x v="515"/>
    <n v="1419573600"/>
    <d v="2014-12-26T06:00:00"/>
    <b v="0"/>
    <b v="1"/>
    <s v="music/rock"/>
    <x v="1"/>
  </r>
  <r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</r>
  <r>
    <x v="3"/>
    <n v="94"/>
    <n v="52.085106382978722"/>
    <s v="US"/>
    <s v="USD"/>
    <n v="1443416400"/>
    <x v="533"/>
    <n v="1444798800"/>
    <d v="2015-10-14T05:00:00"/>
    <b v="0"/>
    <b v="1"/>
    <s v="music/rock"/>
    <x v="1"/>
  </r>
  <r>
    <x v="1"/>
    <n v="300"/>
    <n v="24.986666666666668"/>
    <s v="US"/>
    <s v="USD"/>
    <n v="1399006800"/>
    <x v="409"/>
    <n v="1399179600"/>
    <d v="2014-05-04T05:00:00"/>
    <b v="0"/>
    <b v="0"/>
    <s v="journalism/audio"/>
    <x v="8"/>
  </r>
  <r>
    <x v="1"/>
    <n v="144"/>
    <n v="69.215277777777771"/>
    <s v="US"/>
    <s v="USD"/>
    <n v="1575698400"/>
    <x v="534"/>
    <n v="1576562400"/>
    <d v="2019-12-17T06:00:00"/>
    <b v="0"/>
    <b v="1"/>
    <s v="food/food trucks"/>
    <x v="0"/>
  </r>
  <r>
    <x v="0"/>
    <n v="558"/>
    <n v="93.944444444444443"/>
    <s v="US"/>
    <s v="USD"/>
    <n v="1400562000"/>
    <x v="53"/>
    <n v="1400821200"/>
    <d v="2014-05-23T05:00:00"/>
    <b v="0"/>
    <b v="1"/>
    <s v="theater/plays"/>
    <x v="3"/>
  </r>
  <r>
    <x v="0"/>
    <n v="64"/>
    <n v="98.40625"/>
    <s v="US"/>
    <s v="USD"/>
    <n v="1509512400"/>
    <x v="535"/>
    <n v="1510984800"/>
    <d v="2017-11-18T06:00:00"/>
    <b v="0"/>
    <b v="0"/>
    <s v="theater/plays"/>
    <x v="3"/>
  </r>
  <r>
    <x v="3"/>
    <n v="37"/>
    <n v="41.783783783783782"/>
    <s v="US"/>
    <s v="USD"/>
    <n v="1299823200"/>
    <x v="536"/>
    <n v="1302066000"/>
    <d v="2011-04-06T05:00:00"/>
    <b v="0"/>
    <b v="0"/>
    <s v="music/jazz"/>
    <x v="1"/>
  </r>
  <r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</r>
  <r>
    <x v="1"/>
    <n v="87"/>
    <n v="72.05747126436782"/>
    <s v="US"/>
    <s v="USD"/>
    <n v="1312693200"/>
    <x v="538"/>
    <n v="1313730000"/>
    <d v="2011-08-19T05:00:00"/>
    <b v="0"/>
    <b v="0"/>
    <s v="music/jazz"/>
    <x v="1"/>
  </r>
  <r>
    <x v="1"/>
    <n v="3116"/>
    <n v="48.003209242618745"/>
    <s v="US"/>
    <s v="USD"/>
    <n v="1393394400"/>
    <x v="539"/>
    <n v="1394085600"/>
    <d v="2014-03-06T06:00:00"/>
    <b v="0"/>
    <b v="0"/>
    <s v="theater/plays"/>
    <x v="3"/>
  </r>
  <r>
    <x v="0"/>
    <n v="71"/>
    <n v="54.098591549295776"/>
    <s v="US"/>
    <s v="USD"/>
    <n v="1304053200"/>
    <x v="540"/>
    <n v="1305349200"/>
    <d v="2011-05-14T05:00:00"/>
    <b v="0"/>
    <b v="0"/>
    <s v="technology/web"/>
    <x v="2"/>
  </r>
  <r>
    <x v="0"/>
    <n v="42"/>
    <n v="107.88095238095238"/>
    <s v="US"/>
    <s v="USD"/>
    <n v="1433912400"/>
    <x v="505"/>
    <n v="1434344400"/>
    <d v="2015-06-15T05:00:00"/>
    <b v="0"/>
    <b v="1"/>
    <s v="games/video games"/>
    <x v="6"/>
  </r>
  <r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</r>
  <r>
    <x v="1"/>
    <n v="1613"/>
    <n v="64.01425914445133"/>
    <s v="US"/>
    <s v="USD"/>
    <n v="1335330000"/>
    <x v="542"/>
    <n v="1336539600"/>
    <d v="2012-05-09T05:00:00"/>
    <b v="0"/>
    <b v="0"/>
    <s v="technology/web"/>
    <x v="2"/>
  </r>
  <r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</r>
  <r>
    <x v="1"/>
    <n v="130"/>
    <n v="51.184615384615384"/>
    <s v="US"/>
    <s v="USD"/>
    <n v="1289973600"/>
    <x v="544"/>
    <n v="1291615200"/>
    <d v="2010-12-06T06:00:00"/>
    <b v="0"/>
    <b v="0"/>
    <s v="music/rock"/>
    <x v="1"/>
  </r>
  <r>
    <x v="0"/>
    <n v="156"/>
    <n v="43.92307692307692"/>
    <s v="CA"/>
    <s v="CAD"/>
    <n v="1547877600"/>
    <x v="35"/>
    <n v="1552366800"/>
    <d v="2019-03-12T05:00:00"/>
    <b v="0"/>
    <b v="1"/>
    <s v="food/food trucks"/>
    <x v="0"/>
  </r>
  <r>
    <x v="0"/>
    <n v="1368"/>
    <n v="91.021198830409361"/>
    <s v="GB"/>
    <s v="GBP"/>
    <n v="1269493200"/>
    <x v="152"/>
    <n v="1272171600"/>
    <d v="2010-04-25T05:00:00"/>
    <b v="0"/>
    <b v="0"/>
    <s v="theater/plays"/>
    <x v="3"/>
  </r>
  <r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</r>
  <r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</r>
  <r>
    <x v="1"/>
    <n v="102"/>
    <n v="61.03921568627451"/>
    <s v="US"/>
    <s v="USD"/>
    <n v="1279083600"/>
    <x v="547"/>
    <n v="1279947600"/>
    <d v="2010-07-24T05:00:00"/>
    <b v="0"/>
    <b v="0"/>
    <s v="games/video games"/>
    <x v="6"/>
  </r>
  <r>
    <x v="0"/>
    <n v="253"/>
    <n v="80.011857707509876"/>
    <s v="US"/>
    <s v="USD"/>
    <n v="1401426000"/>
    <x v="548"/>
    <n v="1402203600"/>
    <d v="2014-06-08T05:00:00"/>
    <b v="0"/>
    <b v="0"/>
    <s v="theater/plays"/>
    <x v="3"/>
  </r>
  <r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</r>
  <r>
    <x v="0"/>
    <n v="157"/>
    <n v="71.127388535031841"/>
    <s v="US"/>
    <s v="USD"/>
    <n v="1467003600"/>
    <x v="550"/>
    <n v="1467262800"/>
    <d v="2016-06-30T05:00:00"/>
    <b v="0"/>
    <b v="1"/>
    <s v="theater/plays"/>
    <x v="3"/>
  </r>
  <r>
    <x v="1"/>
    <n v="1629"/>
    <n v="89.99079189686924"/>
    <s v="US"/>
    <s v="USD"/>
    <n v="1268715600"/>
    <x v="551"/>
    <n v="1270530000"/>
    <d v="2010-04-06T05:00:00"/>
    <b v="0"/>
    <b v="1"/>
    <s v="theater/plays"/>
    <x v="3"/>
  </r>
  <r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</r>
  <r>
    <x v="1"/>
    <n v="2188"/>
    <n v="67.997714808043881"/>
    <s v="US"/>
    <s v="USD"/>
    <n v="1573970400"/>
    <x v="462"/>
    <n v="1575525600"/>
    <d v="2019-12-05T06:00:00"/>
    <b v="0"/>
    <b v="0"/>
    <s v="theater/plays"/>
    <x v="3"/>
  </r>
  <r>
    <x v="1"/>
    <n v="2409"/>
    <n v="73.004566210045667"/>
    <s v="IT"/>
    <s v="EUR"/>
    <n v="1276578000"/>
    <x v="553"/>
    <n v="1279083600"/>
    <d v="2010-07-14T05:00:00"/>
    <b v="0"/>
    <b v="0"/>
    <s v="music/rock"/>
    <x v="1"/>
  </r>
  <r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</r>
  <r>
    <x v="0"/>
    <n v="1"/>
    <n v="5"/>
    <s v="GB"/>
    <s v="GBP"/>
    <n v="1375160400"/>
    <x v="555"/>
    <n v="1376197200"/>
    <d v="2013-08-11T05:00:00"/>
    <b v="0"/>
    <b v="0"/>
    <s v="food/food trucks"/>
    <x v="0"/>
  </r>
  <r>
    <x v="1"/>
    <n v="194"/>
    <n v="67.103092783505161"/>
    <s v="US"/>
    <s v="USD"/>
    <n v="1401426000"/>
    <x v="548"/>
    <n v="1402894800"/>
    <d v="2014-06-16T05:00:00"/>
    <b v="1"/>
    <b v="0"/>
    <s v="technology/wearables"/>
    <x v="2"/>
  </r>
  <r>
    <x v="1"/>
    <n v="1140"/>
    <n v="79.978947368421046"/>
    <s v="US"/>
    <s v="USD"/>
    <n v="1433480400"/>
    <x v="62"/>
    <n v="1434430800"/>
    <d v="2015-06-16T05:00:00"/>
    <b v="0"/>
    <b v="0"/>
    <s v="theater/plays"/>
    <x v="3"/>
  </r>
  <r>
    <x v="1"/>
    <n v="102"/>
    <n v="62.176470588235297"/>
    <s v="US"/>
    <s v="USD"/>
    <n v="1555563600"/>
    <x v="556"/>
    <n v="1557896400"/>
    <d v="2019-05-15T05:00:00"/>
    <b v="0"/>
    <b v="0"/>
    <s v="theater/plays"/>
    <x v="3"/>
  </r>
  <r>
    <x v="1"/>
    <n v="2857"/>
    <n v="53.005950297514879"/>
    <s v="US"/>
    <s v="USD"/>
    <n v="1295676000"/>
    <x v="557"/>
    <n v="1297490400"/>
    <d v="2011-02-12T06:00:00"/>
    <b v="0"/>
    <b v="0"/>
    <s v="theater/plays"/>
    <x v="3"/>
  </r>
  <r>
    <x v="1"/>
    <n v="107"/>
    <n v="57.738317757009348"/>
    <s v="US"/>
    <s v="USD"/>
    <n v="1443848400"/>
    <x v="27"/>
    <n v="1447394400"/>
    <d v="2015-11-13T06:00:00"/>
    <b v="0"/>
    <b v="0"/>
    <s v="publishing/nonfiction"/>
    <x v="5"/>
  </r>
  <r>
    <x v="1"/>
    <n v="160"/>
    <n v="40.03125"/>
    <s v="GB"/>
    <s v="GBP"/>
    <n v="1457330400"/>
    <x v="558"/>
    <n v="1458277200"/>
    <d v="2016-03-18T05:00:00"/>
    <b v="0"/>
    <b v="0"/>
    <s v="music/rock"/>
    <x v="1"/>
  </r>
  <r>
    <x v="1"/>
    <n v="2230"/>
    <n v="81.016591928251117"/>
    <s v="US"/>
    <s v="USD"/>
    <n v="1395550800"/>
    <x v="559"/>
    <n v="1395723600"/>
    <d v="2014-03-25T05:00:00"/>
    <b v="0"/>
    <b v="0"/>
    <s v="food/food trucks"/>
    <x v="0"/>
  </r>
  <r>
    <x v="1"/>
    <n v="316"/>
    <n v="35.047468354430379"/>
    <s v="US"/>
    <s v="USD"/>
    <n v="1551852000"/>
    <x v="426"/>
    <n v="1552197600"/>
    <d v="2019-03-10T06:00:00"/>
    <b v="0"/>
    <b v="1"/>
    <s v="music/jazz"/>
    <x v="1"/>
  </r>
  <r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</r>
  <r>
    <x v="1"/>
    <n v="6406"/>
    <n v="27.998126756166094"/>
    <s v="US"/>
    <s v="USD"/>
    <n v="1355637600"/>
    <x v="561"/>
    <n v="1356847200"/>
    <d v="2012-12-30T06:00:00"/>
    <b v="0"/>
    <b v="0"/>
    <s v="theater/plays"/>
    <x v="3"/>
  </r>
  <r>
    <x v="3"/>
    <n v="15"/>
    <n v="75.733333333333334"/>
    <s v="US"/>
    <s v="USD"/>
    <n v="1374728400"/>
    <x v="562"/>
    <n v="1375765200"/>
    <d v="2013-08-06T05:00:00"/>
    <b v="0"/>
    <b v="0"/>
    <s v="theater/plays"/>
    <x v="3"/>
  </r>
  <r>
    <x v="1"/>
    <n v="192"/>
    <n v="45.026041666666664"/>
    <s v="US"/>
    <s v="USD"/>
    <n v="1287810000"/>
    <x v="563"/>
    <n v="1289800800"/>
    <d v="2010-11-15T06:00:00"/>
    <b v="0"/>
    <b v="0"/>
    <s v="music/electric music"/>
    <x v="1"/>
  </r>
  <r>
    <x v="1"/>
    <n v="26"/>
    <n v="73.615384615384613"/>
    <s v="CA"/>
    <s v="CAD"/>
    <n v="1503723600"/>
    <x v="564"/>
    <n v="1504501200"/>
    <d v="2017-09-04T05:00:00"/>
    <b v="0"/>
    <b v="0"/>
    <s v="theater/plays"/>
    <x v="3"/>
  </r>
  <r>
    <x v="1"/>
    <n v="723"/>
    <n v="56.991701244813278"/>
    <s v="US"/>
    <s v="USD"/>
    <n v="1484114400"/>
    <x v="565"/>
    <n v="1485669600"/>
    <d v="2017-01-29T06:00:00"/>
    <b v="0"/>
    <b v="0"/>
    <s v="theater/plays"/>
    <x v="3"/>
  </r>
  <r>
    <x v="1"/>
    <n v="170"/>
    <n v="85.223529411764702"/>
    <s v="IT"/>
    <s v="EUR"/>
    <n v="1461906000"/>
    <x v="566"/>
    <n v="1462770000"/>
    <d v="2016-05-09T05:00:00"/>
    <b v="0"/>
    <b v="0"/>
    <s v="theater/plays"/>
    <x v="3"/>
  </r>
  <r>
    <x v="1"/>
    <n v="238"/>
    <n v="50.962184873949582"/>
    <s v="GB"/>
    <s v="GBP"/>
    <n v="1379653200"/>
    <x v="567"/>
    <n v="1379739600"/>
    <d v="2013-09-21T05:00:00"/>
    <b v="0"/>
    <b v="1"/>
    <s v="music/indie rock"/>
    <x v="1"/>
  </r>
  <r>
    <x v="1"/>
    <n v="55"/>
    <n v="63.563636363636363"/>
    <s v="US"/>
    <s v="USD"/>
    <n v="1401858000"/>
    <x v="568"/>
    <n v="1402722000"/>
    <d v="2014-06-14T05:00:00"/>
    <b v="0"/>
    <b v="0"/>
    <s v="theater/plays"/>
    <x v="3"/>
  </r>
  <r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</r>
  <r>
    <x v="0"/>
    <n v="648"/>
    <n v="86.044753086419746"/>
    <s v="US"/>
    <s v="USD"/>
    <n v="1304658000"/>
    <x v="570"/>
    <n v="1304744400"/>
    <d v="2011-05-07T05:00:00"/>
    <b v="1"/>
    <b v="1"/>
    <s v="theater/plays"/>
    <x v="3"/>
  </r>
  <r>
    <x v="1"/>
    <n v="128"/>
    <n v="90.0390625"/>
    <s v="AU"/>
    <s v="AUD"/>
    <n v="1467954000"/>
    <x v="571"/>
    <n v="1468299600"/>
    <d v="2016-07-12T05:00:00"/>
    <b v="0"/>
    <b v="0"/>
    <s v="photography/photography books"/>
    <x v="7"/>
  </r>
  <r>
    <x v="1"/>
    <n v="2144"/>
    <n v="74.006063432835816"/>
    <s v="US"/>
    <s v="USD"/>
    <n v="1473742800"/>
    <x v="572"/>
    <n v="1474174800"/>
    <d v="2016-09-18T05:00:00"/>
    <b v="0"/>
    <b v="0"/>
    <s v="theater/plays"/>
    <x v="3"/>
  </r>
  <r>
    <x v="0"/>
    <n v="64"/>
    <n v="92.4375"/>
    <s v="US"/>
    <s v="USD"/>
    <n v="1523768400"/>
    <x v="573"/>
    <n v="1526014800"/>
    <d v="2018-05-11T05:00:00"/>
    <b v="0"/>
    <b v="0"/>
    <s v="music/indie rock"/>
    <x v="1"/>
  </r>
  <r>
    <x v="1"/>
    <n v="2693"/>
    <n v="55.999257333828446"/>
    <s v="GB"/>
    <s v="GBP"/>
    <n v="1437022800"/>
    <x v="574"/>
    <n v="1437454800"/>
    <d v="2015-07-21T05:00:00"/>
    <b v="0"/>
    <b v="0"/>
    <s v="theater/plays"/>
    <x v="3"/>
  </r>
  <r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</r>
  <r>
    <x v="0"/>
    <n v="62"/>
    <n v="93.596774193548384"/>
    <s v="US"/>
    <s v="USD"/>
    <n v="1580104800"/>
    <x v="575"/>
    <n v="1581314400"/>
    <d v="2020-02-10T06:00:00"/>
    <b v="0"/>
    <b v="0"/>
    <s v="theater/plays"/>
    <x v="3"/>
  </r>
  <r>
    <x v="1"/>
    <n v="189"/>
    <n v="69.867724867724874"/>
    <s v="US"/>
    <s v="USD"/>
    <n v="1285650000"/>
    <x v="576"/>
    <n v="1286427600"/>
    <d v="2010-10-07T05:00:00"/>
    <b v="0"/>
    <b v="1"/>
    <s v="theater/plays"/>
    <x v="3"/>
  </r>
  <r>
    <x v="1"/>
    <n v="154"/>
    <n v="72.129870129870127"/>
    <s v="GB"/>
    <s v="GBP"/>
    <n v="1276664400"/>
    <x v="577"/>
    <n v="1278738000"/>
    <d v="2010-07-10T05:00:00"/>
    <b v="1"/>
    <b v="0"/>
    <s v="food/food trucks"/>
    <x v="0"/>
  </r>
  <r>
    <x v="1"/>
    <n v="96"/>
    <n v="30.041666666666668"/>
    <s v="US"/>
    <s v="USD"/>
    <n v="1286168400"/>
    <x v="578"/>
    <n v="1286427600"/>
    <d v="2010-10-07T05:00:00"/>
    <b v="0"/>
    <b v="0"/>
    <s v="music/indie rock"/>
    <x v="1"/>
  </r>
  <r>
    <x v="0"/>
    <n v="750"/>
    <n v="73.968000000000004"/>
    <s v="US"/>
    <s v="USD"/>
    <n v="1467781200"/>
    <x v="579"/>
    <n v="1467954000"/>
    <d v="2016-07-08T05:00:00"/>
    <b v="0"/>
    <b v="1"/>
    <s v="theater/plays"/>
    <x v="3"/>
  </r>
  <r>
    <x v="3"/>
    <n v="87"/>
    <n v="68.65517241379311"/>
    <s v="US"/>
    <s v="USD"/>
    <n v="1556686800"/>
    <x v="580"/>
    <n v="1557637200"/>
    <d v="2019-05-12T05:00:00"/>
    <b v="0"/>
    <b v="1"/>
    <s v="theater/plays"/>
    <x v="3"/>
  </r>
  <r>
    <x v="1"/>
    <n v="3063"/>
    <n v="59.992164544564154"/>
    <s v="US"/>
    <s v="USD"/>
    <n v="1553576400"/>
    <x v="581"/>
    <n v="1553922000"/>
    <d v="2019-03-30T05:00:00"/>
    <b v="0"/>
    <b v="0"/>
    <s v="theater/plays"/>
    <x v="3"/>
  </r>
  <r>
    <x v="2"/>
    <n v="278"/>
    <n v="111.15827338129496"/>
    <s v="US"/>
    <s v="USD"/>
    <n v="1414904400"/>
    <x v="582"/>
    <n v="1416463200"/>
    <d v="2014-11-20T06:00:00"/>
    <b v="0"/>
    <b v="0"/>
    <s v="theater/plays"/>
    <x v="3"/>
  </r>
  <r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</r>
  <r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</r>
  <r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</r>
  <r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</r>
  <r>
    <x v="0"/>
    <n v="65"/>
    <n v="103.84615384615384"/>
    <s v="US"/>
    <s v="USD"/>
    <n v="1479103200"/>
    <x v="586"/>
    <n v="1479794400"/>
    <d v="2016-11-22T06:00:00"/>
    <b v="0"/>
    <b v="0"/>
    <s v="theater/plays"/>
    <x v="3"/>
  </r>
  <r>
    <x v="0"/>
    <n v="94"/>
    <n v="99.127659574468083"/>
    <s v="US"/>
    <s v="USD"/>
    <n v="1280206800"/>
    <x v="587"/>
    <n v="1281243600"/>
    <d v="2010-08-08T05:00:00"/>
    <b v="0"/>
    <b v="1"/>
    <s v="theater/plays"/>
    <x v="3"/>
  </r>
  <r>
    <x v="2"/>
    <n v="45"/>
    <n v="107.37777777777778"/>
    <s v="US"/>
    <s v="USD"/>
    <n v="1532754000"/>
    <x v="588"/>
    <n v="1532754000"/>
    <d v="2018-07-28T05:00:00"/>
    <b v="0"/>
    <b v="1"/>
    <s v="film &amp; video/drama"/>
    <x v="4"/>
  </r>
  <r>
    <x v="0"/>
    <n v="257"/>
    <n v="76.922178988326849"/>
    <s v="US"/>
    <s v="USD"/>
    <n v="1453096800"/>
    <x v="589"/>
    <n v="1453356000"/>
    <d v="2016-01-21T06:00:00"/>
    <b v="0"/>
    <b v="0"/>
    <s v="theater/plays"/>
    <x v="3"/>
  </r>
  <r>
    <x v="1"/>
    <n v="194"/>
    <n v="58.128865979381445"/>
    <s v="CH"/>
    <s v="CHF"/>
    <n v="1487570400"/>
    <x v="590"/>
    <n v="1489986000"/>
    <d v="2017-03-20T05:00:00"/>
    <b v="0"/>
    <b v="0"/>
    <s v="theater/plays"/>
    <x v="3"/>
  </r>
  <r>
    <x v="1"/>
    <n v="129"/>
    <n v="103.73643410852713"/>
    <s v="CA"/>
    <s v="CAD"/>
    <n v="1545026400"/>
    <x v="591"/>
    <n v="1545804000"/>
    <d v="2018-12-26T06:00:00"/>
    <b v="0"/>
    <b v="0"/>
    <s v="technology/wearables"/>
    <x v="2"/>
  </r>
  <r>
    <x v="1"/>
    <n v="375"/>
    <n v="87.962666666666664"/>
    <s v="US"/>
    <s v="USD"/>
    <n v="1488348000"/>
    <x v="592"/>
    <n v="1489899600"/>
    <d v="2017-03-19T05:00:00"/>
    <b v="0"/>
    <b v="0"/>
    <s v="theater/plays"/>
    <x v="3"/>
  </r>
  <r>
    <x v="0"/>
    <n v="2928"/>
    <n v="28"/>
    <s v="CA"/>
    <s v="CAD"/>
    <n v="1545112800"/>
    <x v="593"/>
    <n v="1546495200"/>
    <d v="2019-01-03T06:00:00"/>
    <b v="0"/>
    <b v="0"/>
    <s v="theater/plays"/>
    <x v="3"/>
  </r>
  <r>
    <x v="0"/>
    <n v="4697"/>
    <n v="37.999361294443261"/>
    <s v="US"/>
    <s v="USD"/>
    <n v="1537938000"/>
    <x v="594"/>
    <n v="1539752400"/>
    <d v="2018-10-17T05:00:00"/>
    <b v="0"/>
    <b v="1"/>
    <s v="music/rock"/>
    <x v="1"/>
  </r>
  <r>
    <x v="0"/>
    <n v="2915"/>
    <n v="29.999313893653515"/>
    <s v="US"/>
    <s v="USD"/>
    <n v="1363150800"/>
    <x v="595"/>
    <n v="1364101200"/>
    <d v="2013-03-24T05:00:00"/>
    <b v="0"/>
    <b v="0"/>
    <s v="games/video games"/>
    <x v="6"/>
  </r>
  <r>
    <x v="0"/>
    <n v="18"/>
    <n v="103.5"/>
    <s v="US"/>
    <s v="USD"/>
    <n v="1523250000"/>
    <x v="596"/>
    <n v="1525323600"/>
    <d v="2018-05-03T05:00:00"/>
    <b v="0"/>
    <b v="0"/>
    <s v="publishing/translations"/>
    <x v="5"/>
  </r>
  <r>
    <x v="3"/>
    <n v="723"/>
    <n v="85.994467496542185"/>
    <s v="US"/>
    <s v="USD"/>
    <n v="1499317200"/>
    <x v="597"/>
    <n v="1500872400"/>
    <d v="2017-07-24T05:00:00"/>
    <b v="1"/>
    <b v="0"/>
    <s v="food/food trucks"/>
    <x v="0"/>
  </r>
  <r>
    <x v="0"/>
    <n v="602"/>
    <n v="98.011627906976742"/>
    <s v="CH"/>
    <s v="CHF"/>
    <n v="1287550800"/>
    <x v="598"/>
    <n v="1288501200"/>
    <d v="2010-10-31T05:00:00"/>
    <b v="1"/>
    <b v="1"/>
    <s v="theater/plays"/>
    <x v="3"/>
  </r>
  <r>
    <x v="0"/>
    <n v="1"/>
    <n v="2"/>
    <s v="US"/>
    <s v="USD"/>
    <n v="1404795600"/>
    <x v="599"/>
    <n v="1407128400"/>
    <d v="2014-08-04T05:00:00"/>
    <b v="0"/>
    <b v="0"/>
    <s v="music/jazz"/>
    <x v="1"/>
  </r>
  <r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</r>
  <r>
    <x v="1"/>
    <n v="409"/>
    <n v="31.012224938875306"/>
    <s v="US"/>
    <s v="USD"/>
    <n v="1470373200"/>
    <x v="601"/>
    <n v="1474088400"/>
    <d v="2016-09-17T05:00:00"/>
    <b v="0"/>
    <b v="0"/>
    <s v="technology/web"/>
    <x v="2"/>
  </r>
  <r>
    <x v="1"/>
    <n v="234"/>
    <n v="59.970085470085472"/>
    <s v="US"/>
    <s v="USD"/>
    <n v="1460091600"/>
    <x v="602"/>
    <n v="1460264400"/>
    <d v="2016-04-10T05:00:00"/>
    <b v="0"/>
    <b v="0"/>
    <s v="technology/web"/>
    <x v="2"/>
  </r>
  <r>
    <x v="1"/>
    <n v="3016"/>
    <n v="58.9973474801061"/>
    <s v="US"/>
    <s v="USD"/>
    <n v="1440392400"/>
    <x v="335"/>
    <n v="1440824400"/>
    <d v="2015-08-29T05:00:00"/>
    <b v="0"/>
    <b v="0"/>
    <s v="music/metal"/>
    <x v="1"/>
  </r>
  <r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</r>
  <r>
    <x v="0"/>
    <n v="504"/>
    <n v="98.966269841269835"/>
    <s v="AU"/>
    <s v="AUD"/>
    <n v="1514440800"/>
    <x v="604"/>
    <n v="1514872800"/>
    <d v="2018-01-02T06:00:00"/>
    <b v="0"/>
    <b v="0"/>
    <s v="food/food trucks"/>
    <x v="0"/>
  </r>
  <r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</r>
  <r>
    <x v="3"/>
    <n v="390"/>
    <n v="81.010256410256417"/>
    <s v="US"/>
    <s v="USD"/>
    <n v="1440910800"/>
    <x v="606"/>
    <n v="1442898000"/>
    <d v="2015-09-22T05:00:00"/>
    <b v="0"/>
    <b v="0"/>
    <s v="music/rock"/>
    <x v="1"/>
  </r>
  <r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</r>
  <r>
    <x v="0"/>
    <n v="77"/>
    <n v="96.597402597402592"/>
    <s v="US"/>
    <s v="USD"/>
    <n v="1440133200"/>
    <x v="607"/>
    <n v="1440910800"/>
    <d v="2015-08-30T05:00:00"/>
    <b v="1"/>
    <b v="0"/>
    <s v="theater/plays"/>
    <x v="3"/>
  </r>
  <r>
    <x v="0"/>
    <n v="752"/>
    <n v="76.957446808510639"/>
    <s v="DK"/>
    <s v="DKK"/>
    <n v="1332910800"/>
    <x v="608"/>
    <n v="1335502800"/>
    <d v="2012-04-27T05:00:00"/>
    <b v="0"/>
    <b v="0"/>
    <s v="music/jazz"/>
    <x v="1"/>
  </r>
  <r>
    <x v="0"/>
    <n v="131"/>
    <n v="67.984732824427482"/>
    <s v="US"/>
    <s v="USD"/>
    <n v="1544335200"/>
    <x v="609"/>
    <n v="1544680800"/>
    <d v="2018-12-13T06:00:00"/>
    <b v="0"/>
    <b v="0"/>
    <s v="theater/plays"/>
    <x v="3"/>
  </r>
  <r>
    <x v="0"/>
    <n v="87"/>
    <n v="88.781609195402297"/>
    <s v="US"/>
    <s v="USD"/>
    <n v="1286427600"/>
    <x v="610"/>
    <n v="1288414800"/>
    <d v="2010-10-30T05:00:00"/>
    <b v="0"/>
    <b v="0"/>
    <s v="theater/plays"/>
    <x v="3"/>
  </r>
  <r>
    <x v="0"/>
    <n v="1063"/>
    <n v="24.99623706491063"/>
    <s v="US"/>
    <s v="USD"/>
    <n v="1329717600"/>
    <x v="541"/>
    <n v="1330581600"/>
    <d v="2012-03-01T06:00:00"/>
    <b v="0"/>
    <b v="0"/>
    <s v="music/jazz"/>
    <x v="1"/>
  </r>
  <r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</r>
  <r>
    <x v="3"/>
    <n v="25"/>
    <n v="79.400000000000006"/>
    <s v="US"/>
    <s v="USD"/>
    <n v="1377838800"/>
    <x v="612"/>
    <n v="1378357200"/>
    <d v="2013-09-05T05:00:00"/>
    <b v="0"/>
    <b v="1"/>
    <s v="theater/plays"/>
    <x v="3"/>
  </r>
  <r>
    <x v="1"/>
    <n v="419"/>
    <n v="29.009546539379475"/>
    <s v="US"/>
    <s v="USD"/>
    <n v="1410325200"/>
    <x v="613"/>
    <n v="1411102800"/>
    <d v="2014-09-19T05:00:00"/>
    <b v="0"/>
    <b v="0"/>
    <s v="journalism/audio"/>
    <x v="8"/>
  </r>
  <r>
    <x v="0"/>
    <n v="76"/>
    <n v="73.59210526315789"/>
    <s v="US"/>
    <s v="USD"/>
    <n v="1343797200"/>
    <x v="614"/>
    <n v="1344834000"/>
    <d v="2012-08-13T05:00:00"/>
    <b v="0"/>
    <b v="0"/>
    <s v="theater/plays"/>
    <x v="3"/>
  </r>
  <r>
    <x v="1"/>
    <n v="1621"/>
    <n v="107.97038864898211"/>
    <s v="IT"/>
    <s v="EUR"/>
    <n v="1498453200"/>
    <x v="615"/>
    <n v="1499230800"/>
    <d v="2017-07-05T05:00:00"/>
    <b v="0"/>
    <b v="0"/>
    <s v="theater/plays"/>
    <x v="3"/>
  </r>
  <r>
    <x v="1"/>
    <n v="1101"/>
    <n v="68.987284287011803"/>
    <s v="US"/>
    <s v="USD"/>
    <n v="1456380000"/>
    <x v="90"/>
    <n v="1457416800"/>
    <d v="2016-03-08T06:00:00"/>
    <b v="0"/>
    <b v="0"/>
    <s v="music/indie rock"/>
    <x v="1"/>
  </r>
  <r>
    <x v="1"/>
    <n v="1073"/>
    <n v="111.02236719478098"/>
    <s v="US"/>
    <s v="USD"/>
    <n v="1280552400"/>
    <x v="616"/>
    <n v="1280898000"/>
    <d v="2010-08-04T05:00:00"/>
    <b v="0"/>
    <b v="1"/>
    <s v="theater/plays"/>
    <x v="3"/>
  </r>
  <r>
    <x v="0"/>
    <n v="4428"/>
    <n v="24.997515808491418"/>
    <s v="AU"/>
    <s v="AUD"/>
    <n v="1521608400"/>
    <x v="617"/>
    <n v="1522472400"/>
    <d v="2018-03-31T05:00:00"/>
    <b v="0"/>
    <b v="0"/>
    <s v="theater/plays"/>
    <x v="3"/>
  </r>
  <r>
    <x v="0"/>
    <n v="58"/>
    <n v="42.155172413793103"/>
    <s v="IT"/>
    <s v="EUR"/>
    <n v="1460696400"/>
    <x v="618"/>
    <n v="1462510800"/>
    <d v="2016-05-06T05:00:00"/>
    <b v="0"/>
    <b v="0"/>
    <s v="music/indie rock"/>
    <x v="1"/>
  </r>
  <r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</r>
  <r>
    <x v="1"/>
    <n v="331"/>
    <n v="36.0392749244713"/>
    <s v="US"/>
    <s v="USD"/>
    <n v="1568178000"/>
    <x v="620"/>
    <n v="1568782800"/>
    <d v="2019-09-18T05:00:00"/>
    <b v="0"/>
    <b v="0"/>
    <s v="journalism/audio"/>
    <x v="8"/>
  </r>
  <r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</r>
  <r>
    <x v="0"/>
    <n v="111"/>
    <n v="39.927927927927925"/>
    <s v="US"/>
    <s v="USD"/>
    <n v="1468126800"/>
    <x v="622"/>
    <n v="1472446800"/>
    <d v="2016-08-29T05:00:00"/>
    <b v="0"/>
    <b v="0"/>
    <s v="publishing/fiction"/>
    <x v="5"/>
  </r>
  <r>
    <x v="3"/>
    <n v="215"/>
    <n v="83.158139534883716"/>
    <s v="US"/>
    <s v="USD"/>
    <n v="1547877600"/>
    <x v="35"/>
    <n v="1548050400"/>
    <d v="2019-01-21T06:00:00"/>
    <b v="0"/>
    <b v="0"/>
    <s v="film &amp; video/drama"/>
    <x v="4"/>
  </r>
  <r>
    <x v="1"/>
    <n v="363"/>
    <n v="39.97520661157025"/>
    <s v="US"/>
    <s v="USD"/>
    <n v="1571374800"/>
    <x v="623"/>
    <n v="1571806800"/>
    <d v="2019-10-23T05:00:00"/>
    <b v="0"/>
    <b v="1"/>
    <s v="food/food trucks"/>
    <x v="0"/>
  </r>
  <r>
    <x v="0"/>
    <n v="2955"/>
    <n v="47.993908629441627"/>
    <s v="US"/>
    <s v="USD"/>
    <n v="1576303200"/>
    <x v="624"/>
    <n v="1576476000"/>
    <d v="2019-12-16T06:00:00"/>
    <b v="0"/>
    <b v="1"/>
    <s v="games/mobile games"/>
    <x v="6"/>
  </r>
  <r>
    <x v="0"/>
    <n v="1657"/>
    <n v="95.978877489438744"/>
    <s v="US"/>
    <s v="USD"/>
    <n v="1324447200"/>
    <x v="625"/>
    <n v="1324965600"/>
    <d v="2011-12-27T06:00:00"/>
    <b v="0"/>
    <b v="0"/>
    <s v="theater/plays"/>
    <x v="3"/>
  </r>
  <r>
    <x v="1"/>
    <n v="103"/>
    <n v="78.728155339805824"/>
    <s v="US"/>
    <s v="USD"/>
    <n v="1386741600"/>
    <x v="626"/>
    <n v="1387519200"/>
    <d v="2013-12-20T06:00:00"/>
    <b v="0"/>
    <b v="0"/>
    <s v="theater/plays"/>
    <x v="3"/>
  </r>
  <r>
    <x v="1"/>
    <n v="147"/>
    <n v="56.081632653061227"/>
    <s v="US"/>
    <s v="USD"/>
    <n v="1537074000"/>
    <x v="627"/>
    <n v="1537246800"/>
    <d v="2018-09-18T05:00:00"/>
    <b v="0"/>
    <b v="0"/>
    <s v="theater/plays"/>
    <x v="3"/>
  </r>
  <r>
    <x v="1"/>
    <n v="110"/>
    <n v="69.090909090909093"/>
    <s v="CA"/>
    <s v="CAD"/>
    <n v="1277787600"/>
    <x v="628"/>
    <n v="1279515600"/>
    <d v="2010-07-19T05:00:00"/>
    <b v="0"/>
    <b v="0"/>
    <s v="publishing/nonfiction"/>
    <x v="5"/>
  </r>
  <r>
    <x v="0"/>
    <n v="926"/>
    <n v="102.05291576673866"/>
    <s v="CA"/>
    <s v="CAD"/>
    <n v="1440306000"/>
    <x v="629"/>
    <n v="1442379600"/>
    <d v="2015-09-16T05:00:00"/>
    <b v="0"/>
    <b v="0"/>
    <s v="theater/plays"/>
    <x v="3"/>
  </r>
  <r>
    <x v="1"/>
    <n v="134"/>
    <n v="107.32089552238806"/>
    <s v="US"/>
    <s v="USD"/>
    <n v="1522126800"/>
    <x v="630"/>
    <n v="1523077200"/>
    <d v="2018-04-07T05:00:00"/>
    <b v="0"/>
    <b v="0"/>
    <s v="technology/wearables"/>
    <x v="2"/>
  </r>
  <r>
    <x v="1"/>
    <n v="269"/>
    <n v="51.970260223048328"/>
    <s v="US"/>
    <s v="USD"/>
    <n v="1489298400"/>
    <x v="631"/>
    <n v="1489554000"/>
    <d v="2017-03-15T05:00:00"/>
    <b v="0"/>
    <b v="0"/>
    <s v="theater/plays"/>
    <x v="3"/>
  </r>
  <r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</r>
  <r>
    <x v="1"/>
    <n v="69"/>
    <n v="106.49275362318841"/>
    <s v="US"/>
    <s v="USD"/>
    <n v="1383022800"/>
    <x v="633"/>
    <n v="1384063200"/>
    <d v="2013-11-10T06:00:00"/>
    <b v="0"/>
    <b v="0"/>
    <s v="technology/web"/>
    <x v="2"/>
  </r>
  <r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</r>
  <r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</r>
  <r>
    <x v="0"/>
    <n v="77"/>
    <n v="70.623376623376629"/>
    <s v="GB"/>
    <s v="GBP"/>
    <n v="1562648400"/>
    <x v="636"/>
    <n v="1564203600"/>
    <d v="2019-07-27T05:00:00"/>
    <b v="0"/>
    <b v="0"/>
    <s v="music/rock"/>
    <x v="1"/>
  </r>
  <r>
    <x v="0"/>
    <n v="1748"/>
    <n v="66.016018306636155"/>
    <s v="US"/>
    <s v="USD"/>
    <n v="1508216400"/>
    <x v="637"/>
    <n v="1509685200"/>
    <d v="2017-11-03T05:00:00"/>
    <b v="0"/>
    <b v="0"/>
    <s v="theater/plays"/>
    <x v="3"/>
  </r>
  <r>
    <x v="0"/>
    <n v="79"/>
    <n v="96.911392405063296"/>
    <s v="US"/>
    <s v="USD"/>
    <n v="1511762400"/>
    <x v="638"/>
    <n v="1514959200"/>
    <d v="2018-01-03T06:00:00"/>
    <b v="0"/>
    <b v="0"/>
    <s v="theater/plays"/>
    <x v="3"/>
  </r>
  <r>
    <x v="1"/>
    <n v="196"/>
    <n v="62.867346938775512"/>
    <s v="IT"/>
    <s v="EUR"/>
    <n v="1447480800"/>
    <x v="639"/>
    <n v="1448863200"/>
    <d v="2015-11-30T06:00:00"/>
    <b v="1"/>
    <b v="0"/>
    <s v="music/rock"/>
    <x v="1"/>
  </r>
  <r>
    <x v="0"/>
    <n v="889"/>
    <n v="108.98537682789652"/>
    <s v="US"/>
    <s v="USD"/>
    <n v="1429506000"/>
    <x v="640"/>
    <n v="1429592400"/>
    <d v="2015-04-21T05:00:00"/>
    <b v="0"/>
    <b v="1"/>
    <s v="theater/plays"/>
    <x v="3"/>
  </r>
  <r>
    <x v="1"/>
    <n v="7295"/>
    <n v="26.999314599040439"/>
    <s v="US"/>
    <s v="USD"/>
    <n v="1522472400"/>
    <x v="641"/>
    <n v="1522645200"/>
    <d v="2018-04-02T05:00:00"/>
    <b v="0"/>
    <b v="0"/>
    <s v="music/electric music"/>
    <x v="1"/>
  </r>
  <r>
    <x v="1"/>
    <n v="2893"/>
    <n v="65.004147943311438"/>
    <s v="CA"/>
    <s v="CAD"/>
    <n v="1322114400"/>
    <x v="642"/>
    <n v="1323324000"/>
    <d v="2011-12-08T06:00:00"/>
    <b v="0"/>
    <b v="0"/>
    <s v="technology/wearables"/>
    <x v="2"/>
  </r>
  <r>
    <x v="0"/>
    <n v="56"/>
    <n v="111.51785714285714"/>
    <s v="US"/>
    <s v="USD"/>
    <n v="1561438800"/>
    <x v="230"/>
    <n v="1561525200"/>
    <d v="2019-06-26T05:00:00"/>
    <b v="0"/>
    <b v="0"/>
    <s v="film &amp; video/drama"/>
    <x v="4"/>
  </r>
  <r>
    <x v="0"/>
    <n v="1"/>
    <n v="3"/>
    <s v="US"/>
    <s v="USD"/>
    <n v="1264399200"/>
    <x v="67"/>
    <n v="1265695200"/>
    <d v="2010-02-09T06:00:00"/>
    <b v="0"/>
    <b v="0"/>
    <s v="technology/wearables"/>
    <x v="2"/>
  </r>
  <r>
    <x v="1"/>
    <n v="820"/>
    <n v="110.99268292682927"/>
    <s v="US"/>
    <s v="USD"/>
    <n v="1301202000"/>
    <x v="643"/>
    <n v="1301806800"/>
    <d v="2011-04-03T05:00:00"/>
    <b v="1"/>
    <b v="0"/>
    <s v="theater/plays"/>
    <x v="3"/>
  </r>
  <r>
    <x v="0"/>
    <n v="83"/>
    <n v="56.746987951807228"/>
    <s v="US"/>
    <s v="USD"/>
    <n v="1374469200"/>
    <x v="644"/>
    <n v="1374901200"/>
    <d v="2013-07-27T05:00:00"/>
    <b v="0"/>
    <b v="0"/>
    <s v="technology/wearables"/>
    <x v="2"/>
  </r>
  <r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</r>
  <r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</r>
  <r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</r>
  <r>
    <x v="1"/>
    <n v="1345"/>
    <n v="103.03791821561339"/>
    <s v="AU"/>
    <s v="AUD"/>
    <n v="1546754400"/>
    <x v="647"/>
    <n v="1547445600"/>
    <d v="2019-01-14T06:00:00"/>
    <b v="0"/>
    <b v="1"/>
    <s v="technology/web"/>
    <x v="2"/>
  </r>
  <r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</r>
  <r>
    <x v="1"/>
    <n v="137"/>
    <n v="87.737226277372258"/>
    <s v="CH"/>
    <s v="CHF"/>
    <n v="1495429200"/>
    <x v="648"/>
    <n v="1496293200"/>
    <d v="2017-06-01T05:00:00"/>
    <b v="0"/>
    <b v="0"/>
    <s v="theater/plays"/>
    <x v="3"/>
  </r>
  <r>
    <x v="1"/>
    <n v="186"/>
    <n v="75.021505376344081"/>
    <s v="IT"/>
    <s v="EUR"/>
    <n v="1334811600"/>
    <x v="267"/>
    <n v="1335416400"/>
    <d v="2012-04-26T05:00:00"/>
    <b v="0"/>
    <b v="0"/>
    <s v="theater/plays"/>
    <x v="3"/>
  </r>
  <r>
    <x v="1"/>
    <n v="125"/>
    <n v="50.863999999999997"/>
    <s v="US"/>
    <s v="USD"/>
    <n v="1531544400"/>
    <x v="649"/>
    <n v="1532149200"/>
    <d v="2018-07-21T05:00:00"/>
    <b v="0"/>
    <b v="1"/>
    <s v="theater/plays"/>
    <x v="3"/>
  </r>
  <r>
    <x v="0"/>
    <n v="14"/>
    <n v="90"/>
    <s v="IT"/>
    <s v="EUR"/>
    <n v="1453615200"/>
    <x v="248"/>
    <n v="1453788000"/>
    <d v="2016-01-26T06:00:00"/>
    <b v="1"/>
    <b v="1"/>
    <s v="theater/plays"/>
    <x v="3"/>
  </r>
  <r>
    <x v="1"/>
    <n v="202"/>
    <n v="72.896039603960389"/>
    <s v="US"/>
    <s v="USD"/>
    <n v="1467954000"/>
    <x v="571"/>
    <n v="1471496400"/>
    <d v="2016-08-18T05:00:00"/>
    <b v="0"/>
    <b v="0"/>
    <s v="theater/plays"/>
    <x v="3"/>
  </r>
  <r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</r>
  <r>
    <x v="1"/>
    <n v="1785"/>
    <n v="101.98095238095237"/>
    <s v="US"/>
    <s v="USD"/>
    <n v="1408424400"/>
    <x v="1"/>
    <n v="1408510800"/>
    <d v="2014-08-20T05:00:00"/>
    <b v="0"/>
    <b v="0"/>
    <s v="music/rock"/>
    <x v="1"/>
  </r>
  <r>
    <x v="0"/>
    <n v="656"/>
    <n v="44.009146341463413"/>
    <s v="US"/>
    <s v="USD"/>
    <n v="1281157200"/>
    <x v="651"/>
    <n v="1281589200"/>
    <d v="2010-08-12T05:00:00"/>
    <b v="0"/>
    <b v="0"/>
    <s v="games/mobile games"/>
    <x v="6"/>
  </r>
  <r>
    <x v="1"/>
    <n v="157"/>
    <n v="65.942675159235662"/>
    <s v="US"/>
    <s v="USD"/>
    <n v="1373432400"/>
    <x v="652"/>
    <n v="1375851600"/>
    <d v="2013-08-07T05:00:00"/>
    <b v="0"/>
    <b v="1"/>
    <s v="theater/plays"/>
    <x v="3"/>
  </r>
  <r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</r>
  <r>
    <x v="1"/>
    <n v="297"/>
    <n v="28.003367003367003"/>
    <s v="US"/>
    <s v="USD"/>
    <n v="1371445200"/>
    <x v="654"/>
    <n v="1373691600"/>
    <d v="2013-07-13T05:00:00"/>
    <b v="0"/>
    <b v="0"/>
    <s v="technology/wearables"/>
    <x v="2"/>
  </r>
  <r>
    <x v="1"/>
    <n v="123"/>
    <n v="85.829268292682926"/>
    <s v="US"/>
    <s v="USD"/>
    <n v="1338267600"/>
    <x v="655"/>
    <n v="1339218000"/>
    <d v="2012-06-09T05:00:00"/>
    <b v="0"/>
    <b v="0"/>
    <s v="publishing/fiction"/>
    <x v="5"/>
  </r>
  <r>
    <x v="3"/>
    <n v="38"/>
    <n v="84.921052631578945"/>
    <s v="DK"/>
    <s v="DKK"/>
    <n v="1519192800"/>
    <x v="656"/>
    <n v="1520402400"/>
    <d v="2018-03-07T06:00:00"/>
    <b v="0"/>
    <b v="1"/>
    <s v="theater/plays"/>
    <x v="3"/>
  </r>
  <r>
    <x v="3"/>
    <n v="60"/>
    <n v="90.483333333333334"/>
    <s v="US"/>
    <s v="USD"/>
    <n v="1522818000"/>
    <x v="657"/>
    <n v="1523336400"/>
    <d v="2018-04-10T05:00:00"/>
    <b v="0"/>
    <b v="0"/>
    <s v="music/rock"/>
    <x v="1"/>
  </r>
  <r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</r>
  <r>
    <x v="1"/>
    <n v="144"/>
    <n v="92.013888888888886"/>
    <s v="AU"/>
    <s v="AUD"/>
    <n v="1456898400"/>
    <x v="658"/>
    <n v="1458709200"/>
    <d v="2016-03-23T05:00:00"/>
    <b v="0"/>
    <b v="0"/>
    <s v="theater/plays"/>
    <x v="3"/>
  </r>
  <r>
    <x v="1"/>
    <n v="121"/>
    <n v="93.066115702479337"/>
    <s v="GB"/>
    <s v="GBP"/>
    <n v="1413954000"/>
    <x v="659"/>
    <n v="1414126800"/>
    <d v="2014-10-24T05:00:00"/>
    <b v="0"/>
    <b v="1"/>
    <s v="theater/plays"/>
    <x v="3"/>
  </r>
  <r>
    <x v="0"/>
    <n v="1596"/>
    <n v="61.008145363408524"/>
    <s v="US"/>
    <s v="USD"/>
    <n v="1416031200"/>
    <x v="660"/>
    <n v="1416204000"/>
    <d v="2014-11-17T06:00:00"/>
    <b v="0"/>
    <b v="0"/>
    <s v="games/mobile games"/>
    <x v="6"/>
  </r>
  <r>
    <x v="3"/>
    <n v="524"/>
    <n v="92.036259541984734"/>
    <s v="US"/>
    <s v="USD"/>
    <n v="1287982800"/>
    <x v="661"/>
    <n v="1288501200"/>
    <d v="2010-10-31T05:00:00"/>
    <b v="0"/>
    <b v="1"/>
    <s v="theater/plays"/>
    <x v="3"/>
  </r>
  <r>
    <x v="1"/>
    <n v="181"/>
    <n v="81.132596685082873"/>
    <s v="US"/>
    <s v="USD"/>
    <n v="1547964000"/>
    <x v="4"/>
    <n v="1552971600"/>
    <d v="2019-03-19T05:00:00"/>
    <b v="0"/>
    <b v="0"/>
    <s v="technology/web"/>
    <x v="2"/>
  </r>
  <r>
    <x v="0"/>
    <n v="10"/>
    <n v="73.5"/>
    <s v="US"/>
    <s v="USD"/>
    <n v="1464152400"/>
    <x v="662"/>
    <n v="1465102800"/>
    <d v="2016-06-05T05:00:00"/>
    <b v="0"/>
    <b v="0"/>
    <s v="theater/plays"/>
    <x v="3"/>
  </r>
  <r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</r>
  <r>
    <x v="1"/>
    <n v="1071"/>
    <n v="110.96825396825396"/>
    <s v="CA"/>
    <s v="CAD"/>
    <n v="1432357200"/>
    <x v="664"/>
    <n v="1432875600"/>
    <d v="2015-05-29T05:00:00"/>
    <b v="0"/>
    <b v="0"/>
    <s v="technology/wearables"/>
    <x v="2"/>
  </r>
  <r>
    <x v="3"/>
    <n v="219"/>
    <n v="32.968036529680369"/>
    <s v="US"/>
    <s v="USD"/>
    <n v="1500786000"/>
    <x v="665"/>
    <n v="1500872400"/>
    <d v="2017-07-24T05:00:00"/>
    <b v="0"/>
    <b v="0"/>
    <s v="technology/web"/>
    <x v="2"/>
  </r>
  <r>
    <x v="0"/>
    <n v="1121"/>
    <n v="96.005352363960753"/>
    <s v="US"/>
    <s v="USD"/>
    <n v="1490158800"/>
    <x v="666"/>
    <n v="1492146000"/>
    <d v="2017-04-14T05:00:00"/>
    <b v="0"/>
    <b v="1"/>
    <s v="music/rock"/>
    <x v="1"/>
  </r>
  <r>
    <x v="1"/>
    <n v="980"/>
    <n v="84.96632653061225"/>
    <s v="US"/>
    <s v="USD"/>
    <n v="1406178000"/>
    <x v="43"/>
    <n v="1407301200"/>
    <d v="2014-08-06T05:00:00"/>
    <b v="0"/>
    <b v="0"/>
    <s v="music/metal"/>
    <x v="1"/>
  </r>
  <r>
    <x v="1"/>
    <n v="536"/>
    <n v="25.007462686567163"/>
    <s v="US"/>
    <s v="USD"/>
    <n v="1485583200"/>
    <x v="667"/>
    <n v="1486620000"/>
    <d v="2017-02-09T06:00:00"/>
    <b v="0"/>
    <b v="1"/>
    <s v="theater/plays"/>
    <x v="3"/>
  </r>
  <r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</r>
  <r>
    <x v="3"/>
    <n v="29"/>
    <n v="87.34482758620689"/>
    <s v="US"/>
    <s v="USD"/>
    <n v="1424412000"/>
    <x v="669"/>
    <n v="1424757600"/>
    <d v="2015-02-24T06:00:00"/>
    <b v="0"/>
    <b v="0"/>
    <s v="publishing/nonfiction"/>
    <x v="5"/>
  </r>
  <r>
    <x v="1"/>
    <n v="180"/>
    <n v="27.933333333333334"/>
    <s v="US"/>
    <s v="USD"/>
    <n v="1478844000"/>
    <x v="670"/>
    <n v="1479880800"/>
    <d v="2016-11-23T06:00:00"/>
    <b v="0"/>
    <b v="0"/>
    <s v="music/indie rock"/>
    <x v="1"/>
  </r>
  <r>
    <x v="0"/>
    <n v="15"/>
    <n v="103.8"/>
    <s v="US"/>
    <s v="USD"/>
    <n v="1416117600"/>
    <x v="671"/>
    <n v="1418018400"/>
    <d v="2014-12-08T06:00:00"/>
    <b v="0"/>
    <b v="1"/>
    <s v="theater/plays"/>
    <x v="3"/>
  </r>
  <r>
    <x v="0"/>
    <n v="191"/>
    <n v="31.937172774869111"/>
    <s v="US"/>
    <s v="USD"/>
    <n v="1340946000"/>
    <x v="672"/>
    <n v="1341032400"/>
    <d v="2012-06-30T05:00:00"/>
    <b v="0"/>
    <b v="0"/>
    <s v="music/indie rock"/>
    <x v="1"/>
  </r>
  <r>
    <x v="0"/>
    <n v="16"/>
    <n v="99.5"/>
    <s v="US"/>
    <s v="USD"/>
    <n v="1486101600"/>
    <x v="673"/>
    <n v="1486360800"/>
    <d v="2017-02-06T06:00:00"/>
    <b v="0"/>
    <b v="0"/>
    <s v="theater/plays"/>
    <x v="3"/>
  </r>
  <r>
    <x v="1"/>
    <n v="130"/>
    <n v="108.84615384615384"/>
    <s v="US"/>
    <s v="USD"/>
    <n v="1274590800"/>
    <x v="674"/>
    <n v="1274677200"/>
    <d v="2010-05-24T05:00:00"/>
    <b v="0"/>
    <b v="0"/>
    <s v="theater/plays"/>
    <x v="3"/>
  </r>
  <r>
    <x v="1"/>
    <n v="122"/>
    <n v="110.76229508196721"/>
    <s v="US"/>
    <s v="USD"/>
    <n v="1263880800"/>
    <x v="675"/>
    <n v="1267509600"/>
    <d v="2010-03-02T06:00:00"/>
    <b v="0"/>
    <b v="0"/>
    <s v="music/electric music"/>
    <x v="1"/>
  </r>
  <r>
    <x v="0"/>
    <n v="17"/>
    <n v="29.647058823529413"/>
    <s v="US"/>
    <s v="USD"/>
    <n v="1445403600"/>
    <x v="676"/>
    <n v="1445922000"/>
    <d v="2015-10-27T05:00:00"/>
    <b v="0"/>
    <b v="1"/>
    <s v="theater/plays"/>
    <x v="3"/>
  </r>
  <r>
    <x v="1"/>
    <n v="140"/>
    <n v="101.71428571428571"/>
    <s v="US"/>
    <s v="USD"/>
    <n v="1533877200"/>
    <x v="342"/>
    <n v="1534050000"/>
    <d v="2018-08-12T05:00:00"/>
    <b v="0"/>
    <b v="1"/>
    <s v="theater/plays"/>
    <x v="3"/>
  </r>
  <r>
    <x v="0"/>
    <n v="34"/>
    <n v="61.5"/>
    <s v="US"/>
    <s v="USD"/>
    <n v="1275195600"/>
    <x v="677"/>
    <n v="1277528400"/>
    <d v="2010-06-26T05:00:00"/>
    <b v="0"/>
    <b v="0"/>
    <s v="technology/wearables"/>
    <x v="2"/>
  </r>
  <r>
    <x v="1"/>
    <n v="3388"/>
    <n v="35"/>
    <s v="US"/>
    <s v="USD"/>
    <n v="1318136400"/>
    <x v="678"/>
    <n v="1318568400"/>
    <d v="2011-10-14T05:00:00"/>
    <b v="0"/>
    <b v="0"/>
    <s v="technology/web"/>
    <x v="2"/>
  </r>
  <r>
    <x v="1"/>
    <n v="280"/>
    <n v="40.049999999999997"/>
    <s v="US"/>
    <s v="USD"/>
    <n v="1283403600"/>
    <x v="679"/>
    <n v="1284354000"/>
    <d v="2010-09-13T05:00:00"/>
    <b v="0"/>
    <b v="0"/>
    <s v="theater/plays"/>
    <x v="3"/>
  </r>
  <r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</r>
  <r>
    <x v="1"/>
    <n v="366"/>
    <n v="36.959016393442624"/>
    <s v="IT"/>
    <s v="EUR"/>
    <n v="1412744400"/>
    <x v="681"/>
    <n v="1413781200"/>
    <d v="2014-10-20T05:00:00"/>
    <b v="0"/>
    <b v="1"/>
    <s v="technology/wearables"/>
    <x v="2"/>
  </r>
  <r>
    <x v="0"/>
    <n v="1"/>
    <n v="1"/>
    <s v="GB"/>
    <s v="GBP"/>
    <n v="1277960400"/>
    <x v="682"/>
    <n v="1280120400"/>
    <d v="2010-07-26T05:00:00"/>
    <b v="0"/>
    <b v="0"/>
    <s v="music/electric music"/>
    <x v="1"/>
  </r>
  <r>
    <x v="1"/>
    <n v="270"/>
    <n v="30.974074074074075"/>
    <s v="US"/>
    <s v="USD"/>
    <n v="1458190800"/>
    <x v="683"/>
    <n v="1459486800"/>
    <d v="2016-04-01T05:00:00"/>
    <b v="1"/>
    <b v="1"/>
    <s v="publishing/nonfiction"/>
    <x v="5"/>
  </r>
  <r>
    <x v="3"/>
    <n v="114"/>
    <n v="47.035087719298247"/>
    <s v="US"/>
    <s v="USD"/>
    <n v="1280984400"/>
    <x v="684"/>
    <n v="1282539600"/>
    <d v="2010-08-23T05:00:00"/>
    <b v="0"/>
    <b v="1"/>
    <s v="theater/plays"/>
    <x v="3"/>
  </r>
  <r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</r>
  <r>
    <x v="1"/>
    <n v="3205"/>
    <n v="37.005616224648989"/>
    <s v="US"/>
    <s v="USD"/>
    <n v="1351400400"/>
    <x v="685"/>
    <n v="1355983200"/>
    <d v="2012-12-20T06:00:00"/>
    <b v="0"/>
    <b v="0"/>
    <s v="theater/plays"/>
    <x v="3"/>
  </r>
  <r>
    <x v="1"/>
    <n v="288"/>
    <n v="26.027777777777779"/>
    <s v="DK"/>
    <s v="DKK"/>
    <n v="1514354400"/>
    <x v="605"/>
    <n v="1515391200"/>
    <d v="2018-01-08T06:00:00"/>
    <b v="0"/>
    <b v="1"/>
    <s v="theater/plays"/>
    <x v="3"/>
  </r>
  <r>
    <x v="1"/>
    <n v="148"/>
    <n v="67.817567567567565"/>
    <s v="US"/>
    <s v="USD"/>
    <n v="1421733600"/>
    <x v="686"/>
    <n v="1422252000"/>
    <d v="2015-01-26T06:00:00"/>
    <b v="0"/>
    <b v="0"/>
    <s v="theater/plays"/>
    <x v="3"/>
  </r>
  <r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</r>
  <r>
    <x v="1"/>
    <n v="1518"/>
    <n v="110.01646903820817"/>
    <s v="CA"/>
    <s v="CAD"/>
    <n v="1414126800"/>
    <x v="688"/>
    <n v="1414904400"/>
    <d v="2014-11-02T05:00:00"/>
    <b v="0"/>
    <b v="0"/>
    <s v="music/rock"/>
    <x v="1"/>
  </r>
  <r>
    <x v="0"/>
    <n v="1274"/>
    <n v="89.964678178963894"/>
    <s v="US"/>
    <s v="USD"/>
    <n v="1517810400"/>
    <x v="689"/>
    <n v="1520402400"/>
    <d v="2018-03-07T06:00:00"/>
    <b v="0"/>
    <b v="0"/>
    <s v="music/electric music"/>
    <x v="1"/>
  </r>
  <r>
    <x v="0"/>
    <n v="210"/>
    <n v="79.009523809523813"/>
    <s v="IT"/>
    <s v="EUR"/>
    <n v="1564635600"/>
    <x v="690"/>
    <n v="1567141200"/>
    <d v="2019-08-30T05:00:00"/>
    <b v="0"/>
    <b v="1"/>
    <s v="games/video games"/>
    <x v="6"/>
  </r>
  <r>
    <x v="1"/>
    <n v="166"/>
    <n v="86.867469879518069"/>
    <s v="US"/>
    <s v="USD"/>
    <n v="1500699600"/>
    <x v="691"/>
    <n v="1501131600"/>
    <d v="2017-07-27T05:00:00"/>
    <b v="0"/>
    <b v="0"/>
    <s v="music/rock"/>
    <x v="1"/>
  </r>
  <r>
    <x v="1"/>
    <n v="100"/>
    <n v="62.04"/>
    <s v="AU"/>
    <s v="AUD"/>
    <n v="1354082400"/>
    <x v="692"/>
    <n v="1355032800"/>
    <d v="2012-12-09T06:00:00"/>
    <b v="0"/>
    <b v="0"/>
    <s v="music/jazz"/>
    <x v="1"/>
  </r>
  <r>
    <x v="1"/>
    <n v="235"/>
    <n v="26.970212765957445"/>
    <s v="US"/>
    <s v="USD"/>
    <n v="1336453200"/>
    <x v="693"/>
    <n v="1339477200"/>
    <d v="2012-06-12T05:00:00"/>
    <b v="0"/>
    <b v="1"/>
    <s v="theater/plays"/>
    <x v="3"/>
  </r>
  <r>
    <x v="1"/>
    <n v="148"/>
    <n v="54.121621621621621"/>
    <s v="US"/>
    <s v="USD"/>
    <n v="1305262800"/>
    <x v="694"/>
    <n v="1305954000"/>
    <d v="2011-05-21T05:00:00"/>
    <b v="0"/>
    <b v="0"/>
    <s v="music/rock"/>
    <x v="1"/>
  </r>
  <r>
    <x v="1"/>
    <n v="198"/>
    <n v="41.035353535353536"/>
    <s v="US"/>
    <s v="USD"/>
    <n v="1492232400"/>
    <x v="695"/>
    <n v="1494392400"/>
    <d v="2017-05-10T05:00:00"/>
    <b v="1"/>
    <b v="1"/>
    <s v="music/indie rock"/>
    <x v="1"/>
  </r>
  <r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</r>
  <r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</r>
  <r>
    <x v="1"/>
    <n v="150"/>
    <n v="73.92"/>
    <s v="US"/>
    <s v="USD"/>
    <n v="1386741600"/>
    <x v="626"/>
    <n v="1388037600"/>
    <d v="2013-12-26T06:00:00"/>
    <b v="0"/>
    <b v="0"/>
    <s v="theater/plays"/>
    <x v="3"/>
  </r>
  <r>
    <x v="0"/>
    <n v="3410"/>
    <n v="31.995894428152493"/>
    <s v="US"/>
    <s v="USD"/>
    <n v="1376542800"/>
    <x v="697"/>
    <n v="1378789200"/>
    <d v="2013-09-10T05:00:00"/>
    <b v="0"/>
    <b v="0"/>
    <s v="games/video games"/>
    <x v="6"/>
  </r>
  <r>
    <x v="1"/>
    <n v="216"/>
    <n v="53.898148148148145"/>
    <s v="IT"/>
    <s v="EUR"/>
    <n v="1397451600"/>
    <x v="698"/>
    <n v="1398056400"/>
    <d v="2014-04-21T05:00:00"/>
    <b v="0"/>
    <b v="1"/>
    <s v="theater/plays"/>
    <x v="3"/>
  </r>
  <r>
    <x v="3"/>
    <n v="26"/>
    <n v="106.5"/>
    <s v="US"/>
    <s v="USD"/>
    <n v="1548482400"/>
    <x v="699"/>
    <n v="1550815200"/>
    <d v="2019-02-22T06:00:00"/>
    <b v="0"/>
    <b v="0"/>
    <s v="theater/plays"/>
    <x v="3"/>
  </r>
  <r>
    <x v="1"/>
    <n v="5139"/>
    <n v="32.999805409612762"/>
    <s v="US"/>
    <s v="USD"/>
    <n v="1549692000"/>
    <x v="700"/>
    <n v="1550037600"/>
    <d v="2019-02-13T06:00:00"/>
    <b v="0"/>
    <b v="0"/>
    <s v="music/indie rock"/>
    <x v="1"/>
  </r>
  <r>
    <x v="1"/>
    <n v="2353"/>
    <n v="43.00254993625159"/>
    <s v="US"/>
    <s v="USD"/>
    <n v="1492059600"/>
    <x v="701"/>
    <n v="1492923600"/>
    <d v="2017-04-23T05:00:00"/>
    <b v="0"/>
    <b v="0"/>
    <s v="theater/plays"/>
    <x v="3"/>
  </r>
  <r>
    <x v="1"/>
    <n v="78"/>
    <n v="86.858974358974365"/>
    <s v="IT"/>
    <s v="EUR"/>
    <n v="1463979600"/>
    <x v="702"/>
    <n v="1467522000"/>
    <d v="2016-07-03T05:00:00"/>
    <b v="0"/>
    <b v="0"/>
    <s v="technology/web"/>
    <x v="2"/>
  </r>
  <r>
    <x v="0"/>
    <n v="10"/>
    <n v="96.8"/>
    <s v="US"/>
    <s v="USD"/>
    <n v="1415253600"/>
    <x v="703"/>
    <n v="1416117600"/>
    <d v="2014-11-16T06:00:00"/>
    <b v="0"/>
    <b v="0"/>
    <s v="music/rock"/>
    <x v="1"/>
  </r>
  <r>
    <x v="0"/>
    <n v="2201"/>
    <n v="32.995456610631528"/>
    <s v="US"/>
    <s v="USD"/>
    <n v="1562216400"/>
    <x v="704"/>
    <n v="1563771600"/>
    <d v="2019-07-22T05:00:00"/>
    <b v="0"/>
    <b v="0"/>
    <s v="theater/plays"/>
    <x v="3"/>
  </r>
  <r>
    <x v="0"/>
    <n v="676"/>
    <n v="68.028106508875737"/>
    <s v="US"/>
    <s v="USD"/>
    <n v="1316754000"/>
    <x v="431"/>
    <n v="1319259600"/>
    <d v="2011-10-22T05:00:00"/>
    <b v="0"/>
    <b v="0"/>
    <s v="theater/plays"/>
    <x v="3"/>
  </r>
  <r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</r>
  <r>
    <x v="0"/>
    <n v="831"/>
    <n v="105.04572803850782"/>
    <s v="US"/>
    <s v="USD"/>
    <n v="1439528400"/>
    <x v="706"/>
    <n v="1440306000"/>
    <d v="2015-08-23T05:00:00"/>
    <b v="0"/>
    <b v="1"/>
    <s v="theater/plays"/>
    <x v="3"/>
  </r>
  <r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</r>
  <r>
    <x v="3"/>
    <n v="56"/>
    <n v="78.821428571428569"/>
    <s v="CH"/>
    <s v="CHF"/>
    <n v="1288501200"/>
    <x v="708"/>
    <n v="1292911200"/>
    <d v="2010-12-21T06:00:00"/>
    <b v="0"/>
    <b v="0"/>
    <s v="theater/plays"/>
    <x v="3"/>
  </r>
  <r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</r>
  <r>
    <x v="1"/>
    <n v="138"/>
    <n v="75.731884057971016"/>
    <s v="US"/>
    <s v="USD"/>
    <n v="1387260000"/>
    <x v="710"/>
    <n v="1387864800"/>
    <d v="2013-12-24T06:00:00"/>
    <b v="0"/>
    <b v="0"/>
    <s v="music/rock"/>
    <x v="1"/>
  </r>
  <r>
    <x v="1"/>
    <n v="3308"/>
    <n v="30.996070133010882"/>
    <s v="US"/>
    <s v="USD"/>
    <n v="1457244000"/>
    <x v="711"/>
    <n v="1458190800"/>
    <d v="2016-03-17T05:00:00"/>
    <b v="0"/>
    <b v="0"/>
    <s v="technology/web"/>
    <x v="2"/>
  </r>
  <r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</r>
  <r>
    <x v="1"/>
    <n v="207"/>
    <n v="52.879227053140099"/>
    <s v="IT"/>
    <s v="EUR"/>
    <n v="1522126800"/>
    <x v="630"/>
    <n v="1522731600"/>
    <d v="2018-04-03T05:00:00"/>
    <b v="0"/>
    <b v="1"/>
    <s v="music/jazz"/>
    <x v="1"/>
  </r>
  <r>
    <x v="0"/>
    <n v="859"/>
    <n v="71.005820721769496"/>
    <s v="CA"/>
    <s v="CAD"/>
    <n v="1305954000"/>
    <x v="712"/>
    <n v="1306731600"/>
    <d v="2011-05-30T05:00:00"/>
    <b v="0"/>
    <b v="0"/>
    <s v="music/rock"/>
    <x v="1"/>
  </r>
  <r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</r>
  <r>
    <x v="0"/>
    <n v="45"/>
    <n v="74.466666666666669"/>
    <s v="US"/>
    <s v="USD"/>
    <n v="1401166800"/>
    <x v="713"/>
    <n v="1404363600"/>
    <d v="2014-07-03T05:00:00"/>
    <b v="0"/>
    <b v="0"/>
    <s v="theater/plays"/>
    <x v="3"/>
  </r>
  <r>
    <x v="3"/>
    <n v="1113"/>
    <n v="51.009883198562441"/>
    <s v="US"/>
    <s v="USD"/>
    <n v="1266127200"/>
    <x v="714"/>
    <n v="1266645600"/>
    <d v="2010-02-20T06:00:00"/>
    <b v="0"/>
    <b v="0"/>
    <s v="theater/plays"/>
    <x v="3"/>
  </r>
  <r>
    <x v="0"/>
    <n v="6"/>
    <n v="90"/>
    <s v="US"/>
    <s v="USD"/>
    <n v="1481436000"/>
    <x v="715"/>
    <n v="1482818400"/>
    <d v="2016-12-27T06:00:00"/>
    <b v="0"/>
    <b v="0"/>
    <s v="food/food trucks"/>
    <x v="0"/>
  </r>
  <r>
    <x v="0"/>
    <n v="7"/>
    <n v="97.142857142857139"/>
    <s v="US"/>
    <s v="USD"/>
    <n v="1372222800"/>
    <x v="716"/>
    <n v="1374642000"/>
    <d v="2013-07-24T05:00:00"/>
    <b v="0"/>
    <b v="1"/>
    <s v="theater/plays"/>
    <x v="3"/>
  </r>
  <r>
    <x v="1"/>
    <n v="181"/>
    <n v="72.071823204419886"/>
    <s v="CH"/>
    <s v="CHF"/>
    <n v="1372136400"/>
    <x v="448"/>
    <n v="1372482000"/>
    <d v="2013-06-29T05:00:00"/>
    <b v="0"/>
    <b v="0"/>
    <s v="publishing/nonfiction"/>
    <x v="5"/>
  </r>
  <r>
    <x v="1"/>
    <n v="110"/>
    <n v="75.236363636363635"/>
    <s v="US"/>
    <s v="USD"/>
    <n v="1513922400"/>
    <x v="717"/>
    <n v="1514959200"/>
    <d v="2018-01-03T06:00:00"/>
    <b v="0"/>
    <b v="0"/>
    <s v="music/rock"/>
    <x v="1"/>
  </r>
  <r>
    <x v="0"/>
    <n v="31"/>
    <n v="32.967741935483872"/>
    <s v="US"/>
    <s v="USD"/>
    <n v="1477976400"/>
    <x v="718"/>
    <n v="1478235600"/>
    <d v="2016-11-04T05:00:00"/>
    <b v="0"/>
    <b v="0"/>
    <s v="film &amp; video/drama"/>
    <x v="4"/>
  </r>
  <r>
    <x v="0"/>
    <n v="78"/>
    <n v="54.807692307692307"/>
    <s v="US"/>
    <s v="USD"/>
    <n v="1407474000"/>
    <x v="719"/>
    <n v="1408078800"/>
    <d v="2014-08-15T05:00:00"/>
    <b v="0"/>
    <b v="1"/>
    <s v="games/mobile games"/>
    <x v="6"/>
  </r>
  <r>
    <x v="1"/>
    <n v="185"/>
    <n v="45.037837837837834"/>
    <s v="US"/>
    <s v="USD"/>
    <n v="1546149600"/>
    <x v="720"/>
    <n v="1548136800"/>
    <d v="2019-01-22T06:00:00"/>
    <b v="0"/>
    <b v="0"/>
    <s v="technology/web"/>
    <x v="2"/>
  </r>
  <r>
    <x v="1"/>
    <n v="121"/>
    <n v="52.958677685950413"/>
    <s v="US"/>
    <s v="USD"/>
    <n v="1338440400"/>
    <x v="721"/>
    <n v="1340859600"/>
    <d v="2012-06-28T05:00:00"/>
    <b v="0"/>
    <b v="1"/>
    <s v="theater/plays"/>
    <x v="3"/>
  </r>
  <r>
    <x v="0"/>
    <n v="1225"/>
    <n v="60.017959183673469"/>
    <s v="GB"/>
    <s v="GBP"/>
    <n v="1454133600"/>
    <x v="722"/>
    <n v="1454479200"/>
    <d v="2016-02-03T06:00:00"/>
    <b v="0"/>
    <b v="0"/>
    <s v="theater/plays"/>
    <x v="3"/>
  </r>
  <r>
    <x v="0"/>
    <n v="1"/>
    <n v="1"/>
    <s v="CH"/>
    <s v="CHF"/>
    <n v="1434085200"/>
    <x v="139"/>
    <n v="1434430800"/>
    <d v="2015-06-16T05:00:00"/>
    <b v="0"/>
    <b v="0"/>
    <s v="music/rock"/>
    <x v="1"/>
  </r>
  <r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</r>
  <r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</r>
  <r>
    <x v="1"/>
    <n v="233"/>
    <n v="28.012875536480685"/>
    <s v="US"/>
    <s v="USD"/>
    <n v="1548568800"/>
    <x v="724"/>
    <n v="1551506400"/>
    <d v="2019-03-02T06:00:00"/>
    <b v="0"/>
    <b v="0"/>
    <s v="theater/plays"/>
    <x v="3"/>
  </r>
  <r>
    <x v="1"/>
    <n v="218"/>
    <n v="32.050458715596328"/>
    <s v="US"/>
    <s v="USD"/>
    <n v="1514872800"/>
    <x v="725"/>
    <n v="1516600800"/>
    <d v="2018-01-22T06:00:00"/>
    <b v="0"/>
    <b v="0"/>
    <s v="music/rock"/>
    <x v="1"/>
  </r>
  <r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</r>
  <r>
    <x v="1"/>
    <n v="76"/>
    <n v="108.71052631578948"/>
    <s v="US"/>
    <s v="USD"/>
    <n v="1330927200"/>
    <x v="726"/>
    <n v="1332997200"/>
    <d v="2012-03-29T05:00:00"/>
    <b v="0"/>
    <b v="1"/>
    <s v="film &amp; video/drama"/>
    <x v="4"/>
  </r>
  <r>
    <x v="1"/>
    <n v="43"/>
    <n v="42.97674418604651"/>
    <s v="US"/>
    <s v="USD"/>
    <n v="1571115600"/>
    <x v="727"/>
    <n v="1574920800"/>
    <d v="2019-11-28T06:00:00"/>
    <b v="0"/>
    <b v="1"/>
    <s v="theater/plays"/>
    <x v="3"/>
  </r>
  <r>
    <x v="0"/>
    <n v="19"/>
    <n v="83.315789473684205"/>
    <s v="US"/>
    <s v="USD"/>
    <n v="1463461200"/>
    <x v="728"/>
    <n v="1464930000"/>
    <d v="2016-06-03T05:00:00"/>
    <b v="0"/>
    <b v="0"/>
    <s v="food/food trucks"/>
    <x v="0"/>
  </r>
  <r>
    <x v="0"/>
    <n v="2108"/>
    <n v="42"/>
    <s v="CH"/>
    <s v="CHF"/>
    <n v="1344920400"/>
    <x v="729"/>
    <n v="1345006800"/>
    <d v="2012-08-15T05:00:00"/>
    <b v="0"/>
    <b v="0"/>
    <s v="film &amp; video/documentary"/>
    <x v="4"/>
  </r>
  <r>
    <x v="1"/>
    <n v="221"/>
    <n v="55.927601809954751"/>
    <s v="US"/>
    <s v="USD"/>
    <n v="1511848800"/>
    <x v="730"/>
    <n v="1512712800"/>
    <d v="2017-12-08T06:00:00"/>
    <b v="0"/>
    <b v="1"/>
    <s v="theater/plays"/>
    <x v="3"/>
  </r>
  <r>
    <x v="0"/>
    <n v="679"/>
    <n v="105.03681885125184"/>
    <s v="US"/>
    <s v="USD"/>
    <n v="1452319200"/>
    <x v="731"/>
    <n v="1452492000"/>
    <d v="2016-01-11T06:00:00"/>
    <b v="0"/>
    <b v="1"/>
    <s v="games/video games"/>
    <x v="6"/>
  </r>
  <r>
    <x v="1"/>
    <n v="2805"/>
    <n v="48"/>
    <s v="CA"/>
    <s v="CAD"/>
    <n v="1523854800"/>
    <x v="78"/>
    <n v="1524286800"/>
    <d v="2018-04-21T05:00:00"/>
    <b v="0"/>
    <b v="0"/>
    <s v="publishing/nonfiction"/>
    <x v="5"/>
  </r>
  <r>
    <x v="1"/>
    <n v="68"/>
    <n v="112.66176470588235"/>
    <s v="US"/>
    <s v="USD"/>
    <n v="1346043600"/>
    <x v="732"/>
    <n v="1346907600"/>
    <d v="2012-09-06T05:00:00"/>
    <b v="0"/>
    <b v="0"/>
    <s v="games/video games"/>
    <x v="6"/>
  </r>
  <r>
    <x v="0"/>
    <n v="36"/>
    <n v="81.944444444444443"/>
    <s v="DK"/>
    <s v="DKK"/>
    <n v="1464325200"/>
    <x v="733"/>
    <n v="1464498000"/>
    <d v="2016-05-29T05:00:00"/>
    <b v="0"/>
    <b v="1"/>
    <s v="music/rock"/>
    <x v="1"/>
  </r>
  <r>
    <x v="1"/>
    <n v="183"/>
    <n v="64.049180327868854"/>
    <s v="CA"/>
    <s v="CAD"/>
    <n v="1511935200"/>
    <x v="734"/>
    <n v="1514181600"/>
    <d v="2017-12-25T06:00:00"/>
    <b v="0"/>
    <b v="0"/>
    <s v="music/rock"/>
    <x v="1"/>
  </r>
  <r>
    <x v="1"/>
    <n v="133"/>
    <n v="106.39097744360902"/>
    <s v="US"/>
    <s v="USD"/>
    <n v="1392012000"/>
    <x v="406"/>
    <n v="1392184800"/>
    <d v="2014-02-12T06:00:00"/>
    <b v="1"/>
    <b v="1"/>
    <s v="theater/plays"/>
    <x v="3"/>
  </r>
  <r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</r>
  <r>
    <x v="1"/>
    <n v="69"/>
    <n v="111.07246376811594"/>
    <s v="US"/>
    <s v="USD"/>
    <n v="1548050400"/>
    <x v="736"/>
    <n v="1549173600"/>
    <d v="2019-02-03T06:00:00"/>
    <b v="0"/>
    <b v="1"/>
    <s v="theater/plays"/>
    <x v="3"/>
  </r>
  <r>
    <x v="0"/>
    <n v="47"/>
    <n v="95.936170212765958"/>
    <s v="US"/>
    <s v="USD"/>
    <n v="1353736800"/>
    <x v="737"/>
    <n v="1355032800"/>
    <d v="2012-12-09T06:00:00"/>
    <b v="1"/>
    <b v="0"/>
    <s v="games/video games"/>
    <x v="6"/>
  </r>
  <r>
    <x v="1"/>
    <n v="279"/>
    <n v="43.043010752688176"/>
    <s v="GB"/>
    <s v="GBP"/>
    <n v="1532840400"/>
    <x v="192"/>
    <n v="1533963600"/>
    <d v="2018-08-11T05:00:00"/>
    <b v="0"/>
    <b v="1"/>
    <s v="music/rock"/>
    <x v="1"/>
  </r>
  <r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</r>
  <r>
    <x v="1"/>
    <n v="2100"/>
    <n v="89.991428571428571"/>
    <s v="US"/>
    <s v="USD"/>
    <n v="1393567200"/>
    <x v="739"/>
    <n v="1395032400"/>
    <d v="2014-03-17T05:00:00"/>
    <b v="0"/>
    <b v="0"/>
    <s v="music/rock"/>
    <x v="1"/>
  </r>
  <r>
    <x v="1"/>
    <n v="252"/>
    <n v="58.095238095238095"/>
    <s v="US"/>
    <s v="USD"/>
    <n v="1410325200"/>
    <x v="613"/>
    <n v="1412485200"/>
    <d v="2014-10-05T05:00:00"/>
    <b v="1"/>
    <b v="1"/>
    <s v="music/rock"/>
    <x v="1"/>
  </r>
  <r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</r>
  <r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</r>
  <r>
    <x v="1"/>
    <n v="194"/>
    <n v="65.963917525773198"/>
    <s v="US"/>
    <s v="USD"/>
    <n v="1292220000"/>
    <x v="741"/>
    <n v="1294639200"/>
    <d v="2011-01-10T06:00:00"/>
    <b v="0"/>
    <b v="1"/>
    <s v="theater/plays"/>
    <x v="3"/>
  </r>
  <r>
    <x v="1"/>
    <n v="82"/>
    <n v="74.804878048780495"/>
    <s v="AU"/>
    <s v="AUD"/>
    <n v="1304398800"/>
    <x v="742"/>
    <n v="1305435600"/>
    <d v="2011-05-15T05:00:00"/>
    <b v="0"/>
    <b v="1"/>
    <s v="film &amp; video/drama"/>
    <x v="4"/>
  </r>
  <r>
    <x v="0"/>
    <n v="70"/>
    <n v="69.98571428571428"/>
    <s v="US"/>
    <s v="USD"/>
    <n v="1535432400"/>
    <x v="202"/>
    <n v="1537592400"/>
    <d v="2018-09-22T05:00:00"/>
    <b v="0"/>
    <b v="0"/>
    <s v="theater/plays"/>
    <x v="3"/>
  </r>
  <r>
    <x v="0"/>
    <n v="154"/>
    <n v="32.006493506493506"/>
    <s v="US"/>
    <s v="USD"/>
    <n v="1433826000"/>
    <x v="743"/>
    <n v="1435122000"/>
    <d v="2015-06-24T05:00:00"/>
    <b v="0"/>
    <b v="0"/>
    <s v="theater/plays"/>
    <x v="3"/>
  </r>
  <r>
    <x v="0"/>
    <n v="22"/>
    <n v="64.727272727272734"/>
    <s v="US"/>
    <s v="USD"/>
    <n v="1514959200"/>
    <x v="744"/>
    <n v="1520056800"/>
    <d v="2018-03-03T06:00:00"/>
    <b v="0"/>
    <b v="0"/>
    <s v="theater/plays"/>
    <x v="3"/>
  </r>
  <r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</r>
  <r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</r>
  <r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</r>
  <r>
    <x v="1"/>
    <n v="119"/>
    <n v="94.352941176470594"/>
    <s v="US"/>
    <s v="USD"/>
    <n v="1371963600"/>
    <x v="362"/>
    <n v="1372482000"/>
    <d v="2013-06-29T05:00:00"/>
    <b v="0"/>
    <b v="0"/>
    <s v="theater/plays"/>
    <x v="3"/>
  </r>
  <r>
    <x v="0"/>
    <n v="1758"/>
    <n v="44.001706484641637"/>
    <s v="US"/>
    <s v="USD"/>
    <n v="1425103200"/>
    <x v="748"/>
    <n v="1425621600"/>
    <d v="2015-03-06T06:00:00"/>
    <b v="0"/>
    <b v="0"/>
    <s v="technology/web"/>
    <x v="2"/>
  </r>
  <r>
    <x v="0"/>
    <n v="94"/>
    <n v="64.744680851063833"/>
    <s v="US"/>
    <s v="USD"/>
    <n v="1265349600"/>
    <x v="749"/>
    <n v="1266300000"/>
    <d v="2010-02-16T06:00:00"/>
    <b v="0"/>
    <b v="0"/>
    <s v="music/indie rock"/>
    <x v="1"/>
  </r>
  <r>
    <x v="1"/>
    <n v="1797"/>
    <n v="84.00667779632721"/>
    <s v="US"/>
    <s v="USD"/>
    <n v="1301202000"/>
    <x v="643"/>
    <n v="1305867600"/>
    <d v="2011-05-20T05:00:00"/>
    <b v="0"/>
    <b v="0"/>
    <s v="music/jazz"/>
    <x v="1"/>
  </r>
  <r>
    <x v="1"/>
    <n v="261"/>
    <n v="34.061302681992338"/>
    <s v="US"/>
    <s v="USD"/>
    <n v="1538024400"/>
    <x v="750"/>
    <n v="1538802000"/>
    <d v="2018-10-06T05:00:00"/>
    <b v="0"/>
    <b v="0"/>
    <s v="theater/plays"/>
    <x v="3"/>
  </r>
  <r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</r>
  <r>
    <x v="1"/>
    <n v="3533"/>
    <n v="32.998301726577978"/>
    <s v="US"/>
    <s v="USD"/>
    <n v="1405486800"/>
    <x v="752"/>
    <n v="1405659600"/>
    <d v="2014-07-18T05:00:00"/>
    <b v="0"/>
    <b v="1"/>
    <s v="theater/plays"/>
    <x v="3"/>
  </r>
  <r>
    <x v="1"/>
    <n v="155"/>
    <n v="83.812903225806451"/>
    <s v="US"/>
    <s v="USD"/>
    <n v="1455861600"/>
    <x v="753"/>
    <n v="1457244000"/>
    <d v="2016-03-06T06:00:00"/>
    <b v="0"/>
    <b v="0"/>
    <s v="technology/web"/>
    <x v="2"/>
  </r>
  <r>
    <x v="1"/>
    <n v="132"/>
    <n v="63.992424242424242"/>
    <s v="IT"/>
    <s v="EUR"/>
    <n v="1529038800"/>
    <x v="754"/>
    <n v="1529298000"/>
    <d v="2018-06-18T05:00:00"/>
    <b v="0"/>
    <b v="0"/>
    <s v="technology/wearables"/>
    <x v="2"/>
  </r>
  <r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</r>
  <r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</r>
  <r>
    <x v="1"/>
    <n v="1354"/>
    <n v="101.98449039881831"/>
    <s v="GB"/>
    <s v="GBP"/>
    <n v="1526360400"/>
    <x v="757"/>
    <n v="1529557200"/>
    <d v="2018-06-21T05:00:00"/>
    <b v="0"/>
    <b v="0"/>
    <s v="technology/web"/>
    <x v="2"/>
  </r>
  <r>
    <x v="1"/>
    <n v="48"/>
    <n v="105.9375"/>
    <s v="US"/>
    <s v="USD"/>
    <n v="1532149200"/>
    <x v="758"/>
    <n v="1535259600"/>
    <d v="2018-08-26T05:00:00"/>
    <b v="1"/>
    <b v="1"/>
    <s v="technology/web"/>
    <x v="2"/>
  </r>
  <r>
    <x v="1"/>
    <n v="110"/>
    <n v="101.58181818181818"/>
    <s v="US"/>
    <s v="USD"/>
    <n v="1515304800"/>
    <x v="759"/>
    <n v="1515564000"/>
    <d v="2018-01-10T06:00:00"/>
    <b v="0"/>
    <b v="0"/>
    <s v="food/food trucks"/>
    <x v="0"/>
  </r>
  <r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</r>
  <r>
    <x v="1"/>
    <n v="307"/>
    <n v="29.045602605863191"/>
    <s v="US"/>
    <s v="USD"/>
    <n v="1328767200"/>
    <x v="761"/>
    <n v="1329026400"/>
    <d v="2012-02-12T06:00:00"/>
    <b v="0"/>
    <b v="1"/>
    <s v="music/indie rock"/>
    <x v="1"/>
  </r>
  <r>
    <x v="0"/>
    <n v="1"/>
    <n v="1"/>
    <s v="US"/>
    <s v="USD"/>
    <n v="1321682400"/>
    <x v="762"/>
    <n v="1322978400"/>
    <d v="2011-12-04T06:00:00"/>
    <b v="1"/>
    <b v="0"/>
    <s v="music/rock"/>
    <x v="1"/>
  </r>
  <r>
    <x v="1"/>
    <n v="160"/>
    <n v="77.924999999999997"/>
    <s v="US"/>
    <s v="USD"/>
    <n v="1335934800"/>
    <x v="444"/>
    <n v="1338786000"/>
    <d v="2012-06-04T05:00:00"/>
    <b v="0"/>
    <b v="0"/>
    <s v="music/electric music"/>
    <x v="1"/>
  </r>
  <r>
    <x v="0"/>
    <n v="31"/>
    <n v="80.806451612903231"/>
    <s v="US"/>
    <s v="USD"/>
    <n v="1310792400"/>
    <x v="763"/>
    <n v="1311656400"/>
    <d v="2011-07-26T05:00:00"/>
    <b v="0"/>
    <b v="1"/>
    <s v="games/video games"/>
    <x v="6"/>
  </r>
  <r>
    <x v="1"/>
    <n v="1467"/>
    <n v="76.006816632583508"/>
    <s v="CA"/>
    <s v="CAD"/>
    <n v="1308546000"/>
    <x v="764"/>
    <n v="1308978000"/>
    <d v="2011-06-25T05:00:00"/>
    <b v="0"/>
    <b v="1"/>
    <s v="music/indie rock"/>
    <x v="1"/>
  </r>
  <r>
    <x v="1"/>
    <n v="2662"/>
    <n v="72.993613824192337"/>
    <s v="CA"/>
    <s v="CAD"/>
    <n v="1574056800"/>
    <x v="765"/>
    <n v="1576389600"/>
    <d v="2019-12-15T06:00:00"/>
    <b v="0"/>
    <b v="0"/>
    <s v="publishing/fiction"/>
    <x v="5"/>
  </r>
  <r>
    <x v="1"/>
    <n v="452"/>
    <n v="53"/>
    <s v="AU"/>
    <s v="AUD"/>
    <n v="1308373200"/>
    <x v="766"/>
    <n v="1311051600"/>
    <d v="2011-07-19T05:00:00"/>
    <b v="0"/>
    <b v="0"/>
    <s v="theater/plays"/>
    <x v="3"/>
  </r>
  <r>
    <x v="1"/>
    <n v="158"/>
    <n v="54.164556962025316"/>
    <s v="US"/>
    <s v="USD"/>
    <n v="1335243600"/>
    <x v="767"/>
    <n v="1336712400"/>
    <d v="2012-05-11T05:00:00"/>
    <b v="0"/>
    <b v="0"/>
    <s v="food/food trucks"/>
    <x v="0"/>
  </r>
  <r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</r>
  <r>
    <x v="0"/>
    <n v="35"/>
    <n v="79.371428571428567"/>
    <s v="US"/>
    <s v="USD"/>
    <n v="1524286800"/>
    <x v="769"/>
    <n v="1524891600"/>
    <d v="2018-04-28T05:00:00"/>
    <b v="1"/>
    <b v="0"/>
    <s v="food/food trucks"/>
    <x v="0"/>
  </r>
  <r>
    <x v="0"/>
    <n v="63"/>
    <n v="41.174603174603178"/>
    <s v="US"/>
    <s v="USD"/>
    <n v="1362117600"/>
    <x v="770"/>
    <n v="1363669200"/>
    <d v="2013-03-19T05:00:00"/>
    <b v="0"/>
    <b v="1"/>
    <s v="theater/plays"/>
    <x v="3"/>
  </r>
  <r>
    <x v="1"/>
    <n v="65"/>
    <n v="77.430769230769229"/>
    <s v="US"/>
    <s v="USD"/>
    <n v="1550556000"/>
    <x v="771"/>
    <n v="1551420000"/>
    <d v="2019-03-01T06:00:00"/>
    <b v="0"/>
    <b v="1"/>
    <s v="technology/wearables"/>
    <x v="2"/>
  </r>
  <r>
    <x v="1"/>
    <n v="163"/>
    <n v="57.159509202453989"/>
    <s v="US"/>
    <s v="USD"/>
    <n v="1269147600"/>
    <x v="772"/>
    <n v="1269838800"/>
    <d v="2010-03-29T05:00:00"/>
    <b v="0"/>
    <b v="0"/>
    <s v="theater/plays"/>
    <x v="3"/>
  </r>
  <r>
    <x v="1"/>
    <n v="85"/>
    <n v="77.17647058823529"/>
    <s v="US"/>
    <s v="USD"/>
    <n v="1312174800"/>
    <x v="773"/>
    <n v="1312520400"/>
    <d v="2011-08-05T05:00:00"/>
    <b v="0"/>
    <b v="0"/>
    <s v="theater/plays"/>
    <x v="3"/>
  </r>
  <r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</r>
  <r>
    <x v="1"/>
    <n v="150"/>
    <n v="97.18"/>
    <s v="US"/>
    <s v="USD"/>
    <n v="1471582800"/>
    <x v="775"/>
    <n v="1472014800"/>
    <d v="2016-08-24T05:00:00"/>
    <b v="0"/>
    <b v="0"/>
    <s v="film &amp; video/shorts"/>
    <x v="4"/>
  </r>
  <r>
    <x v="1"/>
    <n v="3272"/>
    <n v="46.000916870415651"/>
    <s v="US"/>
    <s v="USD"/>
    <n v="1410757200"/>
    <x v="776"/>
    <n v="1411534800"/>
    <d v="2014-09-24T05:00:00"/>
    <b v="0"/>
    <b v="0"/>
    <s v="theater/plays"/>
    <x v="3"/>
  </r>
  <r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</r>
  <r>
    <x v="1"/>
    <n v="300"/>
    <n v="25.99"/>
    <s v="US"/>
    <s v="USD"/>
    <n v="1539061200"/>
    <x v="778"/>
    <n v="1539579600"/>
    <d v="2018-10-15T05:00:00"/>
    <b v="0"/>
    <b v="0"/>
    <s v="food/food trucks"/>
    <x v="0"/>
  </r>
  <r>
    <x v="1"/>
    <n v="126"/>
    <n v="102.69047619047619"/>
    <s v="US"/>
    <s v="USD"/>
    <n v="1381554000"/>
    <x v="779"/>
    <n v="1382504400"/>
    <d v="2013-10-23T05:00:00"/>
    <b v="0"/>
    <b v="0"/>
    <s v="theater/plays"/>
    <x v="3"/>
  </r>
  <r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</r>
  <r>
    <x v="0"/>
    <n v="121"/>
    <n v="57.190082644628099"/>
    <s v="US"/>
    <s v="USD"/>
    <n v="1440392400"/>
    <x v="335"/>
    <n v="1442552400"/>
    <d v="2015-09-18T05:00:00"/>
    <b v="0"/>
    <b v="0"/>
    <s v="theater/plays"/>
    <x v="3"/>
  </r>
  <r>
    <x v="1"/>
    <n v="2320"/>
    <n v="84.013793103448279"/>
    <s v="US"/>
    <s v="USD"/>
    <n v="1509512400"/>
    <x v="535"/>
    <n v="1511071200"/>
    <d v="2017-11-19T06:00:00"/>
    <b v="0"/>
    <b v="1"/>
    <s v="theater/plays"/>
    <x v="3"/>
  </r>
  <r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</r>
  <r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</r>
  <r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</r>
  <r>
    <x v="0"/>
    <n v="67"/>
    <n v="81.567164179104481"/>
    <s v="US"/>
    <s v="USD"/>
    <n v="1294898400"/>
    <x v="783"/>
    <n v="1294984800"/>
    <d v="2011-01-14T06:00:00"/>
    <b v="0"/>
    <b v="0"/>
    <s v="music/rock"/>
    <x v="1"/>
  </r>
  <r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</r>
  <r>
    <x v="0"/>
    <n v="1229"/>
    <n v="103.033360455655"/>
    <s v="US"/>
    <s v="USD"/>
    <n v="1469509200"/>
    <x v="785"/>
    <n v="1469595600"/>
    <d v="2016-07-27T05:00:00"/>
    <b v="0"/>
    <b v="0"/>
    <s v="food/food trucks"/>
    <x v="0"/>
  </r>
  <r>
    <x v="0"/>
    <n v="12"/>
    <n v="84.333333333333329"/>
    <s v="IT"/>
    <s v="EUR"/>
    <n v="1579068000"/>
    <x v="786"/>
    <n v="1581141600"/>
    <d v="2020-02-08T06:00:00"/>
    <b v="0"/>
    <b v="0"/>
    <s v="music/metal"/>
    <x v="1"/>
  </r>
  <r>
    <x v="1"/>
    <n v="53"/>
    <n v="102.60377358490567"/>
    <s v="US"/>
    <s v="USD"/>
    <n v="1487743200"/>
    <x v="787"/>
    <n v="1488520800"/>
    <d v="2017-03-03T06:00:00"/>
    <b v="0"/>
    <b v="0"/>
    <s v="publishing/nonfiction"/>
    <x v="5"/>
  </r>
  <r>
    <x v="1"/>
    <n v="2414"/>
    <n v="79.992129246064621"/>
    <s v="US"/>
    <s v="USD"/>
    <n v="1563685200"/>
    <x v="788"/>
    <n v="1563858000"/>
    <d v="2019-07-23T05:00:00"/>
    <b v="0"/>
    <b v="0"/>
    <s v="music/electric music"/>
    <x v="1"/>
  </r>
  <r>
    <x v="0"/>
    <n v="452"/>
    <n v="70.055309734513273"/>
    <s v="US"/>
    <s v="USD"/>
    <n v="1436418000"/>
    <x v="330"/>
    <n v="1438923600"/>
    <d v="2015-08-07T05:00:00"/>
    <b v="0"/>
    <b v="1"/>
    <s v="theater/plays"/>
    <x v="3"/>
  </r>
  <r>
    <x v="1"/>
    <n v="80"/>
    <n v="37"/>
    <s v="US"/>
    <s v="USD"/>
    <n v="1421820000"/>
    <x v="789"/>
    <n v="1422165600"/>
    <d v="2015-01-25T06:00:00"/>
    <b v="0"/>
    <b v="0"/>
    <s v="theater/plays"/>
    <x v="3"/>
  </r>
  <r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</r>
  <r>
    <x v="0"/>
    <n v="1886"/>
    <n v="57.992576882290564"/>
    <s v="US"/>
    <s v="USD"/>
    <n v="1399179600"/>
    <x v="791"/>
    <n v="1399352400"/>
    <d v="2014-05-06T05:00:00"/>
    <b v="0"/>
    <b v="1"/>
    <s v="theater/plays"/>
    <x v="3"/>
  </r>
  <r>
    <x v="1"/>
    <n v="52"/>
    <n v="40.942307692307693"/>
    <s v="US"/>
    <s v="USD"/>
    <n v="1275800400"/>
    <x v="792"/>
    <n v="1279083600"/>
    <d v="2010-07-14T05:00:00"/>
    <b v="0"/>
    <b v="0"/>
    <s v="theater/plays"/>
    <x v="3"/>
  </r>
  <r>
    <x v="0"/>
    <n v="1825"/>
    <n v="69.9972602739726"/>
    <s v="US"/>
    <s v="USD"/>
    <n v="1282798800"/>
    <x v="793"/>
    <n v="1284354000"/>
    <d v="2010-09-13T05:00:00"/>
    <b v="0"/>
    <b v="0"/>
    <s v="music/indie rock"/>
    <x v="1"/>
  </r>
  <r>
    <x v="0"/>
    <n v="31"/>
    <n v="73.838709677419359"/>
    <s v="US"/>
    <s v="USD"/>
    <n v="1437109200"/>
    <x v="794"/>
    <n v="1441170000"/>
    <d v="2015-09-02T05:00:00"/>
    <b v="0"/>
    <b v="1"/>
    <s v="theater/plays"/>
    <x v="3"/>
  </r>
  <r>
    <x v="1"/>
    <n v="290"/>
    <n v="41.979310344827589"/>
    <s v="US"/>
    <s v="USD"/>
    <n v="1491886800"/>
    <x v="795"/>
    <n v="1493528400"/>
    <d v="2017-04-30T05:00:00"/>
    <b v="0"/>
    <b v="0"/>
    <s v="theater/plays"/>
    <x v="3"/>
  </r>
  <r>
    <x v="1"/>
    <n v="122"/>
    <n v="77.93442622950819"/>
    <s v="US"/>
    <s v="USD"/>
    <n v="1394600400"/>
    <x v="796"/>
    <n v="1395205200"/>
    <d v="2014-03-19T05:00:00"/>
    <b v="0"/>
    <b v="1"/>
    <s v="music/electric music"/>
    <x v="1"/>
  </r>
  <r>
    <x v="1"/>
    <n v="1470"/>
    <n v="106.01972789115646"/>
    <s v="US"/>
    <s v="USD"/>
    <n v="1561352400"/>
    <x v="797"/>
    <n v="1561438800"/>
    <d v="2019-06-25T05:00:00"/>
    <b v="0"/>
    <b v="0"/>
    <s v="music/indie rock"/>
    <x v="1"/>
  </r>
  <r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</r>
  <r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</r>
  <r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</r>
  <r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</r>
  <r>
    <x v="0"/>
    <n v="107"/>
    <n v="103.81308411214954"/>
    <s v="US"/>
    <s v="USD"/>
    <n v="1517637600"/>
    <x v="802"/>
    <n v="1518415200"/>
    <d v="2018-02-12T06:00:00"/>
    <b v="0"/>
    <b v="0"/>
    <s v="theater/plays"/>
    <x v="3"/>
  </r>
  <r>
    <x v="1"/>
    <n v="1460"/>
    <n v="105.02602739726028"/>
    <s v="AU"/>
    <s v="AUD"/>
    <n v="1310619600"/>
    <x v="803"/>
    <n v="1310878800"/>
    <d v="2011-07-17T05:00:00"/>
    <b v="0"/>
    <b v="1"/>
    <s v="food/food trucks"/>
    <x v="0"/>
  </r>
  <r>
    <x v="0"/>
    <n v="27"/>
    <n v="90.259259259259252"/>
    <s v="US"/>
    <s v="USD"/>
    <n v="1556427600"/>
    <x v="212"/>
    <n v="1556600400"/>
    <d v="2019-04-30T05:00:00"/>
    <b v="0"/>
    <b v="0"/>
    <s v="theater/plays"/>
    <x v="3"/>
  </r>
  <r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</r>
  <r>
    <x v="1"/>
    <n v="123"/>
    <n v="102.60162601626017"/>
    <s v="CH"/>
    <s v="CHF"/>
    <n v="1381122000"/>
    <x v="805"/>
    <n v="1382677200"/>
    <d v="2013-10-25T05:00:00"/>
    <b v="0"/>
    <b v="0"/>
    <s v="music/jazz"/>
    <x v="1"/>
  </r>
  <r>
    <x v="0"/>
    <n v="1"/>
    <n v="2"/>
    <s v="US"/>
    <s v="USD"/>
    <n v="1411102800"/>
    <x v="806"/>
    <n v="1411189200"/>
    <d v="2014-09-20T05:00:00"/>
    <b v="0"/>
    <b v="1"/>
    <s v="technology/web"/>
    <x v="2"/>
  </r>
  <r>
    <x v="1"/>
    <n v="159"/>
    <n v="55.0062893081761"/>
    <s v="US"/>
    <s v="USD"/>
    <n v="1531803600"/>
    <x v="807"/>
    <n v="1534654800"/>
    <d v="2018-08-19T05:00:00"/>
    <b v="0"/>
    <b v="1"/>
    <s v="music/rock"/>
    <x v="1"/>
  </r>
  <r>
    <x v="1"/>
    <n v="110"/>
    <n v="32.127272727272725"/>
    <s v="US"/>
    <s v="USD"/>
    <n v="1454133600"/>
    <x v="722"/>
    <n v="1457762400"/>
    <d v="2016-03-12T06:00:00"/>
    <b v="0"/>
    <b v="0"/>
    <s v="technology/web"/>
    <x v="2"/>
  </r>
  <r>
    <x v="2"/>
    <n v="14"/>
    <n v="50.642857142857146"/>
    <s v="US"/>
    <s v="USD"/>
    <n v="1336194000"/>
    <x v="477"/>
    <n v="1337490000"/>
    <d v="2012-05-20T05:00:00"/>
    <b v="0"/>
    <b v="1"/>
    <s v="publishing/nonfiction"/>
    <x v="5"/>
  </r>
  <r>
    <x v="0"/>
    <n v="16"/>
    <n v="49.6875"/>
    <s v="US"/>
    <s v="USD"/>
    <n v="1349326800"/>
    <x v="259"/>
    <n v="1349672400"/>
    <d v="2012-10-08T05:00:00"/>
    <b v="0"/>
    <b v="0"/>
    <s v="publishing/radio &amp; podcasts"/>
    <x v="5"/>
  </r>
  <r>
    <x v="1"/>
    <n v="236"/>
    <n v="54.894067796610166"/>
    <s v="US"/>
    <s v="USD"/>
    <n v="1379566800"/>
    <x v="9"/>
    <n v="1379826000"/>
    <d v="2013-09-22T05:00:00"/>
    <b v="0"/>
    <b v="0"/>
    <s v="theater/plays"/>
    <x v="3"/>
  </r>
  <r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</r>
  <r>
    <x v="0"/>
    <n v="41"/>
    <n v="44.951219512195124"/>
    <s v="US"/>
    <s v="USD"/>
    <n v="1303880400"/>
    <x v="809"/>
    <n v="1304485200"/>
    <d v="2011-05-04T05:00:00"/>
    <b v="0"/>
    <b v="0"/>
    <s v="theater/plays"/>
    <x v="3"/>
  </r>
  <r>
    <x v="1"/>
    <n v="3934"/>
    <n v="30.99898322318251"/>
    <s v="US"/>
    <s v="USD"/>
    <n v="1335934800"/>
    <x v="444"/>
    <n v="1336885200"/>
    <d v="2012-05-13T05:00:00"/>
    <b v="0"/>
    <b v="0"/>
    <s v="games/video games"/>
    <x v="6"/>
  </r>
  <r>
    <x v="1"/>
    <n v="80"/>
    <n v="107.7625"/>
    <s v="CA"/>
    <s v="CAD"/>
    <n v="1528088400"/>
    <x v="384"/>
    <n v="1530421200"/>
    <d v="2018-07-01T05:00:00"/>
    <b v="0"/>
    <b v="1"/>
    <s v="theater/plays"/>
    <x v="3"/>
  </r>
  <r>
    <x v="3"/>
    <n v="296"/>
    <n v="102.07770270270271"/>
    <s v="US"/>
    <s v="USD"/>
    <n v="1421906400"/>
    <x v="810"/>
    <n v="1421992800"/>
    <d v="2015-01-23T06:00:00"/>
    <b v="0"/>
    <b v="0"/>
    <s v="theater/plays"/>
    <x v="3"/>
  </r>
  <r>
    <x v="1"/>
    <n v="462"/>
    <n v="24.976190476190474"/>
    <s v="US"/>
    <s v="USD"/>
    <n v="1568005200"/>
    <x v="811"/>
    <n v="1568178000"/>
    <d v="2019-09-11T05:00:00"/>
    <b v="1"/>
    <b v="0"/>
    <s v="technology/web"/>
    <x v="2"/>
  </r>
  <r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</r>
  <r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</r>
  <r>
    <x v="0"/>
    <n v="141"/>
    <n v="26.070921985815602"/>
    <s v="GB"/>
    <s v="GBP"/>
    <n v="1375592400"/>
    <x v="814"/>
    <n v="1376629200"/>
    <d v="2013-08-16T05:00:00"/>
    <b v="0"/>
    <b v="0"/>
    <s v="theater/plays"/>
    <x v="3"/>
  </r>
  <r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</r>
  <r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</r>
  <r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</r>
  <r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</r>
  <r>
    <x v="0"/>
    <n v="225"/>
    <n v="92.955555555555549"/>
    <s v="AU"/>
    <s v="AUD"/>
    <n v="1507957200"/>
    <x v="817"/>
    <n v="1510725600"/>
    <d v="2017-11-15T06:00:00"/>
    <b v="0"/>
    <b v="1"/>
    <s v="theater/plays"/>
    <x v="3"/>
  </r>
  <r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</r>
  <r>
    <x v="0"/>
    <n v="38"/>
    <n v="31.842105263157894"/>
    <s v="US"/>
    <s v="USD"/>
    <n v="1329026400"/>
    <x v="819"/>
    <n v="1330236000"/>
    <d v="2012-02-26T06:00:00"/>
    <b v="0"/>
    <b v="0"/>
    <s v="technology/web"/>
    <x v="2"/>
  </r>
  <r>
    <x v="1"/>
    <n v="2261"/>
    <n v="40"/>
    <s v="US"/>
    <s v="USD"/>
    <n v="1544335200"/>
    <x v="609"/>
    <n v="1545112800"/>
    <d v="2018-12-18T06:00:00"/>
    <b v="0"/>
    <b v="1"/>
    <s v="music/world music"/>
    <x v="1"/>
  </r>
  <r>
    <x v="1"/>
    <n v="40"/>
    <n v="101.1"/>
    <s v="US"/>
    <s v="USD"/>
    <n v="1279083600"/>
    <x v="547"/>
    <n v="1279170000"/>
    <d v="2010-07-15T05:00:00"/>
    <b v="0"/>
    <b v="0"/>
    <s v="theater/plays"/>
    <x v="3"/>
  </r>
  <r>
    <x v="1"/>
    <n v="2289"/>
    <n v="84.006989951944078"/>
    <s v="IT"/>
    <s v="EUR"/>
    <n v="1572498000"/>
    <x v="820"/>
    <n v="1573452000"/>
    <d v="2019-11-11T06:00:00"/>
    <b v="0"/>
    <b v="0"/>
    <s v="theater/plays"/>
    <x v="3"/>
  </r>
  <r>
    <x v="1"/>
    <n v="65"/>
    <n v="103.41538461538461"/>
    <s v="US"/>
    <s v="USD"/>
    <n v="1506056400"/>
    <x v="821"/>
    <n v="1507093200"/>
    <d v="2017-10-04T05:00:00"/>
    <b v="0"/>
    <b v="0"/>
    <s v="theater/plays"/>
    <x v="3"/>
  </r>
  <r>
    <x v="0"/>
    <n v="15"/>
    <n v="105.13333333333334"/>
    <s v="US"/>
    <s v="USD"/>
    <n v="1463029200"/>
    <x v="151"/>
    <n v="1463374800"/>
    <d v="2016-05-16T05:00:00"/>
    <b v="0"/>
    <b v="0"/>
    <s v="food/food trucks"/>
    <x v="0"/>
  </r>
  <r>
    <x v="0"/>
    <n v="37"/>
    <n v="89.21621621621621"/>
    <s v="US"/>
    <s v="USD"/>
    <n v="1342069200"/>
    <x v="822"/>
    <n v="1344574800"/>
    <d v="2012-08-10T05:00:00"/>
    <b v="0"/>
    <b v="0"/>
    <s v="theater/plays"/>
    <x v="3"/>
  </r>
  <r>
    <x v="1"/>
    <n v="3777"/>
    <n v="51.995234312946785"/>
    <s v="IT"/>
    <s v="EUR"/>
    <n v="1388296800"/>
    <x v="823"/>
    <n v="1389074400"/>
    <d v="2014-01-07T06:00:00"/>
    <b v="0"/>
    <b v="0"/>
    <s v="technology/web"/>
    <x v="2"/>
  </r>
  <r>
    <x v="1"/>
    <n v="184"/>
    <n v="64.956521739130437"/>
    <s v="GB"/>
    <s v="GBP"/>
    <n v="1493787600"/>
    <x v="824"/>
    <n v="1494997200"/>
    <d v="2017-05-17T05:00:00"/>
    <b v="0"/>
    <b v="0"/>
    <s v="theater/plays"/>
    <x v="3"/>
  </r>
  <r>
    <x v="1"/>
    <n v="85"/>
    <n v="46.235294117647058"/>
    <s v="US"/>
    <s v="USD"/>
    <n v="1424844000"/>
    <x v="825"/>
    <n v="1425448800"/>
    <d v="2015-03-04T06:00:00"/>
    <b v="0"/>
    <b v="1"/>
    <s v="theater/plays"/>
    <x v="3"/>
  </r>
  <r>
    <x v="0"/>
    <n v="112"/>
    <n v="51.151785714285715"/>
    <s v="US"/>
    <s v="USD"/>
    <n v="1403931600"/>
    <x v="826"/>
    <n v="1404104400"/>
    <d v="2014-06-30T05:00:00"/>
    <b v="0"/>
    <b v="1"/>
    <s v="theater/plays"/>
    <x v="3"/>
  </r>
  <r>
    <x v="1"/>
    <n v="144"/>
    <n v="33.909722222222221"/>
    <s v="US"/>
    <s v="USD"/>
    <n v="1394514000"/>
    <x v="827"/>
    <n v="1394773200"/>
    <d v="2014-03-14T05:00:00"/>
    <b v="0"/>
    <b v="0"/>
    <s v="music/rock"/>
    <x v="1"/>
  </r>
  <r>
    <x v="1"/>
    <n v="1902"/>
    <n v="92.016298633017882"/>
    <s v="US"/>
    <s v="USD"/>
    <n v="1365397200"/>
    <x v="828"/>
    <n v="1366520400"/>
    <d v="2013-04-21T05:00:00"/>
    <b v="0"/>
    <b v="0"/>
    <s v="theater/plays"/>
    <x v="3"/>
  </r>
  <r>
    <x v="1"/>
    <n v="105"/>
    <n v="107.42857142857143"/>
    <s v="US"/>
    <s v="USD"/>
    <n v="1456120800"/>
    <x v="829"/>
    <n v="1456639200"/>
    <d v="2016-02-28T06:00:00"/>
    <b v="0"/>
    <b v="0"/>
    <s v="theater/plays"/>
    <x v="3"/>
  </r>
  <r>
    <x v="1"/>
    <n v="132"/>
    <n v="75.848484848484844"/>
    <s v="US"/>
    <s v="USD"/>
    <n v="1437714000"/>
    <x v="830"/>
    <n v="1438318800"/>
    <d v="2015-07-31T05:00:00"/>
    <b v="0"/>
    <b v="0"/>
    <s v="theater/plays"/>
    <x v="3"/>
  </r>
  <r>
    <x v="0"/>
    <n v="21"/>
    <n v="80.476190476190482"/>
    <s v="US"/>
    <s v="USD"/>
    <n v="1563771600"/>
    <x v="831"/>
    <n v="1564030800"/>
    <d v="2019-07-25T05:00:00"/>
    <b v="1"/>
    <b v="0"/>
    <s v="theater/plays"/>
    <x v="3"/>
  </r>
  <r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</r>
  <r>
    <x v="1"/>
    <n v="96"/>
    <n v="105.13541666666667"/>
    <s v="US"/>
    <s v="USD"/>
    <n v="1528779600"/>
    <x v="833"/>
    <n v="1531890000"/>
    <d v="2018-07-18T05:00:00"/>
    <b v="0"/>
    <b v="1"/>
    <s v="publishing/fiction"/>
    <x v="5"/>
  </r>
  <r>
    <x v="0"/>
    <n v="67"/>
    <n v="57.298507462686565"/>
    <s v="US"/>
    <s v="USD"/>
    <n v="1304744400"/>
    <x v="834"/>
    <n v="1306213200"/>
    <d v="2011-05-24T05:00:00"/>
    <b v="0"/>
    <b v="1"/>
    <s v="games/video games"/>
    <x v="6"/>
  </r>
  <r>
    <x v="2"/>
    <n v="66"/>
    <n v="93.348484848484844"/>
    <s v="CA"/>
    <s v="CAD"/>
    <n v="1354341600"/>
    <x v="835"/>
    <n v="1356242400"/>
    <d v="2012-12-23T06:00:00"/>
    <b v="0"/>
    <b v="0"/>
    <s v="technology/web"/>
    <x v="2"/>
  </r>
  <r>
    <x v="0"/>
    <n v="78"/>
    <n v="71.987179487179489"/>
    <s v="US"/>
    <s v="USD"/>
    <n v="1294552800"/>
    <x v="836"/>
    <n v="1297576800"/>
    <d v="2011-02-13T06:00:00"/>
    <b v="1"/>
    <b v="0"/>
    <s v="theater/plays"/>
    <x v="3"/>
  </r>
  <r>
    <x v="0"/>
    <n v="67"/>
    <n v="92.611940298507463"/>
    <s v="AU"/>
    <s v="AUD"/>
    <n v="1295935200"/>
    <x v="837"/>
    <n v="1296194400"/>
    <d v="2011-01-28T06:00:00"/>
    <b v="0"/>
    <b v="0"/>
    <s v="theater/plays"/>
    <x v="3"/>
  </r>
  <r>
    <x v="1"/>
    <n v="114"/>
    <n v="104.99122807017544"/>
    <s v="US"/>
    <s v="USD"/>
    <n v="1411534800"/>
    <x v="219"/>
    <n v="1414558800"/>
    <d v="2014-10-29T05:00:00"/>
    <b v="0"/>
    <b v="0"/>
    <s v="food/food trucks"/>
    <x v="0"/>
  </r>
  <r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</r>
  <r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</r>
  <r>
    <x v="0"/>
    <n v="181"/>
    <n v="84.187845303867405"/>
    <s v="US"/>
    <s v="USD"/>
    <n v="1308200400"/>
    <x v="839"/>
    <n v="1308373200"/>
    <d v="2011-06-18T05:00:00"/>
    <b v="0"/>
    <b v="0"/>
    <s v="theater/plays"/>
    <x v="3"/>
  </r>
  <r>
    <x v="0"/>
    <n v="13"/>
    <n v="73.92307692307692"/>
    <s v="US"/>
    <s v="USD"/>
    <n v="1411707600"/>
    <x v="840"/>
    <n v="1412312400"/>
    <d v="2014-10-03T05:00:00"/>
    <b v="0"/>
    <b v="0"/>
    <s v="theater/plays"/>
    <x v="3"/>
  </r>
  <r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</r>
  <r>
    <x v="1"/>
    <n v="203"/>
    <n v="46.896551724137929"/>
    <s v="US"/>
    <s v="USD"/>
    <n v="1429333200"/>
    <x v="842"/>
    <n v="1430974800"/>
    <d v="2015-05-07T05:00:00"/>
    <b v="0"/>
    <b v="0"/>
    <s v="technology/web"/>
    <x v="2"/>
  </r>
  <r>
    <x v="0"/>
    <n v="1"/>
    <n v="5"/>
    <s v="US"/>
    <s v="USD"/>
    <n v="1555390800"/>
    <x v="843"/>
    <n v="1555822800"/>
    <d v="2019-04-21T05:00:00"/>
    <b v="0"/>
    <b v="1"/>
    <s v="theater/plays"/>
    <x v="3"/>
  </r>
  <r>
    <x v="1"/>
    <n v="1559"/>
    <n v="102.02437459910199"/>
    <s v="US"/>
    <s v="USD"/>
    <n v="1482732000"/>
    <x v="844"/>
    <n v="1482818400"/>
    <d v="2016-12-27T06:00:00"/>
    <b v="0"/>
    <b v="1"/>
    <s v="music/rock"/>
    <x v="1"/>
  </r>
  <r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</r>
  <r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</r>
  <r>
    <x v="1"/>
    <n v="1548"/>
    <n v="101.02325581395348"/>
    <s v="AU"/>
    <s v="AUD"/>
    <n v="1348290000"/>
    <x v="110"/>
    <n v="1350363600"/>
    <d v="2012-10-16T05:00:00"/>
    <b v="0"/>
    <b v="0"/>
    <s v="technology/web"/>
    <x v="2"/>
  </r>
  <r>
    <x v="1"/>
    <n v="80"/>
    <n v="97.037499999999994"/>
    <s v="US"/>
    <s v="USD"/>
    <n v="1353823200"/>
    <x v="847"/>
    <n v="1353996000"/>
    <d v="2012-11-27T06:00:00"/>
    <b v="0"/>
    <b v="0"/>
    <s v="theater/plays"/>
    <x v="3"/>
  </r>
  <r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</r>
  <r>
    <x v="1"/>
    <n v="131"/>
    <n v="94.916030534351151"/>
    <s v="US"/>
    <s v="USD"/>
    <n v="1329372000"/>
    <x v="849"/>
    <n v="1329631200"/>
    <d v="2012-02-19T06:00:00"/>
    <b v="0"/>
    <b v="0"/>
    <s v="theater/plays"/>
    <x v="3"/>
  </r>
  <r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</r>
  <r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</r>
  <r>
    <x v="0"/>
    <n v="55"/>
    <n v="85.054545454545448"/>
    <s v="US"/>
    <s v="USD"/>
    <n v="1454911200"/>
    <x v="850"/>
    <n v="1458104400"/>
    <d v="2016-03-16T05:00:00"/>
    <b v="0"/>
    <b v="0"/>
    <s v="technology/web"/>
    <x v="2"/>
  </r>
  <r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</r>
  <r>
    <x v="1"/>
    <n v="266"/>
    <n v="40.063909774436091"/>
    <s v="US"/>
    <s v="USD"/>
    <n v="1384408800"/>
    <x v="852"/>
    <n v="1386223200"/>
    <d v="2013-12-05T06:00:00"/>
    <b v="0"/>
    <b v="0"/>
    <s v="food/food trucks"/>
    <x v="0"/>
  </r>
  <r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</r>
  <r>
    <x v="1"/>
    <n v="155"/>
    <n v="84.92903225806451"/>
    <s v="US"/>
    <s v="USD"/>
    <n v="1431320400"/>
    <x v="854"/>
    <n v="1431752400"/>
    <d v="2015-05-16T05:00:00"/>
    <b v="0"/>
    <b v="0"/>
    <s v="theater/plays"/>
    <x v="3"/>
  </r>
  <r>
    <x v="1"/>
    <n v="207"/>
    <n v="41.067632850241544"/>
    <s v="GB"/>
    <s v="GBP"/>
    <n v="1264399200"/>
    <x v="67"/>
    <n v="1267855200"/>
    <d v="2010-03-06T06:00:00"/>
    <b v="0"/>
    <b v="0"/>
    <s v="music/rock"/>
    <x v="1"/>
  </r>
  <r>
    <x v="1"/>
    <n v="245"/>
    <n v="54.971428571428568"/>
    <s v="US"/>
    <s v="USD"/>
    <n v="1497502800"/>
    <x v="855"/>
    <n v="1497675600"/>
    <d v="2017-06-17T05:00:00"/>
    <b v="0"/>
    <b v="0"/>
    <s v="theater/plays"/>
    <x v="3"/>
  </r>
  <r>
    <x v="1"/>
    <n v="1573"/>
    <n v="77.010807374443743"/>
    <s v="US"/>
    <s v="USD"/>
    <n v="1333688400"/>
    <x v="107"/>
    <n v="1336885200"/>
    <d v="2012-05-13T05:00:00"/>
    <b v="0"/>
    <b v="0"/>
    <s v="music/world music"/>
    <x v="1"/>
  </r>
  <r>
    <x v="1"/>
    <n v="114"/>
    <n v="71.201754385964918"/>
    <s v="US"/>
    <s v="USD"/>
    <n v="1293861600"/>
    <x v="344"/>
    <n v="1295157600"/>
    <d v="2011-01-16T06:00:00"/>
    <b v="0"/>
    <b v="0"/>
    <s v="food/food trucks"/>
    <x v="0"/>
  </r>
  <r>
    <x v="1"/>
    <n v="93"/>
    <n v="91.935483870967744"/>
    <s v="US"/>
    <s v="USD"/>
    <n v="1576994400"/>
    <x v="856"/>
    <n v="1577599200"/>
    <d v="2019-12-29T06:00:00"/>
    <b v="0"/>
    <b v="0"/>
    <s v="theater/plays"/>
    <x v="3"/>
  </r>
  <r>
    <x v="0"/>
    <n v="594"/>
    <n v="97.069023569023571"/>
    <s v="US"/>
    <s v="USD"/>
    <n v="1304917200"/>
    <x v="857"/>
    <n v="1305003600"/>
    <d v="2011-05-10T05:00:00"/>
    <b v="0"/>
    <b v="0"/>
    <s v="theater/plays"/>
    <x v="3"/>
  </r>
  <r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</r>
  <r>
    <x v="1"/>
    <n v="1681"/>
    <n v="58.015466983938133"/>
    <s v="US"/>
    <s v="USD"/>
    <n v="1401685200"/>
    <x v="859"/>
    <n v="1402462800"/>
    <d v="2014-06-11T05:00:00"/>
    <b v="0"/>
    <b v="1"/>
    <s v="technology/web"/>
    <x v="2"/>
  </r>
  <r>
    <x v="0"/>
    <n v="252"/>
    <n v="103.87301587301587"/>
    <s v="US"/>
    <s v="USD"/>
    <n v="1291960800"/>
    <x v="860"/>
    <n v="1292133600"/>
    <d v="2010-12-12T06:00:00"/>
    <b v="0"/>
    <b v="1"/>
    <s v="theater/plays"/>
    <x v="3"/>
  </r>
  <r>
    <x v="1"/>
    <n v="32"/>
    <n v="93.46875"/>
    <s v="US"/>
    <s v="USD"/>
    <n v="1368853200"/>
    <x v="170"/>
    <n v="1368939600"/>
    <d v="2013-05-19T05:00:00"/>
    <b v="0"/>
    <b v="0"/>
    <s v="music/indie rock"/>
    <x v="1"/>
  </r>
  <r>
    <x v="1"/>
    <n v="135"/>
    <n v="61.970370370370368"/>
    <s v="US"/>
    <s v="USD"/>
    <n v="1448776800"/>
    <x v="861"/>
    <n v="1452146400"/>
    <d v="2016-01-07T06:00:00"/>
    <b v="0"/>
    <b v="1"/>
    <s v="theater/plays"/>
    <x v="3"/>
  </r>
  <r>
    <x v="1"/>
    <n v="140"/>
    <n v="92.042857142857144"/>
    <s v="US"/>
    <s v="USD"/>
    <n v="1296194400"/>
    <x v="862"/>
    <n v="1296712800"/>
    <d v="2011-02-03T06:00:00"/>
    <b v="0"/>
    <b v="1"/>
    <s v="theater/plays"/>
    <x v="3"/>
  </r>
  <r>
    <x v="0"/>
    <n v="67"/>
    <n v="77.268656716417908"/>
    <s v="US"/>
    <s v="USD"/>
    <n v="1517983200"/>
    <x v="863"/>
    <n v="1520748000"/>
    <d v="2018-03-11T06:00:00"/>
    <b v="0"/>
    <b v="0"/>
    <s v="food/food trucks"/>
    <x v="0"/>
  </r>
  <r>
    <x v="1"/>
    <n v="92"/>
    <n v="93.923913043478265"/>
    <s v="US"/>
    <s v="USD"/>
    <n v="1478930400"/>
    <x v="864"/>
    <n v="1480831200"/>
    <d v="2016-12-04T06:00:00"/>
    <b v="0"/>
    <b v="0"/>
    <s v="games/video games"/>
    <x v="6"/>
  </r>
  <r>
    <x v="1"/>
    <n v="1015"/>
    <n v="84.969458128078813"/>
    <s v="GB"/>
    <s v="GBP"/>
    <n v="1426395600"/>
    <x v="527"/>
    <n v="1426914000"/>
    <d v="2015-03-21T05:00:00"/>
    <b v="0"/>
    <b v="0"/>
    <s v="theater/plays"/>
    <x v="3"/>
  </r>
  <r>
    <x v="0"/>
    <n v="742"/>
    <n v="105.97035040431267"/>
    <s v="US"/>
    <s v="USD"/>
    <n v="1446181200"/>
    <x v="865"/>
    <n v="1446616800"/>
    <d v="2015-11-04T06:00:00"/>
    <b v="1"/>
    <b v="0"/>
    <s v="publishing/nonfiction"/>
    <x v="5"/>
  </r>
  <r>
    <x v="1"/>
    <n v="323"/>
    <n v="36.969040247678016"/>
    <s v="US"/>
    <s v="USD"/>
    <n v="1514181600"/>
    <x v="866"/>
    <n v="1517032800"/>
    <d v="2018-01-27T06:00:00"/>
    <b v="0"/>
    <b v="0"/>
    <s v="technology/web"/>
    <x v="2"/>
  </r>
  <r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</r>
  <r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</r>
  <r>
    <x v="1"/>
    <n v="381"/>
    <n v="26.010498687664043"/>
    <s v="US"/>
    <s v="USD"/>
    <n v="1567918800"/>
    <x v="105"/>
    <n v="1570165200"/>
    <d v="2019-10-04T05:00:00"/>
    <b v="0"/>
    <b v="0"/>
    <s v="theater/plays"/>
    <x v="3"/>
  </r>
  <r>
    <x v="0"/>
    <n v="4405"/>
    <n v="25.998410896708286"/>
    <s v="US"/>
    <s v="USD"/>
    <n v="1386309600"/>
    <x v="481"/>
    <n v="1388556000"/>
    <d v="2014-01-01T06:00:00"/>
    <b v="0"/>
    <b v="1"/>
    <s v="music/rock"/>
    <x v="1"/>
  </r>
  <r>
    <x v="0"/>
    <n v="92"/>
    <n v="34.173913043478258"/>
    <s v="US"/>
    <s v="USD"/>
    <n v="1301979600"/>
    <x v="253"/>
    <n v="1303189200"/>
    <d v="2011-04-19T05:00:00"/>
    <b v="0"/>
    <b v="0"/>
    <s v="music/rock"/>
    <x v="1"/>
  </r>
  <r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</r>
  <r>
    <x v="0"/>
    <n v="64"/>
    <n v="76.546875"/>
    <s v="US"/>
    <s v="USD"/>
    <n v="1478930400"/>
    <x v="864"/>
    <n v="1480744800"/>
    <d v="2016-12-03T06:00:00"/>
    <b v="0"/>
    <b v="0"/>
    <s v="publishing/radio &amp; podcasts"/>
    <x v="5"/>
  </r>
  <r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</r>
  <r>
    <x v="0"/>
    <n v="64"/>
    <n v="106.859375"/>
    <s v="US"/>
    <s v="USD"/>
    <n v="1456984800"/>
    <x v="289"/>
    <n v="1458882000"/>
    <d v="2016-03-25T05:00:00"/>
    <b v="0"/>
    <b v="1"/>
    <s v="film &amp; video/drama"/>
    <x v="4"/>
  </r>
  <r>
    <x v="1"/>
    <n v="241"/>
    <n v="46.020746887966808"/>
    <s v="US"/>
    <s v="USD"/>
    <n v="1411621200"/>
    <x v="870"/>
    <n v="1411966800"/>
    <d v="2014-09-29T05:00:00"/>
    <b v="0"/>
    <b v="1"/>
    <s v="music/rock"/>
    <x v="1"/>
  </r>
  <r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</r>
  <r>
    <x v="3"/>
    <n v="75"/>
    <n v="101.44"/>
    <s v="IT"/>
    <s v="EUR"/>
    <n v="1450936800"/>
    <x v="872"/>
    <n v="1452405600"/>
    <d v="2016-01-10T06:00:00"/>
    <b v="0"/>
    <b v="1"/>
    <s v="photography/photography books"/>
    <x v="7"/>
  </r>
  <r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</r>
  <r>
    <x v="1"/>
    <n v="2043"/>
    <n v="74.995594713656388"/>
    <s v="US"/>
    <s v="USD"/>
    <n v="1541307600"/>
    <x v="874"/>
    <n v="1543816800"/>
    <d v="2018-12-03T06:00:00"/>
    <b v="0"/>
    <b v="1"/>
    <s v="food/food trucks"/>
    <x v="0"/>
  </r>
  <r>
    <x v="0"/>
    <n v="112"/>
    <n v="42.982142857142854"/>
    <s v="US"/>
    <s v="USD"/>
    <n v="1357106400"/>
    <x v="875"/>
    <n v="1359698400"/>
    <d v="2013-02-01T06:00:00"/>
    <b v="0"/>
    <b v="0"/>
    <s v="theater/plays"/>
    <x v="3"/>
  </r>
  <r>
    <x v="3"/>
    <n v="139"/>
    <n v="33.115107913669064"/>
    <s v="IT"/>
    <s v="EUR"/>
    <n v="1390197600"/>
    <x v="876"/>
    <n v="1390629600"/>
    <d v="2014-01-25T06:00:00"/>
    <b v="0"/>
    <b v="0"/>
    <s v="theater/plays"/>
    <x v="3"/>
  </r>
  <r>
    <x v="0"/>
    <n v="374"/>
    <n v="101.13101604278074"/>
    <s v="US"/>
    <s v="USD"/>
    <n v="1265868000"/>
    <x v="877"/>
    <n v="1267077600"/>
    <d v="2010-02-25T06:00:00"/>
    <b v="0"/>
    <b v="1"/>
    <s v="music/indie rock"/>
    <x v="1"/>
  </r>
  <r>
    <x v="3"/>
    <n v="1122"/>
    <n v="55.98841354723708"/>
    <s v="US"/>
    <s v="USD"/>
    <n v="1467176400"/>
    <x v="878"/>
    <n v="1467781200"/>
    <d v="2016-07-06T05:00:00"/>
    <b v="0"/>
    <b v="0"/>
    <s v="food/food truck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7F9F6-DC07-A645-9601-4A6E039A157F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F1AE2-2A36-C541-BA4F-92ED90268BB7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2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3" hier="-1"/>
    <pageField fld="10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5D80D-FFB5-DB4B-9A42-4F2AFD137B4A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16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"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3"/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5" hier="-1"/>
    <pageField fld="12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0018-4490-2148-9193-EC697D3F6C91}">
  <dimension ref="A1:F14"/>
  <sheetViews>
    <sheetView topLeftCell="A3"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2035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2036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2037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2038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2039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2040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2041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2042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2043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2748-6E96-1348-BBF9-C3D9113B130E}">
  <dimension ref="A1:F30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2031</v>
      </c>
      <c r="B2" t="s">
        <v>2070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2046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2047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2048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2049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2050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2051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2052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2053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2054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2055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2056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2057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2058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2059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2060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2061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2062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2063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2064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2065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2066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2067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2068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2069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2043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AAC9-C5A6-5E42-BB81-CB368F0B401F}">
  <dimension ref="A1:E18"/>
  <sheetViews>
    <sheetView workbookViewId="0">
      <selection activeCell="A5" sqref="A5"/>
    </sheetView>
  </sheetViews>
  <sheetFormatPr baseColWidth="10" defaultRowHeight="16" x14ac:dyDescent="0.2"/>
  <cols>
    <col min="1" max="1" width="28.6640625" bestFit="1" customWidth="1"/>
    <col min="2" max="2" width="17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2085</v>
      </c>
      <c r="B1" t="s">
        <v>2086</v>
      </c>
    </row>
    <row r="2" spans="1:5" x14ac:dyDescent="0.2">
      <c r="A2" s="5" t="s">
        <v>2031</v>
      </c>
      <c r="B2" t="s">
        <v>2070</v>
      </c>
    </row>
    <row r="4" spans="1:5" x14ac:dyDescent="0.2">
      <c r="A4" s="5" t="s">
        <v>2045</v>
      </c>
      <c r="B4" s="5" t="s">
        <v>2044</v>
      </c>
    </row>
    <row r="5" spans="1:5" x14ac:dyDescent="0.2">
      <c r="A5" s="5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6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6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6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6" t="s">
        <v>2076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6" t="s">
        <v>2077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6" t="s">
        <v>2078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6" t="s">
        <v>2079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6" t="s">
        <v>2080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6" t="s">
        <v>2081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6" t="s">
        <v>2082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6" t="s">
        <v>2083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6" t="s">
        <v>2084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6" t="s">
        <v>2043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2" sqref="G2:G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83203125" customWidth="1"/>
    <col min="8" max="8" width="13" bestFit="1" customWidth="1"/>
    <col min="9" max="9" width="19.1640625" customWidth="1"/>
    <col min="12" max="12" width="11.1640625" bestFit="1" customWidth="1"/>
    <col min="13" max="13" width="11.1640625" style="9" customWidth="1"/>
    <col min="14" max="14" width="11.1640625" bestFit="1" customWidth="1"/>
    <col min="15" max="15" width="11.1640625" style="9" customWidth="1"/>
    <col min="18" max="18" width="28" bestFit="1" customWidth="1"/>
    <col min="19" max="19" width="18.1640625" customWidth="1"/>
    <col min="20" max="20" width="16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8" t="s">
        <v>2071</v>
      </c>
      <c r="N1" s="1" t="s">
        <v>9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s="4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s="4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s="4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s="4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s="4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s="4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s="4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s="4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s="4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s="4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s="4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s="4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s="4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s="4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s="4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A415-9008-D340-885A-8157AFB4D182}">
  <dimension ref="A1:H13"/>
  <sheetViews>
    <sheetView tabSelected="1" topLeftCell="D3" workbookViewId="0">
      <selection activeCell="M11" sqref="M11"/>
    </sheetView>
  </sheetViews>
  <sheetFormatPr baseColWidth="10" defaultRowHeight="16" x14ac:dyDescent="0.2"/>
  <cols>
    <col min="1" max="1" width="20.5" customWidth="1"/>
    <col min="2" max="2" width="17.5" customWidth="1"/>
    <col min="3" max="3" width="16.5" customWidth="1"/>
    <col min="4" max="4" width="15.83203125" customWidth="1"/>
    <col min="5" max="5" width="15.1640625" customWidth="1"/>
    <col min="6" max="6" width="22.5" customWidth="1"/>
    <col min="7" max="7" width="20" customWidth="1"/>
    <col min="8" max="8" width="18.1640625" customWidth="1"/>
  </cols>
  <sheetData>
    <row r="1" spans="1:8" s="10" customFormat="1" x14ac:dyDescent="0.2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</row>
    <row r="2" spans="1:8" x14ac:dyDescent="0.2">
      <c r="A2" t="s">
        <v>2095</v>
      </c>
      <c r="B2">
        <f>COUNTIFS(Goals,"&lt;1000",Outcomes,"Successful")</f>
        <v>30</v>
      </c>
      <c r="C2">
        <f>COUNTIFS(Goals,"&lt;1000",Outcomes,"Failed")</f>
        <v>20</v>
      </c>
      <c r="D2">
        <f>COUNTIFS(Goals,"&lt;1000",Outcomes,"Canceled")</f>
        <v>1</v>
      </c>
      <c r="E2">
        <f>SUM(B2:D2)</f>
        <v>51</v>
      </c>
      <c r="F2" s="12">
        <f>B2/$E2</f>
        <v>0.58823529411764708</v>
      </c>
      <c r="G2" s="12">
        <f>C2/$E2</f>
        <v>0.39215686274509803</v>
      </c>
      <c r="H2" s="12">
        <f>D2/$E2</f>
        <v>1.9607843137254902E-2</v>
      </c>
    </row>
    <row r="3" spans="1:8" x14ac:dyDescent="0.2">
      <c r="A3" t="s">
        <v>2096</v>
      </c>
      <c r="B3">
        <f>COUNTIFS(Goals,"&gt;=1000",Goals,"&lt;5000",Outcomes,"Successful")</f>
        <v>191</v>
      </c>
      <c r="C3">
        <f>COUNTIFS(Goals,"&gt;=1000",Goals,"&lt;5000",Outcomes,"Failed")</f>
        <v>38</v>
      </c>
      <c r="D3">
        <f>COUNTIFS(Goals,"&gt;=1000",Goals,"&lt;5000",Outcomes,"Canceled")</f>
        <v>2</v>
      </c>
      <c r="E3">
        <f t="shared" ref="E3:E13" si="0">SUM(B3:D3)</f>
        <v>231</v>
      </c>
      <c r="F3" s="12">
        <f t="shared" ref="F3:F13" si="1">B3/$E3</f>
        <v>0.82683982683982682</v>
      </c>
      <c r="G3" s="12">
        <f t="shared" ref="G3:G13" si="2">C3/$E3</f>
        <v>0.16450216450216451</v>
      </c>
      <c r="H3" s="12">
        <f t="shared" ref="H3:H13" si="3">D3/$E3</f>
        <v>8.658008658008658E-3</v>
      </c>
    </row>
    <row r="4" spans="1:8" x14ac:dyDescent="0.2">
      <c r="A4" t="s">
        <v>2097</v>
      </c>
      <c r="B4">
        <f>COUNTIFS(Goals,"&gt;=5000",Goals,"&lt;10000",Outcomes,"Successful")</f>
        <v>164</v>
      </c>
      <c r="C4">
        <f>COUNTIFS(Goals,"&gt;=5000",Goals,"&lt;10000",Outcomes,"Failed")</f>
        <v>126</v>
      </c>
      <c r="D4">
        <f>COUNTIFS(Goals,"&gt;=5000",Goals,"&lt;10000",Outcomes,"Canceled")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">
      <c r="A5" t="s">
        <v>2098</v>
      </c>
      <c r="B5" s="11">
        <f>COUNTIFS(Goals,"&gt;=10000",Goals,"&lt;15000",Outcomes,"Successful")</f>
        <v>4</v>
      </c>
      <c r="C5" s="11">
        <f>COUNTIFS(Goals,"&gt;=10000",Goals,"&lt;15000",Outcomes,"Failed")</f>
        <v>5</v>
      </c>
      <c r="D5" s="11">
        <f>COUNTIFS(Goals,"&gt;=10000",Goals,"&lt;15000",Outcomes,"Canceled")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t="s">
        <v>2099</v>
      </c>
      <c r="B6">
        <f>COUNTIFS(Goals,"&gt;=15000",Goals,"&lt;20000",Outcomes,"Successful")</f>
        <v>10</v>
      </c>
      <c r="C6">
        <f>COUNTIFS(Goals,"&gt;=15000",Goals,"&lt;20000",Outcomes,"Failed")</f>
        <v>0</v>
      </c>
      <c r="D6">
        <f>COUNTIFS(Goals,"&gt;=15000",Goals,"&lt;20000",Outcomes,"Canceled")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t="s">
        <v>2100</v>
      </c>
      <c r="B7">
        <f>COUNTIFS(Goals,"&gt;=20000",Goals,"&lt;25000",Outcomes,"Successful")</f>
        <v>7</v>
      </c>
      <c r="C7">
        <f>COUNTIFS(Goals,"&gt;=20000",Goals,"&lt;25000",Outcomes,"Failed")</f>
        <v>0</v>
      </c>
      <c r="D7">
        <f>COUNTIFS(Goals,"&gt;=20000",Goals,"&lt;25000",Outcomes,"Canceled")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t="s">
        <v>2101</v>
      </c>
      <c r="B8">
        <f>COUNTIFS(Goals,"&gt;=25000",Goals,"&lt;30000",Outcomes,"Successful")</f>
        <v>11</v>
      </c>
      <c r="C8">
        <f>COUNTIFS(Goals,"&gt;=25000",Goals,"&lt;30000",Outcomes,"Failed")</f>
        <v>3</v>
      </c>
      <c r="D8">
        <f>COUNTIFS(Goals,"&gt;=25000",Goals,"&lt;30000",Outcomes,"Canceled")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t="s">
        <v>2102</v>
      </c>
      <c r="B9">
        <f>COUNTIFS(Goals,"&gt;=30000",Goals,"&lt;35000",Outcomes,"Successful")</f>
        <v>7</v>
      </c>
      <c r="C9">
        <f>COUNTIFS(Goals,"&gt;=30000",Goals,"&lt;35000",Outcomes,"Failed")</f>
        <v>0</v>
      </c>
      <c r="D9">
        <f>COUNTIFS(Goals,"&gt;=30000",Goals,"&lt;35000",Outcomes,"Canceled")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2103</v>
      </c>
      <c r="B10">
        <f>COUNTIFS(Goals,"&gt;=35000",Goals,"&lt;40000",Outcomes,"Successful")</f>
        <v>8</v>
      </c>
      <c r="C10">
        <f>COUNTIFS(Goals,"&gt;=35000",Goals,"&lt;40000",Outcomes,"Failed")</f>
        <v>3</v>
      </c>
      <c r="D10">
        <f>COUNTIFS(Goals,"&gt;=35000",Goals,"&lt;40000",Outcomes,"Canceled")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t="s">
        <v>2104</v>
      </c>
      <c r="B11">
        <f>COUNTIFS(Goals,"&gt;=40000",Goals,"&lt;45000",Outcomes,"Successful")</f>
        <v>11</v>
      </c>
      <c r="C11">
        <f>COUNTIFS(Goals,"&gt;=40000",Goals,"&lt;45000",Outcomes,"Failed")</f>
        <v>3</v>
      </c>
      <c r="D11">
        <f>COUNTIFS(Goals,"&gt;=40000",Goals,"&lt;45000",Outcomes,"Canceled")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2105</v>
      </c>
      <c r="B12">
        <f>COUNTIFS(Goals,"&gt;=45000",Goals,"&lt;50000",Outcomes,"Successful")</f>
        <v>8</v>
      </c>
      <c r="C12">
        <f>COUNTIFS(Goals,"&gt;=45000",Goals,"&lt;50000",Outcomes,"Failed")</f>
        <v>3</v>
      </c>
      <c r="D12">
        <f>COUNTIFS(Goals,"&gt;=45000",Goals,"&lt;50000",Outcomes,"Canceled")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t="s">
        <v>2106</v>
      </c>
      <c r="B13">
        <f>COUNTIFS(Goals,"&gt;=50000",Outcomes,"Successful")</f>
        <v>114</v>
      </c>
      <c r="C13">
        <f>COUNTIFS(Goals,"&gt;=50000",Outcomes,"Failed")</f>
        <v>163</v>
      </c>
      <c r="D13">
        <f>COUNTIFS(Goals,"&gt;=50000",Outcomes,"Canceled")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Parent Categories</vt:lpstr>
      <vt:lpstr>Sub-Categories</vt:lpstr>
      <vt:lpstr>Campaigns over time</vt:lpstr>
      <vt:lpstr>Crowdfunding</vt:lpstr>
      <vt:lpstr>Sheet5</vt:lpstr>
      <vt:lpstr>Goals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Henry White</cp:lastModifiedBy>
  <dcterms:created xsi:type="dcterms:W3CDTF">2021-09-29T18:52:28Z</dcterms:created>
  <dcterms:modified xsi:type="dcterms:W3CDTF">2024-04-20T03:38:56Z</dcterms:modified>
</cp:coreProperties>
</file>