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Quality-checker\"/>
    </mc:Choice>
  </mc:AlternateContent>
  <xr:revisionPtr revIDLastSave="0" documentId="13_ncr:1_{94202083-4E68-4183-888B-29C9D3D70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Q23" i="1"/>
  <c r="Q22" i="1"/>
  <c r="Q21" i="1"/>
  <c r="Q20" i="1"/>
  <c r="Q19" i="1"/>
  <c r="Q18" i="1"/>
  <c r="B22" i="1"/>
  <c r="B23" i="1"/>
  <c r="B18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<sst xmlns="http://schemas.openxmlformats.org/spreadsheetml/2006/main" count="47" uniqueCount="47">
  <si>
    <t>File</t>
  </si>
  <si>
    <t>Levenshtein-Dist</t>
  </si>
  <si>
    <t>Levenshtein-Sim</t>
  </si>
  <si>
    <t>LCS-Dist</t>
  </si>
  <si>
    <t>LCS-Sim</t>
  </si>
  <si>
    <t>Damerau-Levenshtein-Dist</t>
  </si>
  <si>
    <t>Damerau-Levenshtein-Sim</t>
  </si>
  <si>
    <t>1-cosine</t>
  </si>
  <si>
    <t>2-cosine</t>
  </si>
  <si>
    <t>3-cosine</t>
  </si>
  <si>
    <t>4-cosine</t>
  </si>
  <si>
    <t>1-jaccard</t>
  </si>
  <si>
    <t>2-jaccard</t>
  </si>
  <si>
    <t>3-jaccard</t>
  </si>
  <si>
    <t>4-jaccard</t>
  </si>
  <si>
    <t>1-sorensen_dice</t>
  </si>
  <si>
    <t>2-sorensen_dice</t>
  </si>
  <si>
    <t>3-sorensen_dice</t>
  </si>
  <si>
    <t>4-sorensen_dice</t>
  </si>
  <si>
    <t>1-qgram</t>
  </si>
  <si>
    <t>2-qgram</t>
  </si>
  <si>
    <t>3-qgram</t>
  </si>
  <si>
    <t>4-qgram</t>
  </si>
  <si>
    <t>2024-02-13 16.44 00%20-%20DigitalCam%20Nominal-representations.aird.xes</t>
  </si>
  <si>
    <t>2024-02-13 16.59 00%20-%20DigitalCam%20Parallel-representations.aird.xes</t>
  </si>
  <si>
    <t>2024-02-13 17.34 01%20-%20FIRFIRGCD-representations.aird.xes</t>
  </si>
  <si>
    <t>2024-02-14 14.40 02%20-%20RT%20App-representations.aird.xes</t>
  </si>
  <si>
    <t>2024-02-14 14.50 03%20-%20RT%20App%20Paper-representations.aird.xes</t>
  </si>
  <si>
    <t>2024-02-14 15.04 04%20-%20RT%20App%20Paper%202-representations.aird.xes</t>
  </si>
  <si>
    <t>2024-02-14 15.40 05%20-%20Hepsy%20Example-representations.aird.xes</t>
  </si>
  <si>
    <t>2024-02-14 15.51 06%20-%20Sobel-representations.aird.xes</t>
  </si>
  <si>
    <t>2024-02-14 15.52 07%20-%20Roberts-representations.aird.xes</t>
  </si>
  <si>
    <t>2024-02-14 16.25 08%20-%20RASTA-PLP-representations.aird.xes</t>
  </si>
  <si>
    <t>2024-02-14 17.00 09%20-%20Susan-representations.aird.xes</t>
  </si>
  <si>
    <t>2024-02-14 17.46 10%20-%20JPEG_encoder-representations.aird.xes</t>
  </si>
  <si>
    <t>2024-02-14 17.58 11%20-%20JPEG%20Reduced-representations.aird.xes</t>
  </si>
  <si>
    <t>2024-02-14 18.17 12%20-%20FIRFIRGCD_ext-representations.aird.xes</t>
  </si>
  <si>
    <t>2024-02-14 18.30 13%20-%20FIRFIRGCD_HPV-representations.aird.xes</t>
  </si>
  <si>
    <t>Min</t>
  </si>
  <si>
    <t>Q1</t>
  </si>
  <si>
    <t>MEDIAN</t>
  </si>
  <si>
    <t>Q3</t>
  </si>
  <si>
    <t>Max</t>
  </si>
  <si>
    <t>AVG</t>
  </si>
  <si>
    <t>Jaro-Winkler-Sim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</si>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</sst>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A28" sqref="A28"/>
    </sheetView>
  </sheetViews>
  <sheetFormatPr defaultRowHeight="14.4" x14ac:dyDescent="0.3"/>
  <cols>
    <col min="1" max="1" width="68.44140625" bestFit="1" customWidth="1"/>
    <col min="2" max="3" width="15" bestFit="1" customWidth="1"/>
    <col min="4" max="4" width="7.77734375" bestFit="1" customWidth="1"/>
    <col min="5" max="5" width="12" bestFit="1" customWidth="1"/>
    <col min="6" max="7" width="23.5546875" bestFit="1" customWidth="1"/>
    <col min="8" max="8" width="15.44140625" bestFit="1" customWidth="1"/>
    <col min="9" max="16" width="12" bestFit="1" customWidth="1"/>
    <col min="17" max="20" width="14.77734375" bestFit="1" customWidth="1"/>
    <col min="21" max="24" width="12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 t="s">
        <v>23</v>
      </c>
      <c r="B2" s="3">
        <v>1063</v>
      </c>
      <c r="C2" s="3">
        <v>0.53540209790209792</v>
      </c>
      <c r="D2" s="3">
        <v>1300</v>
      </c>
      <c r="E2" s="3">
        <v>0.67532467532467533</v>
      </c>
      <c r="F2" s="3">
        <v>1062</v>
      </c>
      <c r="G2" s="3">
        <v>0.53583916083916083</v>
      </c>
      <c r="H2" s="3">
        <v>0.76953545593960548</v>
      </c>
      <c r="I2" s="3">
        <v>0.99786757116977454</v>
      </c>
      <c r="J2" s="3">
        <v>0.99258983390439803</v>
      </c>
      <c r="K2" s="3">
        <v>0.95948802241650688</v>
      </c>
      <c r="L2" s="3">
        <v>0.86615348016009353</v>
      </c>
      <c r="M2" s="3">
        <v>0.9642857142857143</v>
      </c>
      <c r="N2" s="3">
        <v>0.94736842105263153</v>
      </c>
      <c r="O2" s="3">
        <v>0.8571428571428571</v>
      </c>
      <c r="P2" s="3">
        <v>0.61870503597122306</v>
      </c>
      <c r="Q2" s="3">
        <v>0.98181818181818181</v>
      </c>
      <c r="R2" s="3">
        <v>0.97297297297297303</v>
      </c>
      <c r="S2" s="3">
        <v>0.92307692307692313</v>
      </c>
      <c r="T2" s="3">
        <v>0.76444444444444448</v>
      </c>
      <c r="U2" s="3">
        <v>0.75961538461538458</v>
      </c>
      <c r="V2" s="3">
        <v>0.75903614457831325</v>
      </c>
      <c r="W2" s="3">
        <v>0.72921615201900236</v>
      </c>
      <c r="X2" s="3">
        <v>0.63882618510158018</v>
      </c>
    </row>
    <row r="3" spans="1:24" x14ac:dyDescent="0.3">
      <c r="A3" s="3" t="s">
        <v>24</v>
      </c>
      <c r="B3" s="3">
        <v>2235</v>
      </c>
      <c r="C3" s="3">
        <v>0.60174625801853177</v>
      </c>
      <c r="D3" s="3">
        <v>2564</v>
      </c>
      <c r="E3" s="3">
        <v>0.72723404255319146</v>
      </c>
      <c r="F3" s="3">
        <v>2235</v>
      </c>
      <c r="G3" s="3">
        <v>0.60174625801853177</v>
      </c>
      <c r="H3" s="3">
        <v>0.74716935073758328</v>
      </c>
      <c r="I3" s="3">
        <v>0.99352643848794409</v>
      </c>
      <c r="J3" s="3">
        <v>0.98278044573140633</v>
      </c>
      <c r="K3" s="3">
        <v>0.95305152448497388</v>
      </c>
      <c r="L3" s="3">
        <v>0.88377237211088799</v>
      </c>
      <c r="M3" s="3">
        <v>0.61538461538461542</v>
      </c>
      <c r="N3" s="3">
        <v>0.54545454545454541</v>
      </c>
      <c r="O3" s="3">
        <v>0.5</v>
      </c>
      <c r="P3" s="3">
        <v>0.42148760330578511</v>
      </c>
      <c r="Q3" s="3">
        <v>0.76190476190476186</v>
      </c>
      <c r="R3" s="3">
        <v>0.70588235294117652</v>
      </c>
      <c r="S3" s="3">
        <v>0.66666666666666663</v>
      </c>
      <c r="T3" s="3">
        <v>0.59302325581395354</v>
      </c>
      <c r="U3" s="3">
        <v>0.63354603463992709</v>
      </c>
      <c r="V3" s="3">
        <v>0.6140667267808837</v>
      </c>
      <c r="W3" s="3">
        <v>0.58090185676392569</v>
      </c>
      <c r="X3" s="3">
        <v>0.52129471890971035</v>
      </c>
    </row>
    <row r="4" spans="1:24" x14ac:dyDescent="0.3">
      <c r="A4" s="3" t="s">
        <v>25</v>
      </c>
      <c r="B4" s="3">
        <v>1922</v>
      </c>
      <c r="C4" s="3">
        <v>0.55239869585468093</v>
      </c>
      <c r="D4" s="3">
        <v>2479</v>
      </c>
      <c r="E4" s="3">
        <v>0.68624224781673204</v>
      </c>
      <c r="F4" s="3">
        <v>1922</v>
      </c>
      <c r="G4" s="3">
        <v>0.55239869585468093</v>
      </c>
      <c r="H4" s="3">
        <v>0.79865081757324263</v>
      </c>
      <c r="I4" s="3">
        <v>0.99343878390732709</v>
      </c>
      <c r="J4" s="3">
        <v>0.97327995219415686</v>
      </c>
      <c r="K4" s="3">
        <v>0.90099839448161445</v>
      </c>
      <c r="L4" s="3">
        <v>0.73107263148060131</v>
      </c>
      <c r="M4" s="3">
        <v>0.96296296296296291</v>
      </c>
      <c r="N4" s="3">
        <v>0.88888888888888884</v>
      </c>
      <c r="O4" s="3">
        <v>0.81176470588235294</v>
      </c>
      <c r="P4" s="3">
        <v>0.58267716535433067</v>
      </c>
      <c r="Q4" s="3">
        <v>0.98113207547169812</v>
      </c>
      <c r="R4" s="3">
        <v>0.94117647058823528</v>
      </c>
      <c r="S4" s="3">
        <v>0.89610389610389607</v>
      </c>
      <c r="T4" s="3">
        <v>0.73631840796019898</v>
      </c>
      <c r="U4" s="3">
        <v>0.81372549019607843</v>
      </c>
      <c r="V4" s="3">
        <v>0.77005988023952099</v>
      </c>
      <c r="W4" s="3">
        <v>0.7142857142857143</v>
      </c>
      <c r="X4" s="3">
        <v>0.59523809523809523</v>
      </c>
    </row>
    <row r="5" spans="1:24" x14ac:dyDescent="0.3">
      <c r="A5" s="3" t="s">
        <v>26</v>
      </c>
      <c r="B5" s="3">
        <v>822</v>
      </c>
      <c r="C5" s="3">
        <v>0.49786194257788641</v>
      </c>
      <c r="D5" s="3">
        <v>1054</v>
      </c>
      <c r="E5" s="3">
        <v>0.67041901188242647</v>
      </c>
      <c r="F5" s="3">
        <v>822</v>
      </c>
      <c r="G5" s="3">
        <v>0.49786194257788641</v>
      </c>
      <c r="H5" s="3">
        <v>0.8310072929726654</v>
      </c>
      <c r="I5" s="3">
        <v>0.99589070620932996</v>
      </c>
      <c r="J5" s="3">
        <v>0.9812536918385476</v>
      </c>
      <c r="K5" s="3">
        <v>0.92029034817897259</v>
      </c>
      <c r="L5" s="3">
        <v>0.75934719040927201</v>
      </c>
      <c r="M5" s="3">
        <v>0.96296296296296291</v>
      </c>
      <c r="N5" s="3">
        <v>0.90740740740740744</v>
      </c>
      <c r="O5" s="3">
        <v>0.83529411764705885</v>
      </c>
      <c r="P5" s="3">
        <v>0.5859375</v>
      </c>
      <c r="Q5" s="3">
        <v>0.98113207547169812</v>
      </c>
      <c r="R5" s="3">
        <v>0.95145631067961167</v>
      </c>
      <c r="S5" s="3">
        <v>0.91025641025641024</v>
      </c>
      <c r="T5" s="3">
        <v>0.73891625615763545</v>
      </c>
      <c r="U5" s="3">
        <v>0.88996763754045305</v>
      </c>
      <c r="V5" s="3">
        <v>0.79629629629629628</v>
      </c>
      <c r="W5" s="3">
        <v>0.69590643274853803</v>
      </c>
      <c r="X5" s="3">
        <v>0.53315649867374004</v>
      </c>
    </row>
    <row r="6" spans="1:24" x14ac:dyDescent="0.3">
      <c r="A6" s="3" t="s">
        <v>27</v>
      </c>
      <c r="B6" s="3">
        <v>910</v>
      </c>
      <c r="C6" s="3">
        <v>0.52653485952133194</v>
      </c>
      <c r="D6" s="3">
        <v>1141</v>
      </c>
      <c r="E6" s="3">
        <v>0.695489725113424</v>
      </c>
      <c r="F6" s="3">
        <v>909</v>
      </c>
      <c r="G6" s="3">
        <v>0.52705515088449539</v>
      </c>
      <c r="H6" s="3">
        <v>0.83272964591295207</v>
      </c>
      <c r="I6" s="3">
        <v>0.99689043918163256</v>
      </c>
      <c r="J6" s="3">
        <v>0.984670312908421</v>
      </c>
      <c r="K6" s="3">
        <v>0.93432784759120802</v>
      </c>
      <c r="L6" s="3">
        <v>0.80324328214836849</v>
      </c>
      <c r="M6" s="3">
        <v>0.9642857142857143</v>
      </c>
      <c r="N6" s="3">
        <v>0.8928571428571429</v>
      </c>
      <c r="O6" s="3">
        <v>0.81818181818181823</v>
      </c>
      <c r="P6" s="3">
        <v>0.6015625</v>
      </c>
      <c r="Q6" s="3">
        <v>0.98181818181818181</v>
      </c>
      <c r="R6" s="3">
        <v>0.94339622641509435</v>
      </c>
      <c r="S6" s="3">
        <v>0.9</v>
      </c>
      <c r="T6" s="3">
        <v>0.75121951219512195</v>
      </c>
      <c r="U6" s="3">
        <v>0.90163934426229508</v>
      </c>
      <c r="V6" s="3">
        <v>0.82152230971128604</v>
      </c>
      <c r="W6" s="3">
        <v>0.73</v>
      </c>
      <c r="X6" s="3">
        <v>0.58256880733944949</v>
      </c>
    </row>
    <row r="7" spans="1:24" x14ac:dyDescent="0.3">
      <c r="A7" s="3" t="s">
        <v>28</v>
      </c>
      <c r="B7" s="3">
        <v>739</v>
      </c>
      <c r="C7" s="3">
        <v>0.72578849721706873</v>
      </c>
      <c r="D7" s="3">
        <v>882</v>
      </c>
      <c r="E7" s="3">
        <v>0.83199999999999996</v>
      </c>
      <c r="F7" s="3">
        <v>739</v>
      </c>
      <c r="G7" s="3">
        <v>0.72578849721706873</v>
      </c>
      <c r="H7" s="3">
        <v>0.83597817707406741</v>
      </c>
      <c r="I7" s="3">
        <v>0.99883265208963046</v>
      </c>
      <c r="J7" s="3">
        <v>0.99492690338365741</v>
      </c>
      <c r="K7" s="3">
        <v>0.97460057017318935</v>
      </c>
      <c r="L7" s="3">
        <v>0.93464747665331349</v>
      </c>
      <c r="M7" s="3">
        <v>1</v>
      </c>
      <c r="N7" s="3">
        <v>0.94444444444444442</v>
      </c>
      <c r="O7" s="3">
        <v>0.88372093023255816</v>
      </c>
      <c r="P7" s="3">
        <v>0.70967741935483875</v>
      </c>
      <c r="Q7" s="3">
        <v>1</v>
      </c>
      <c r="R7" s="3">
        <v>0.97142857142857142</v>
      </c>
      <c r="S7" s="3">
        <v>0.93827160493827155</v>
      </c>
      <c r="T7" s="3">
        <v>0.83018867924528306</v>
      </c>
      <c r="U7" s="3">
        <v>0.92063492063492069</v>
      </c>
      <c r="V7" s="3">
        <v>0.87937743190661477</v>
      </c>
      <c r="W7" s="3">
        <v>0.80863039399624759</v>
      </c>
      <c r="X7" s="3">
        <v>0.73021582733812951</v>
      </c>
    </row>
    <row r="8" spans="1:24" x14ac:dyDescent="0.3">
      <c r="A8" s="3" t="s">
        <v>29</v>
      </c>
      <c r="B8" s="3">
        <v>1341</v>
      </c>
      <c r="C8" s="3">
        <v>0.68432203389830515</v>
      </c>
      <c r="D8" s="3">
        <v>1683</v>
      </c>
      <c r="E8" s="3">
        <v>0.79597526972966426</v>
      </c>
      <c r="F8" s="3">
        <v>1340</v>
      </c>
      <c r="G8" s="3">
        <v>0.68455743879472686</v>
      </c>
      <c r="H8" s="3">
        <v>0.83521026499818252</v>
      </c>
      <c r="I8" s="3">
        <v>0.99813364203021337</v>
      </c>
      <c r="J8" s="3">
        <v>0.99377753561368587</v>
      </c>
      <c r="K8" s="3">
        <v>0.97766477066705615</v>
      </c>
      <c r="L8" s="3">
        <v>0.92172253312698071</v>
      </c>
      <c r="M8" s="3">
        <v>1</v>
      </c>
      <c r="N8" s="3">
        <v>0.92727272727272725</v>
      </c>
      <c r="O8" s="3">
        <v>0.89655172413793105</v>
      </c>
      <c r="P8" s="3">
        <v>0.68702290076335881</v>
      </c>
      <c r="Q8" s="3">
        <v>1</v>
      </c>
      <c r="R8" s="3">
        <v>0.96226415094339623</v>
      </c>
      <c r="S8" s="3">
        <v>0.94545454545454544</v>
      </c>
      <c r="T8" s="3">
        <v>0.81447963800904977</v>
      </c>
      <c r="U8" s="3">
        <v>0.91521197007481292</v>
      </c>
      <c r="V8" s="3">
        <v>0.88452088452088451</v>
      </c>
      <c r="W8" s="3">
        <v>0.83693045563549162</v>
      </c>
      <c r="X8" s="3">
        <v>0.74061433447098979</v>
      </c>
    </row>
    <row r="9" spans="1:24" x14ac:dyDescent="0.3">
      <c r="A9" s="3" t="s">
        <v>30</v>
      </c>
      <c r="B9" s="3">
        <v>1097</v>
      </c>
      <c r="C9" s="3">
        <v>0.51438689685701644</v>
      </c>
      <c r="D9" s="3">
        <v>1245</v>
      </c>
      <c r="E9" s="3">
        <v>0.65522016062032673</v>
      </c>
      <c r="F9" s="3">
        <v>1097</v>
      </c>
      <c r="G9" s="3">
        <v>0.51438689685701644</v>
      </c>
      <c r="H9" s="3">
        <v>0.7248703165376279</v>
      </c>
      <c r="I9" s="3">
        <v>0.94301793977579906</v>
      </c>
      <c r="J9" s="3">
        <v>0.87033205972819838</v>
      </c>
      <c r="K9" s="3">
        <v>0.67358722163580365</v>
      </c>
      <c r="L9" s="3">
        <v>0.56811570759125551</v>
      </c>
      <c r="M9" s="3">
        <v>0.7857142857142857</v>
      </c>
      <c r="N9" s="3">
        <v>0.65517241379310343</v>
      </c>
      <c r="O9" s="3">
        <v>0.62637362637362637</v>
      </c>
      <c r="P9" s="3">
        <v>0.54838709677419351</v>
      </c>
      <c r="Q9" s="3">
        <v>0.88</v>
      </c>
      <c r="R9" s="3">
        <v>0.79166666666666663</v>
      </c>
      <c r="S9" s="3">
        <v>0.77027027027027029</v>
      </c>
      <c r="T9" s="3">
        <v>0.70833333333333337</v>
      </c>
      <c r="U9" s="3">
        <v>0.48045977011494262</v>
      </c>
      <c r="V9" s="3">
        <v>0.44594594594594589</v>
      </c>
      <c r="W9" s="3">
        <v>0.41280353200883002</v>
      </c>
      <c r="X9" s="3">
        <v>0.39301310043668131</v>
      </c>
    </row>
    <row r="10" spans="1:24" x14ac:dyDescent="0.3">
      <c r="A10" s="3" t="s">
        <v>31</v>
      </c>
      <c r="B10" s="3">
        <v>1097</v>
      </c>
      <c r="C10" s="3">
        <v>0.51438689685701644</v>
      </c>
      <c r="D10" s="3">
        <v>1245</v>
      </c>
      <c r="E10" s="3">
        <v>0.65522016062032673</v>
      </c>
      <c r="F10" s="3">
        <v>1097</v>
      </c>
      <c r="G10" s="3">
        <v>0.51438689685701644</v>
      </c>
      <c r="H10" s="3">
        <v>0.7248703165376279</v>
      </c>
      <c r="I10" s="3">
        <v>0.94301793977579906</v>
      </c>
      <c r="J10" s="3">
        <v>0.87033205972819838</v>
      </c>
      <c r="K10" s="3">
        <v>0.67358722163580365</v>
      </c>
      <c r="L10" s="3">
        <v>0.56811570759125551</v>
      </c>
      <c r="M10" s="3">
        <v>0.7857142857142857</v>
      </c>
      <c r="N10" s="3">
        <v>0.65517241379310343</v>
      </c>
      <c r="O10" s="3">
        <v>0.62637362637362637</v>
      </c>
      <c r="P10" s="3">
        <v>0.54838709677419351</v>
      </c>
      <c r="Q10" s="3">
        <v>0.88</v>
      </c>
      <c r="R10" s="3">
        <v>0.79166666666666663</v>
      </c>
      <c r="S10" s="3">
        <v>0.77027027027027029</v>
      </c>
      <c r="T10" s="3">
        <v>0.70833333333333337</v>
      </c>
      <c r="U10" s="3">
        <v>0.48045977011494262</v>
      </c>
      <c r="V10" s="3">
        <v>0.44594594594594589</v>
      </c>
      <c r="W10" s="3">
        <v>0.41280353200883002</v>
      </c>
      <c r="X10" s="3">
        <v>0.39301310043668131</v>
      </c>
    </row>
    <row r="11" spans="1:24" x14ac:dyDescent="0.3">
      <c r="A11" s="3" t="s">
        <v>32</v>
      </c>
      <c r="B11" s="3">
        <v>875</v>
      </c>
      <c r="C11" s="3">
        <v>0.6888335704125178</v>
      </c>
      <c r="D11" s="3">
        <v>924</v>
      </c>
      <c r="E11" s="3">
        <v>0.80932728023111844</v>
      </c>
      <c r="F11" s="3">
        <v>875</v>
      </c>
      <c r="G11" s="3">
        <v>0.6888335704125178</v>
      </c>
      <c r="H11" s="3">
        <v>0.7682317855815759</v>
      </c>
      <c r="I11" s="3">
        <v>0.99873899667600252</v>
      </c>
      <c r="J11" s="3">
        <v>0.99611165242348154</v>
      </c>
      <c r="K11" s="3">
        <v>0.98052082277037456</v>
      </c>
      <c r="L11" s="3">
        <v>0.95596981650644275</v>
      </c>
      <c r="M11" s="3">
        <v>0.9642857142857143</v>
      </c>
      <c r="N11" s="3">
        <v>0.9464285714285714</v>
      </c>
      <c r="O11" s="3">
        <v>0.92045454545454541</v>
      </c>
      <c r="P11" s="3">
        <v>0.82644628099173556</v>
      </c>
      <c r="Q11" s="3">
        <v>0.98181818181818181</v>
      </c>
      <c r="R11" s="3">
        <v>0.97247706422018354</v>
      </c>
      <c r="S11" s="3">
        <v>0.95857988165680474</v>
      </c>
      <c r="T11" s="3">
        <v>0.90497737556561086</v>
      </c>
      <c r="U11" s="3">
        <v>0.71976967370441458</v>
      </c>
      <c r="V11" s="3">
        <v>0.71264367816091956</v>
      </c>
      <c r="W11" s="3">
        <v>0.67984934086629001</v>
      </c>
      <c r="X11" s="3">
        <v>0.65120593692022266</v>
      </c>
    </row>
    <row r="12" spans="1:24" x14ac:dyDescent="0.3">
      <c r="A12" s="3" t="s">
        <v>33</v>
      </c>
      <c r="B12" s="3">
        <v>606</v>
      </c>
      <c r="C12" s="3">
        <v>0.66370699223085461</v>
      </c>
      <c r="D12" s="3">
        <v>710</v>
      </c>
      <c r="E12" s="3">
        <v>0.80211817168338906</v>
      </c>
      <c r="F12" s="3">
        <v>606</v>
      </c>
      <c r="G12" s="3">
        <v>0.66370699223085461</v>
      </c>
      <c r="H12" s="3">
        <v>0.8437038816635779</v>
      </c>
      <c r="I12" s="3">
        <v>0.99761270641301947</v>
      </c>
      <c r="J12" s="3">
        <v>0.99299394512603323</v>
      </c>
      <c r="K12" s="3">
        <v>0.9657613415997367</v>
      </c>
      <c r="L12" s="3">
        <v>0.91041237104519246</v>
      </c>
      <c r="M12" s="3">
        <v>1</v>
      </c>
      <c r="N12" s="3">
        <v>0.96363636363636362</v>
      </c>
      <c r="O12" s="3">
        <v>0.90909090909090906</v>
      </c>
      <c r="P12" s="3">
        <v>0.70542635658914732</v>
      </c>
      <c r="Q12" s="3">
        <v>1</v>
      </c>
      <c r="R12" s="3">
        <v>0.98148148148148151</v>
      </c>
      <c r="S12" s="3">
        <v>0.95238095238095233</v>
      </c>
      <c r="T12" s="3">
        <v>0.82727272727272727</v>
      </c>
      <c r="U12" s="3">
        <v>0.91616766467065869</v>
      </c>
      <c r="V12" s="3">
        <v>0.87647058823529411</v>
      </c>
      <c r="W12" s="3">
        <v>0.80681818181818188</v>
      </c>
      <c r="X12" s="3">
        <v>0.70889487870619949</v>
      </c>
    </row>
    <row r="13" spans="1:24" x14ac:dyDescent="0.3">
      <c r="A13" s="3" t="s">
        <v>34</v>
      </c>
      <c r="B13" s="3">
        <v>2461</v>
      </c>
      <c r="C13" s="3">
        <v>0.60152202072538863</v>
      </c>
      <c r="D13" s="3">
        <v>2924</v>
      </c>
      <c r="E13" s="3">
        <v>0.72774674115456239</v>
      </c>
      <c r="F13" s="3">
        <v>2461</v>
      </c>
      <c r="G13" s="3">
        <v>0.60152202072538863</v>
      </c>
      <c r="H13" s="3">
        <v>0.76769271871627309</v>
      </c>
      <c r="I13" s="3">
        <v>0.99498529885065801</v>
      </c>
      <c r="J13" s="3">
        <v>0.98714277449667165</v>
      </c>
      <c r="K13" s="3">
        <v>0.9666409490812059</v>
      </c>
      <c r="L13" s="3">
        <v>0.93227948417971296</v>
      </c>
      <c r="M13" s="3">
        <v>0.96296296296296291</v>
      </c>
      <c r="N13" s="3">
        <v>0.89090909090909087</v>
      </c>
      <c r="O13" s="3">
        <v>0.84883720930232553</v>
      </c>
      <c r="P13" s="3">
        <v>0.71544715447154472</v>
      </c>
      <c r="Q13" s="3">
        <v>0.98113207547169812</v>
      </c>
      <c r="R13" s="3">
        <v>0.94230769230769229</v>
      </c>
      <c r="S13" s="3">
        <v>0.91823899371069184</v>
      </c>
      <c r="T13" s="3">
        <v>0.83412322274881512</v>
      </c>
      <c r="U13" s="3">
        <v>0.73643410852713176</v>
      </c>
      <c r="V13" s="3">
        <v>0.71696504688832052</v>
      </c>
      <c r="W13" s="3">
        <v>0.69645868465430016</v>
      </c>
      <c r="X13" s="3">
        <v>0.64215686274509798</v>
      </c>
    </row>
    <row r="14" spans="1:24" x14ac:dyDescent="0.3">
      <c r="A14" s="3" t="s">
        <v>35</v>
      </c>
      <c r="B14" s="3">
        <v>493</v>
      </c>
      <c r="C14" s="3">
        <v>0.81631892697466468</v>
      </c>
      <c r="D14" s="3">
        <v>599</v>
      </c>
      <c r="E14" s="3">
        <v>0.88657451240295404</v>
      </c>
      <c r="F14" s="3">
        <v>493</v>
      </c>
      <c r="G14" s="3">
        <v>0.81631892697466468</v>
      </c>
      <c r="H14" s="3">
        <v>0.84220254441209008</v>
      </c>
      <c r="I14" s="3">
        <v>0.99916919276165561</v>
      </c>
      <c r="J14" s="3">
        <v>0.9976339930367818</v>
      </c>
      <c r="K14" s="3">
        <v>0.99230032546482361</v>
      </c>
      <c r="L14" s="3">
        <v>0.98119424303414238</v>
      </c>
      <c r="M14" s="3">
        <v>0.92592592592592593</v>
      </c>
      <c r="N14" s="3">
        <v>0.90740740740740744</v>
      </c>
      <c r="O14" s="3">
        <v>0.84883720930232553</v>
      </c>
      <c r="P14" s="3">
        <v>0.69747899159663862</v>
      </c>
      <c r="Q14" s="3">
        <v>0.96153846153846156</v>
      </c>
      <c r="R14" s="3">
        <v>0.95145631067961167</v>
      </c>
      <c r="S14" s="3">
        <v>0.91823899371069184</v>
      </c>
      <c r="T14" s="3">
        <v>0.82178217821782173</v>
      </c>
      <c r="U14" s="3">
        <v>0.93213572854291415</v>
      </c>
      <c r="V14" s="3">
        <v>0.91666666666666663</v>
      </c>
      <c r="W14" s="3">
        <v>0.88649706457925637</v>
      </c>
      <c r="X14" s="3">
        <v>0.84644913627639151</v>
      </c>
    </row>
    <row r="15" spans="1:24" x14ac:dyDescent="0.3">
      <c r="A15" s="3" t="s">
        <v>36</v>
      </c>
      <c r="B15" s="3">
        <v>4655</v>
      </c>
      <c r="C15" s="3">
        <v>0.34418145956607488</v>
      </c>
      <c r="D15" s="3">
        <v>4694</v>
      </c>
      <c r="E15" s="3">
        <v>0.51012314756835742</v>
      </c>
      <c r="F15" s="3">
        <v>4655</v>
      </c>
      <c r="G15" s="3">
        <v>0.34418145956607488</v>
      </c>
      <c r="H15" s="3">
        <v>0.63751945956516742</v>
      </c>
      <c r="I15" s="3">
        <v>0.99302079609281513</v>
      </c>
      <c r="J15" s="3">
        <v>0.98352385708845136</v>
      </c>
      <c r="K15" s="3">
        <v>0.94528661679541981</v>
      </c>
      <c r="L15" s="3">
        <v>0.89660699129777521</v>
      </c>
      <c r="M15" s="3">
        <v>0.96296296296296291</v>
      </c>
      <c r="N15" s="3">
        <v>0.92592592592592593</v>
      </c>
      <c r="O15" s="3">
        <v>0.88372093023255816</v>
      </c>
      <c r="P15" s="3">
        <v>0.74590163934426235</v>
      </c>
      <c r="Q15" s="3">
        <v>0.98113207547169812</v>
      </c>
      <c r="R15" s="3">
        <v>0.96153846153846156</v>
      </c>
      <c r="S15" s="3">
        <v>0.93827160493827155</v>
      </c>
      <c r="T15" s="3">
        <v>0.85446009389671362</v>
      </c>
      <c r="U15" s="3">
        <v>0.34638554216867468</v>
      </c>
      <c r="V15" s="3">
        <v>0.34285714285714292</v>
      </c>
      <c r="W15" s="3">
        <v>0.33632958801498131</v>
      </c>
      <c r="X15" s="3">
        <v>0.32195845697329373</v>
      </c>
    </row>
    <row r="16" spans="1:24" x14ac:dyDescent="0.3">
      <c r="A16" s="3" t="s">
        <v>37</v>
      </c>
      <c r="B16" s="3">
        <v>1698</v>
      </c>
      <c r="C16" s="3">
        <v>0.68503060656649972</v>
      </c>
      <c r="D16" s="3">
        <v>2073</v>
      </c>
      <c r="E16" s="3">
        <v>0.79317569589943138</v>
      </c>
      <c r="F16" s="3">
        <v>1697</v>
      </c>
      <c r="G16" s="3">
        <v>0.68521610090892227</v>
      </c>
      <c r="H16" s="3">
        <v>0.80527579719262177</v>
      </c>
      <c r="I16" s="3">
        <v>0.99312614883678452</v>
      </c>
      <c r="J16" s="3">
        <v>0.98355661537716743</v>
      </c>
      <c r="K16" s="3">
        <v>0.94483930731325072</v>
      </c>
      <c r="L16" s="3">
        <v>0.8868297789699191</v>
      </c>
      <c r="M16" s="3">
        <v>1</v>
      </c>
      <c r="N16" s="3">
        <v>0.9285714285714286</v>
      </c>
      <c r="O16" s="3">
        <v>0.88888888888888884</v>
      </c>
      <c r="P16" s="3">
        <v>0.6717557251908397</v>
      </c>
      <c r="Q16" s="3">
        <v>1</v>
      </c>
      <c r="R16" s="3">
        <v>0.96296296296296291</v>
      </c>
      <c r="S16" s="3">
        <v>0.94117647058823528</v>
      </c>
      <c r="T16" s="3">
        <v>0.80365296803652964</v>
      </c>
      <c r="U16" s="3">
        <v>0.80869565217391304</v>
      </c>
      <c r="V16" s="3">
        <v>0.75751879699248126</v>
      </c>
      <c r="W16" s="3">
        <v>0.6950998185117967</v>
      </c>
      <c r="X16" s="3">
        <v>0.62685265911072363</v>
      </c>
    </row>
    <row r="18" spans="1:24" x14ac:dyDescent="0.3">
      <c r="A18" s="2" t="s">
        <v>38</v>
      </c>
      <c r="B18" s="3">
        <f>QUARTILE(B2:B16,0)</f>
        <v>493</v>
      </c>
      <c r="C18" s="3">
        <f>QUARTILE(C2:C16,0)</f>
        <v>0.34418145956607488</v>
      </c>
      <c r="D18" s="3">
        <f t="shared" ref="D18:P18" si="0">QUARTILE(D2:D16,0)</f>
        <v>599</v>
      </c>
      <c r="E18" s="3">
        <f t="shared" si="0"/>
        <v>0.51012314756835742</v>
      </c>
      <c r="F18" s="3">
        <f t="shared" si="0"/>
        <v>493</v>
      </c>
      <c r="G18" s="3">
        <f t="shared" si="0"/>
        <v>0.34418145956607488</v>
      </c>
      <c r="H18" s="3">
        <f t="shared" si="0"/>
        <v>0.63751945956516742</v>
      </c>
      <c r="I18" s="3">
        <f t="shared" si="0"/>
        <v>0.94301793977579906</v>
      </c>
      <c r="J18" s="3">
        <f t="shared" si="0"/>
        <v>0.87033205972819838</v>
      </c>
      <c r="K18" s="3">
        <f t="shared" si="0"/>
        <v>0.67358722163580365</v>
      </c>
      <c r="L18" s="3">
        <f t="shared" si="0"/>
        <v>0.56811570759125551</v>
      </c>
      <c r="M18" s="3">
        <f t="shared" si="0"/>
        <v>0.61538461538461542</v>
      </c>
      <c r="N18" s="3">
        <f t="shared" si="0"/>
        <v>0.54545454545454541</v>
      </c>
      <c r="O18" s="3">
        <f t="shared" si="0"/>
        <v>0.5</v>
      </c>
      <c r="P18" s="3">
        <f t="shared" si="0"/>
        <v>0.42148760330578511</v>
      </c>
      <c r="Q18" s="3">
        <f t="shared" ref="Q18:X18" si="1">QUARTILE(Q2:Q16,0)</f>
        <v>0.76190476190476186</v>
      </c>
      <c r="R18" s="3">
        <f t="shared" si="1"/>
        <v>0.70588235294117652</v>
      </c>
      <c r="S18" s="3">
        <f t="shared" si="1"/>
        <v>0.66666666666666663</v>
      </c>
      <c r="T18" s="3">
        <f t="shared" si="1"/>
        <v>0.59302325581395354</v>
      </c>
      <c r="U18" s="3">
        <f t="shared" si="1"/>
        <v>0.34638554216867468</v>
      </c>
      <c r="V18" s="3">
        <f t="shared" si="1"/>
        <v>0.34285714285714292</v>
      </c>
      <c r="W18" s="3">
        <f t="shared" si="1"/>
        <v>0.33632958801498131</v>
      </c>
      <c r="X18" s="3">
        <f t="shared" si="1"/>
        <v>0.32195845697329373</v>
      </c>
    </row>
    <row r="19" spans="1:24" x14ac:dyDescent="0.3">
      <c r="A19" s="2" t="s">
        <v>39</v>
      </c>
      <c r="B19" s="3">
        <f>QUARTILE(B2:B16,1)</f>
        <v>848.5</v>
      </c>
      <c r="C19" s="3">
        <f>QUARTILE(C2:C16,1)</f>
        <v>0.52046087818917419</v>
      </c>
      <c r="D19" s="3">
        <f t="shared" ref="D19:P19" si="2">QUARTILE(D2:D16,1)</f>
        <v>989</v>
      </c>
      <c r="E19" s="3">
        <f t="shared" si="2"/>
        <v>0.6728718436035509</v>
      </c>
      <c r="F19" s="3">
        <f t="shared" si="2"/>
        <v>848.5</v>
      </c>
      <c r="G19" s="3">
        <f t="shared" si="2"/>
        <v>0.52072102387075592</v>
      </c>
      <c r="H19" s="3">
        <f t="shared" si="2"/>
        <v>0.75743103472692819</v>
      </c>
      <c r="I19" s="3">
        <f t="shared" si="2"/>
        <v>0.99328246637205586</v>
      </c>
      <c r="J19" s="3">
        <f t="shared" si="2"/>
        <v>0.98201706878497697</v>
      </c>
      <c r="K19" s="3">
        <f t="shared" si="2"/>
        <v>0.92730909788509031</v>
      </c>
      <c r="L19" s="3">
        <f t="shared" si="2"/>
        <v>0.78129523627882025</v>
      </c>
      <c r="M19" s="3">
        <f t="shared" si="2"/>
        <v>0.94444444444444442</v>
      </c>
      <c r="N19" s="3">
        <f t="shared" si="2"/>
        <v>0.88989898989898986</v>
      </c>
      <c r="O19" s="3">
        <f t="shared" si="2"/>
        <v>0.81497326203208553</v>
      </c>
      <c r="P19" s="3">
        <f t="shared" si="2"/>
        <v>0.58430733267716528</v>
      </c>
      <c r="Q19" s="3">
        <f t="shared" ref="Q19:X19" si="3">QUARTILE(Q2:Q16,1)</f>
        <v>0.97133526850507979</v>
      </c>
      <c r="R19" s="3">
        <f t="shared" si="3"/>
        <v>0.94174208144796379</v>
      </c>
      <c r="S19" s="3">
        <f t="shared" si="3"/>
        <v>0.89805194805194799</v>
      </c>
      <c r="T19" s="3">
        <f t="shared" si="3"/>
        <v>0.73761733205891722</v>
      </c>
      <c r="U19" s="3">
        <f t="shared" si="3"/>
        <v>0.67665785417217084</v>
      </c>
      <c r="V19" s="3">
        <f t="shared" si="3"/>
        <v>0.66335520247090163</v>
      </c>
      <c r="W19" s="3">
        <f t="shared" si="3"/>
        <v>0.63037559881510785</v>
      </c>
      <c r="X19" s="3">
        <f t="shared" si="3"/>
        <v>0.5272256087917252</v>
      </c>
    </row>
    <row r="20" spans="1:24" x14ac:dyDescent="0.3">
      <c r="A20" s="2" t="s">
        <v>40</v>
      </c>
      <c r="B20" s="3">
        <f>QUARTILE(B2:B16,2)</f>
        <v>1097</v>
      </c>
      <c r="C20" s="3">
        <f>QUARTILE(C2:C16,2)</f>
        <v>0.60152202072538863</v>
      </c>
      <c r="D20" s="3">
        <f t="shared" ref="D20:P20" si="4">QUARTILE(D2:D16,2)</f>
        <v>1245</v>
      </c>
      <c r="E20" s="3">
        <f t="shared" si="4"/>
        <v>0.72723404255319146</v>
      </c>
      <c r="F20" s="3">
        <f t="shared" si="4"/>
        <v>1097</v>
      </c>
      <c r="G20" s="3">
        <f t="shared" si="4"/>
        <v>0.60152202072538863</v>
      </c>
      <c r="H20" s="3">
        <f t="shared" si="4"/>
        <v>0.79865081757324263</v>
      </c>
      <c r="I20" s="3">
        <f t="shared" si="4"/>
        <v>0.99589070620932996</v>
      </c>
      <c r="J20" s="3">
        <f t="shared" si="4"/>
        <v>0.984670312908421</v>
      </c>
      <c r="K20" s="3">
        <f t="shared" si="4"/>
        <v>0.95305152448497388</v>
      </c>
      <c r="L20" s="3">
        <f t="shared" si="4"/>
        <v>0.8868297789699191</v>
      </c>
      <c r="M20" s="3">
        <f t="shared" si="4"/>
        <v>0.96296296296296291</v>
      </c>
      <c r="N20" s="3">
        <f t="shared" si="4"/>
        <v>0.90740740740740744</v>
      </c>
      <c r="O20" s="3">
        <f t="shared" si="4"/>
        <v>0.84883720930232553</v>
      </c>
      <c r="P20" s="3">
        <f t="shared" si="4"/>
        <v>0.6717557251908397</v>
      </c>
      <c r="Q20" s="3">
        <f t="shared" ref="Q20:X20" si="5">QUARTILE(Q2:Q16,2)</f>
        <v>0.98113207547169812</v>
      </c>
      <c r="R20" s="3">
        <f t="shared" si="5"/>
        <v>0.95145631067961167</v>
      </c>
      <c r="S20" s="3">
        <f t="shared" si="5"/>
        <v>0.91823899371069184</v>
      </c>
      <c r="T20" s="3">
        <f t="shared" si="5"/>
        <v>0.80365296803652964</v>
      </c>
      <c r="U20" s="3">
        <f t="shared" si="5"/>
        <v>0.80869565217391304</v>
      </c>
      <c r="V20" s="3">
        <f t="shared" si="5"/>
        <v>0.75903614457831325</v>
      </c>
      <c r="W20" s="3">
        <f t="shared" si="5"/>
        <v>0.69645868465430016</v>
      </c>
      <c r="X20" s="3">
        <f t="shared" si="5"/>
        <v>0.62685265911072363</v>
      </c>
    </row>
    <row r="21" spans="1:24" x14ac:dyDescent="0.3">
      <c r="A21" s="2" t="s">
        <v>41</v>
      </c>
      <c r="B21" s="3">
        <f>QUARTILE(B2:B16,3)</f>
        <v>1810</v>
      </c>
      <c r="C21" s="3">
        <f>QUARTILE(C2:C16,3)</f>
        <v>0.68467632023240244</v>
      </c>
      <c r="D21" s="3">
        <f t="shared" ref="D21:P21" si="6">QUARTILE(D2:D16,3)</f>
        <v>2276</v>
      </c>
      <c r="E21" s="3">
        <f t="shared" si="6"/>
        <v>0.7990467207065266</v>
      </c>
      <c r="F21" s="3">
        <f t="shared" si="6"/>
        <v>1809.5</v>
      </c>
      <c r="G21" s="3">
        <f t="shared" si="6"/>
        <v>0.68488676985182462</v>
      </c>
      <c r="H21" s="3">
        <f t="shared" si="6"/>
        <v>0.83396995545556729</v>
      </c>
      <c r="I21" s="3">
        <f t="shared" si="6"/>
        <v>0.99800060659999401</v>
      </c>
      <c r="J21" s="3">
        <f t="shared" si="6"/>
        <v>0.9933857403698596</v>
      </c>
      <c r="K21" s="3">
        <f t="shared" si="6"/>
        <v>0.97062075962719763</v>
      </c>
      <c r="L21" s="3">
        <f t="shared" si="6"/>
        <v>0.92700100865334689</v>
      </c>
      <c r="M21" s="3">
        <f t="shared" si="6"/>
        <v>0.98214285714285721</v>
      </c>
      <c r="N21" s="3">
        <f t="shared" si="6"/>
        <v>0.93650793650793651</v>
      </c>
      <c r="O21" s="3">
        <f t="shared" si="6"/>
        <v>0.8863049095607235</v>
      </c>
      <c r="P21" s="3">
        <f t="shared" si="6"/>
        <v>0.70755188797199309</v>
      </c>
      <c r="Q21" s="3">
        <f t="shared" ref="Q21:X21" si="7">QUARTILE(Q2:Q16,3)</f>
        <v>0.99090909090909096</v>
      </c>
      <c r="R21" s="3">
        <f t="shared" si="7"/>
        <v>0.96719576719576716</v>
      </c>
      <c r="S21" s="3">
        <f t="shared" si="7"/>
        <v>0.93972403776325342</v>
      </c>
      <c r="T21" s="3">
        <f t="shared" si="7"/>
        <v>0.82873070325900522</v>
      </c>
      <c r="U21" s="3">
        <f t="shared" si="7"/>
        <v>0.90842565716855406</v>
      </c>
      <c r="V21" s="3">
        <f t="shared" si="7"/>
        <v>0.84899644897329007</v>
      </c>
      <c r="W21" s="3">
        <f t="shared" si="7"/>
        <v>0.76840909090909093</v>
      </c>
      <c r="X21" s="3">
        <f t="shared" si="7"/>
        <v>0.68005040781321102</v>
      </c>
    </row>
    <row r="22" spans="1:24" x14ac:dyDescent="0.3">
      <c r="A22" s="2" t="s">
        <v>42</v>
      </c>
      <c r="B22" s="3">
        <f>QUARTILE(B2:B16,4)</f>
        <v>4655</v>
      </c>
      <c r="C22" s="3">
        <f>QUARTILE(C2:C16,4)</f>
        <v>0.81631892697466468</v>
      </c>
      <c r="D22" s="3">
        <f t="shared" ref="D22:P22" si="8">QUARTILE(D2:D16,4)</f>
        <v>4694</v>
      </c>
      <c r="E22" s="3">
        <f t="shared" si="8"/>
        <v>0.88657451240295404</v>
      </c>
      <c r="F22" s="3">
        <f t="shared" si="8"/>
        <v>4655</v>
      </c>
      <c r="G22" s="3">
        <f t="shared" si="8"/>
        <v>0.81631892697466468</v>
      </c>
      <c r="H22" s="3">
        <f t="shared" si="8"/>
        <v>0.8437038816635779</v>
      </c>
      <c r="I22" s="3">
        <f t="shared" si="8"/>
        <v>0.99916919276165561</v>
      </c>
      <c r="J22" s="3">
        <f t="shared" si="8"/>
        <v>0.9976339930367818</v>
      </c>
      <c r="K22" s="3">
        <f t="shared" si="8"/>
        <v>0.99230032546482361</v>
      </c>
      <c r="L22" s="3">
        <f t="shared" si="8"/>
        <v>0.98119424303414238</v>
      </c>
      <c r="M22" s="3">
        <f t="shared" si="8"/>
        <v>1</v>
      </c>
      <c r="N22" s="3">
        <f t="shared" si="8"/>
        <v>0.96363636363636362</v>
      </c>
      <c r="O22" s="3">
        <f t="shared" si="8"/>
        <v>0.92045454545454541</v>
      </c>
      <c r="P22" s="3">
        <f t="shared" si="8"/>
        <v>0.82644628099173556</v>
      </c>
      <c r="Q22" s="3">
        <f t="shared" ref="Q22:X22" si="9">QUARTILE(Q2:Q16,4)</f>
        <v>1</v>
      </c>
      <c r="R22" s="3">
        <f t="shared" si="9"/>
        <v>0.98148148148148151</v>
      </c>
      <c r="S22" s="3">
        <f t="shared" si="9"/>
        <v>0.95857988165680474</v>
      </c>
      <c r="T22" s="3">
        <f t="shared" si="9"/>
        <v>0.90497737556561086</v>
      </c>
      <c r="U22" s="3">
        <f t="shared" si="9"/>
        <v>0.93213572854291415</v>
      </c>
      <c r="V22" s="3">
        <f t="shared" si="9"/>
        <v>0.91666666666666663</v>
      </c>
      <c r="W22" s="3">
        <f t="shared" si="9"/>
        <v>0.88649706457925637</v>
      </c>
      <c r="X22" s="3">
        <f t="shared" si="9"/>
        <v>0.84644913627639151</v>
      </c>
    </row>
    <row r="23" spans="1:24" x14ac:dyDescent="0.3">
      <c r="A23" s="2" t="s">
        <v>43</v>
      </c>
      <c r="B23" s="3">
        <f>AVERAGE(B2:B16)</f>
        <v>1467.6</v>
      </c>
      <c r="C23" s="3">
        <f>AVERAGE(C2:C16)</f>
        <v>0.59682811701199567</v>
      </c>
      <c r="D23" s="3">
        <f t="shared" ref="D23:P23" si="10">AVERAGE(D2:D16)</f>
        <v>1701.1333333333334</v>
      </c>
      <c r="E23" s="3">
        <f t="shared" si="10"/>
        <v>0.72814605617337202</v>
      </c>
      <c r="F23" s="3">
        <f t="shared" si="10"/>
        <v>1467.3333333333333</v>
      </c>
      <c r="G23" s="3">
        <f t="shared" si="10"/>
        <v>0.59692000058126715</v>
      </c>
      <c r="H23" s="3">
        <f t="shared" si="10"/>
        <v>0.78430985502765749</v>
      </c>
      <c r="I23" s="3">
        <f t="shared" si="10"/>
        <v>0.98915128348389214</v>
      </c>
      <c r="J23" s="3">
        <f t="shared" si="10"/>
        <v>0.97232704217195054</v>
      </c>
      <c r="K23" s="3">
        <f t="shared" si="10"/>
        <v>0.91752968561932924</v>
      </c>
      <c r="L23" s="3">
        <f t="shared" si="10"/>
        <v>0.83996553775368077</v>
      </c>
      <c r="M23" s="3">
        <f t="shared" si="10"/>
        <v>0.9238298738298738</v>
      </c>
      <c r="N23" s="3">
        <f t="shared" si="10"/>
        <v>0.86179447952285193</v>
      </c>
      <c r="O23" s="3">
        <f t="shared" si="10"/>
        <v>0.81034887321622551</v>
      </c>
      <c r="P23" s="3">
        <f t="shared" si="10"/>
        <v>0.64442003109880619</v>
      </c>
      <c r="Q23" s="3">
        <f t="shared" ref="Q23:X23" si="11">AVERAGE(Q2:Q16)</f>
        <v>0.95689507138563756</v>
      </c>
      <c r="R23" s="3">
        <f t="shared" si="11"/>
        <v>0.9202756241661858</v>
      </c>
      <c r="S23" s="3">
        <f t="shared" si="11"/>
        <v>0.88981716560152668</v>
      </c>
      <c r="T23" s="3">
        <f t="shared" si="11"/>
        <v>0.77943502841537149</v>
      </c>
      <c r="U23" s="3">
        <f t="shared" si="11"/>
        <v>0.75032324613209744</v>
      </c>
      <c r="V23" s="3">
        <f t="shared" si="11"/>
        <v>0.71599289904843433</v>
      </c>
      <c r="W23" s="3">
        <f t="shared" si="11"/>
        <v>0.6681687165274256</v>
      </c>
      <c r="X23" s="3">
        <f t="shared" si="11"/>
        <v>0.59503057324513231</v>
      </c>
    </row>
    <row r="24" spans="1:24" x14ac:dyDescent="0.3">
      <c r="A24" s="4" t="s">
        <v>45</v>
      </c>
      <c r="B24">
        <f>_xlfn.VAR.P(B2:B16)</f>
        <v>1050079.7066666668</v>
      </c>
      <c r="C24">
        <f t="shared" ref="C24:X24" si="12">_xlfn.VAR.P(C2:C16)</f>
        <v>1.2742125754943143E-2</v>
      </c>
      <c r="D24">
        <f t="shared" si="12"/>
        <v>1114826.3822222222</v>
      </c>
      <c r="E24">
        <f t="shared" si="12"/>
        <v>8.2595577381002587E-3</v>
      </c>
      <c r="F24">
        <f t="shared" si="12"/>
        <v>1050194.3555555556</v>
      </c>
      <c r="G24">
        <f t="shared" si="12"/>
        <v>1.273862575548896E-2</v>
      </c>
      <c r="H24">
        <f t="shared" si="12"/>
        <v>3.2037275370359825E-3</v>
      </c>
      <c r="I24">
        <f t="shared" si="12"/>
        <v>3.3189879830357284E-4</v>
      </c>
      <c r="J24">
        <f t="shared" si="12"/>
        <v>1.6422588219785277E-3</v>
      </c>
      <c r="K24">
        <f t="shared" si="12"/>
        <v>9.685837025648552E-3</v>
      </c>
      <c r="L24">
        <f t="shared" si="12"/>
        <v>1.5870370834984188E-2</v>
      </c>
      <c r="M24">
        <f t="shared" si="12"/>
        <v>1.1169191631815414E-2</v>
      </c>
      <c r="N24">
        <f t="shared" si="12"/>
        <v>1.5780804289430028E-2</v>
      </c>
      <c r="O24">
        <f t="shared" si="12"/>
        <v>1.440585623841154E-2</v>
      </c>
      <c r="P24">
        <f t="shared" si="12"/>
        <v>9.3139102883269386E-3</v>
      </c>
      <c r="Q24">
        <f t="shared" si="12"/>
        <v>4.1009226081953334E-3</v>
      </c>
      <c r="R24">
        <f t="shared" si="12"/>
        <v>6.6399294429714904E-3</v>
      </c>
      <c r="S24">
        <f t="shared" si="12"/>
        <v>6.7155569078573172E-3</v>
      </c>
      <c r="T24">
        <f t="shared" si="12"/>
        <v>5.4823087146339241E-3</v>
      </c>
      <c r="U24">
        <f t="shared" si="12"/>
        <v>3.2683117171543916E-2</v>
      </c>
      <c r="V24">
        <f t="shared" si="12"/>
        <v>2.9379120148018072E-2</v>
      </c>
      <c r="W24">
        <f t="shared" si="12"/>
        <v>2.5024301005395211E-2</v>
      </c>
      <c r="X24">
        <f t="shared" si="12"/>
        <v>1.9304302205532434E-2</v>
      </c>
    </row>
    <row r="25" spans="1:24" x14ac:dyDescent="0.3">
      <c r="A25" s="4" t="s">
        <v>46</v>
      </c>
      <c r="B25">
        <f>_xlfn.STDEV.P(B2:B16)</f>
        <v>1024.7339687287949</v>
      </c>
      <c r="C25">
        <f t="shared" ref="C25:X25" si="13">_xlfn.STDEV.P(C2:C16)</f>
        <v>0.11288102477805179</v>
      </c>
      <c r="D25">
        <f t="shared" si="13"/>
        <v>1055.8533904961532</v>
      </c>
      <c r="E25">
        <f t="shared" si="13"/>
        <v>9.088210900997104E-2</v>
      </c>
      <c r="F25">
        <f t="shared" si="13"/>
        <v>1024.7899080082491</v>
      </c>
      <c r="G25">
        <f t="shared" si="13"/>
        <v>0.11286552066724788</v>
      </c>
      <c r="H25">
        <f t="shared" si="13"/>
        <v>5.6601479989802229E-2</v>
      </c>
      <c r="I25">
        <f t="shared" si="13"/>
        <v>1.8218089864296225E-2</v>
      </c>
      <c r="J25">
        <f t="shared" si="13"/>
        <v>4.0524792682733464E-2</v>
      </c>
      <c r="K25">
        <f t="shared" si="13"/>
        <v>9.841665014441689E-2</v>
      </c>
      <c r="L25">
        <f t="shared" si="13"/>
        <v>0.12597766006314051</v>
      </c>
      <c r="M25">
        <f t="shared" si="13"/>
        <v>0.10568439634977064</v>
      </c>
      <c r="N25">
        <f t="shared" si="13"/>
        <v>0.12562167125711243</v>
      </c>
      <c r="O25">
        <f t="shared" si="13"/>
        <v>0.12002439851301709</v>
      </c>
      <c r="P25">
        <f t="shared" si="13"/>
        <v>9.6508602146787609E-2</v>
      </c>
      <c r="Q25">
        <f t="shared" si="13"/>
        <v>6.4038446328712043E-2</v>
      </c>
      <c r="R25">
        <f t="shared" si="13"/>
        <v>8.1485762210164611E-2</v>
      </c>
      <c r="S25">
        <f t="shared" si="13"/>
        <v>8.1948501559560669E-2</v>
      </c>
      <c r="T25">
        <f t="shared" si="13"/>
        <v>7.4042614180172786E-2</v>
      </c>
      <c r="U25">
        <f t="shared" si="13"/>
        <v>0.18078472604604603</v>
      </c>
      <c r="V25">
        <f t="shared" si="13"/>
        <v>0.17140338429569607</v>
      </c>
      <c r="W25">
        <f t="shared" si="13"/>
        <v>0.15819071086949199</v>
      </c>
      <c r="X25">
        <f t="shared" si="13"/>
        <v>0.13893992300822838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2024-04-21T13:27:32Z</dcterms:created>
  <dcterms:modified xsi:type="dcterms:W3CDTF">2024-04-29T00:14:22Z</dcterms:modified>
</cp:coreProperties>
</file>