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<sst xmlns="http://schemas.openxmlformats.org/spreadsheetml/2006/main" count="19192" uniqueCount="10262">
  <si>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</si>
  <si>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</si>
  <si>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</si>
  <si>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</si>
  <si>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</si>
  <si>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</si>
  <si>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</si>
  <si>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</si>
  <si>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</si>
  <si>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</si>
  <si>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</si>
  <si>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</si>
  <si>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</si>
  <si>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</si>
  <si>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</si>
  <si>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</si>
  <si>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</si>
  <si>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</si>
  <si>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</si>
  <si>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</si>
  <si>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</si>
  <si>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</si>
  <si>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</si>
  <si>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</si>
  <si>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</si>
  <si>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</si>
  <si>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</si>
  <si>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</si>
  <si>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</si>
  <si>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</si>
  <si>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</si>
  <si>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</si>
  <si>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</si>
  <si>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</si>
  <si>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</si>
  <si>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</si>
  <si>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</si>
  <si>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</si>
  <si>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</si>
  <si>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</si>
  <si>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</si>
  <si>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</si>
  <si>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</si>
  <si>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</si>
  <si>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</si>
  <si>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</si>
  <si>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</si>
  <si>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</si>
  <si>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</si>
  <si>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</si>
  <si>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</si>
  <si>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</si>
  <si>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</si>
  <si>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</si>
  <si>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</si>
  <si>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</si>
  <si>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</si>
  <si>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</si>
  <si>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</si>
  <si>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</si>
  <si>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</si>
  <si>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</si>
  <si>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</si>
  <si>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</si>
  <si>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</si>
  <si>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</si>
  <si>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</si>
  <si>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</si>
  <si>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</si>
  <si>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</si>
  <si>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</si>
  <si>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</si>
  <si>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</si>
  <si>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</si>
  <si>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</si>
  <si>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</si>
  <si>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</si>
  <si>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</si>
  <si>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</si>
  <si>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</si>
  <si>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</si>
  <si>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</si>
  <si>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</si>
  <si>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</si>
  <si>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</si>
  <si>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</si>
  <si>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</si>
  <si>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</si>
  <si>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</si>
  <si>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</si>
  <si>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</si>
  <si>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</si>
  <si>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</si>
  <si>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</si>
  <si>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</si>
  <si>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</si>
  <si>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</si>
  <si>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</si>
  <si>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</si>
  <si>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</si>
  <si>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</si>
  <si>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</si>
  <si>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</si>
  <si>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</si>
  <si>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</si>
  <si>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</si>
  <si>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</si>
  <si>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</si>
  <si>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</si>
  <si>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</si>
  <si>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</si>
  <si>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</si>
  <si>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</si>
  <si>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</si>
  <si>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</si>
  <si>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</si>
  <si>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</si>
  <si>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</si>
  <si>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</si>
  <si>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</si>
  <si>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</si>
  <si>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</si>
  <si>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</si>
  <si>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</si>
  <si>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</si>
  <si>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</si>
  <si>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</si>
  <si>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</si>
  <si>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</si>
  <si>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</si>
  <si>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</si>
  <si>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</si>
  <si>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</si>
  <si>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</si>
  <si>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</si>
  <si>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</si>
  <si>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</si>
  <si>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</si>
  <si>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</si>
  <si>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</si>
  <si>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</si>
  <si>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</si>
  <si>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</si>
  <si>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</si>
  <si>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</si>
  <si>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</si>
  <si>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</si>
  <si>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</si>
  <si>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</si>
  <si>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</si>
  <si>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</si>
  <si>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</si>
  <si>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</si>
  <si>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</si>
  <si>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</si>
  <si>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</si>
  <si>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</si>
  <si>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</si>
  <si>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</si>
  <si>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</si>
  <si>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</si>
  <si>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</si>
  <si>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</si>
  <si>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</si>
  <si>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</si>
  <si>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</si>
  <si>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</si>
  <si>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</si>
  <si>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</si>
  <si>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</si>
  <si>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</si>
  <si>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</si>
  <si>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</si>
  <si>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</si>
  <si>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</si>
  <si>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</si>
  <si>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</si>
  <si>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</si>
  <si>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</si>
  <si>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</si>
  <si>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</si>
  <si>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</si>
  <si>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</si>
  <si>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</si>
  <si>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</si>
  <si>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</si>
  <si>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</si>
  <si>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</si>
  <si>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</si>
  <si>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</si>
  <si>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</si>
  <si>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</si>
  <si>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</si>
  <si>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</si>
  <si>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</si>
  <si>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</si>
  <si>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</si>
  <si>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</si>
  <si>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</si>
  <si>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</si>
  <si>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</si>
  <si>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</si>
  <si>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</si>
  <si>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</si>
  <si>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</si>
  <si>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</si>
  <si>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</si>
  <si>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</si>
  <si>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</si>
  <si>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</si>
  <si>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</si>
  <si>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</si>
  <si>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</si>
  <si>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</si>
  <si>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</si>
  <si>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</si>
  <si>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</si>
  <si>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</si>
  <si>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</si>
  <si>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</si>
  <si>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</si>
  <si>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</si>
  <si>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</si>
  <si>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</si>
  <si>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</si>
  <si>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</si>
  <si>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</si>
  <si>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</si>
  <si>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</si>
  <si>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</si>
  <si>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</si>
  <si>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</si>
  <si>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</si>
  <si>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</si>
  <si>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</si>
  <si>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</si>
  <si>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</si>
  <si>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</si>
  <si>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</si>
  <si>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</si>
  <si>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</si>
  <si>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</si>
  <si>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</si>
  <si>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</si>
  <si>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</si>
  <si>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</si>
  <si>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</si>
  <si>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</si>
  <si>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</si>
  <si>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</si>
  <si>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</si>
  <si>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</si>
  <si>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</si>
  <si>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</si>
  <si>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</si>
  <si>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</si>
  <si>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</si>
  <si>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</si>
  <si>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</si>
  <si>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</si>
  <si>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</si>
  <si>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</si>
  <si>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</si>
  <si>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</si>
  <si>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</si>
  <si>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</si>
  <si>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</si>
  <si>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</si>
  <si>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</si>
  <si>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</si>
  <si>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</si>
  <si>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</si>
  <si>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</si>
  <si>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</si>
  <si>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</si>
  <si>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</si>
  <si>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</si>
  <si>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</si>
  <si>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</si>
  <si>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</si>
  <si>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</si>
  <si>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</si>
  <si>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</si>
  <si>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</si>
  <si>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</si>
  <si>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</si>
  <si>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</si>
  <si>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</si>
  <si>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</si>
  <si>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</si>
  <si>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</si>
  <si>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</si>
  <si>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</si>
  <si>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</si>
  <si>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</si>
  <si>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</si>
  <si>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</si>
  <si>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</si>
  <si>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</si>
  <si>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</si>
  <si>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</si>
  <si>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</si>
  <si>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</si>
  <si>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</si>
  <si>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</si>
  <si>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</si>
  <si>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</si>
  <si>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</si>
  <si>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</si>
  <si>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</si>
  <si>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</si>
  <si>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</si>
  <si>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</si>
  <si>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</si>
  <si>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</si>
  <si>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</si>
  <si>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</si>
  <si>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</si>
  <si>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</si>
  <si>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</si>
  <si>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</si>
  <si>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</si>
  <si>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</si>
  <si>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</si>
  <si>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</si>
  <si>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</si>
  <si>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</si>
  <si>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</si>
  <si>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</si>
  <si>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</si>
  <si>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</si>
  <si>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</si>
  <si>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</si>
  <si>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</si>
  <si>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</si>
  <si>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</si>
  <si>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</si>
  <si>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</si>
  <si>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</si>
  <si>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</si>
  <si>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</si>
  <si>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</si>
  <si>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</si>
  <si>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</si>
  <si>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</si>
  <si>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</si>
  <si>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</si>
  <si>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</si>
  <si>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</si>
  <si>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</si>
  <si>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</si>
  <si>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</si>
  <si>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</si>
  <si>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</si>
  <si>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</si>
  <si>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</si>
  <si>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</si>
  <si>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</si>
  <si>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</si>
  <si>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</si>
  <si>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</si>
  <si>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</si>
  <si>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</si>
  <si>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</si>
  <si>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</si>
  <si>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</si>
  <si>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</si>
  <si>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</si>
  <si>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</si>
  <si>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</si>
  <si>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</si>
  <si>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</si>
  <si>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</si>
  <si>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</si>
  <si>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</si>
  <si>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</si>
  <si>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</si>
  <si>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</si>
  <si>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</si>
  <si>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</si>
  <si>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</si>
  <si>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</si>
  <si>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</si>
  <si>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</si>
  <si>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</si>
  <si>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</si>
  <si>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</si>
  <si>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</si>
  <si>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</si>
  <si>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</si>
  <si>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</si>
  <si>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</si>
  <si>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</si>
  <si>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</si>
  <si>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</si>
  <si>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</si>
  <si>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</si>
  <si>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</si>
  <si>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</si>
  <si>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</si>
  <si>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</si>
  <si>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</si>
  <si>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</si>
  <si>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</si>
  <si>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</si>
  <si>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</si>
  <si>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</si>
  <si>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</si>
  <si>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</si>
  <si>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</si>
  <si>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</si>
  <si>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</si>
  <si>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</si>
  <si>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</si>
  <si>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</si>
  <si>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</si>
  <si>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</si>
  <si>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</si>
  <si>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</si>
  <si>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</si>
  <si>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</si>
  <si>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</si>
  <si>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</si>
  <si>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</si>
  <si>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</si>
  <si>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</si>
  <si>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</si>
  <si>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</si>
  <si>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</si>
  <si>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</si>
  <si>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</si>
  <si>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</si>
  <si>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</si>
  <si>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</si>
  <si>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</si>
  <si>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</si>
  <si>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</si>
  <si>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</si>
  <si>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</si>
  <si>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</si>
  <si>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</si>
  <si>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</si>
  <si>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</si>
  <si>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</si>
  <si>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</si>
  <si>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</si>
  <si>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</si>
  <si>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</si>
  <si>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</si>
  <si>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</si>
  <si>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</si>
  <si>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</si>
  <si>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</si>
  <si>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</si>
  <si>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</si>
  <si>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</si>
  <si>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</si>
  <si>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</si>
  <si>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</si>
  <si>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</si>
  <si>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</si>
  <si>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</si>
  <si>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</si>
  <si>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</si>
  <si>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</si>
  <si>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</si>
  <si>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</si>
  <si>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</si>
  <si>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</si>
  <si>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</si>
  <si>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</si>
  <si>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</si>
  <si>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</si>
  <si>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</si>
  <si>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</si>
  <si>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</si>
  <si>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</si>
  <si>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</si>
  <si>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</si>
  <si>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</si>
  <si>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</si>
  <si>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</si>
  <si>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</si>
  <si>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</si>
  <si>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</si>
  <si>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</si>
  <si>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</si>
  <si>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</si>
  <si>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</si>
  <si>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</si>
  <si>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</si>
  <si>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</si>
  <si>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</si>
  <si>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</si>
  <si>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</si>
  <si>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</si>
  <si>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</si>
  <si>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</si>
  <si>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</si>
  <si>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</si>
  <si>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</si>
  <si>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</si>
  <si>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</si>
  <si>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</si>
  <si>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</si>
  <si>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</si>
  <si>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</si>
  <si>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</si>
  <si>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</si>
  <si>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</si>
  <si>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</si>
  <si>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</si>
  <si>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</si>
  <si>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</si>
  <si>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</si>
  <si>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</si>
  <si>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</si>
  <si>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</si>
  <si>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</si>
  <si>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</si>
  <si>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6820</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</si>
  <si>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</si>
  <si>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</si>
  <si>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</si>
  <si>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</si>
  <si>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</si>
  <si>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</si>
  <si>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</si>
  <si>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</si>
  <si>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</si>
  <si>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</si>
  <si>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</si>
  <si>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</si>
  <si>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</si>
  <si>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</si>
  <si>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</si>
  <si>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</si>
  <si>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</si>
  <si>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</si>
  <si>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</si>
  <si>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</si>
  <si>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</si>
  <si>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</si>
  <si>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</si>
  <si>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</si>
  <si>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</si>
  <si>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</si>
  <si>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</si>
  <si>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</si>
  <si>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</si>
  <si>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</si>
  <si>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</si>
  <si>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</si>
  <si>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</si>
  <si>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</si>
  <si>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</si>
  <si>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</si>
  <si>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</si>
  <si>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</si>
  <si>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</si>
  <si>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</si>
  <si>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</si>
  <si>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</si>
  <si>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</si>
  <si>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</si>
  <si>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</si>
  <si>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</si>
  <si>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</si>
  <si>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</si>
  <si>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</si>
  <si>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</si>
  <si>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</si>
  <si>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</si>
  <si>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</si>
  <si>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</si>
  <si>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</si>
  <si>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</si>
  <si>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</si>
  <si>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</si>
  <si>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</si>
  <si>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</si>
  <si>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</si>
  <si>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</si>
  <si>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</si>
  <si>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</si>
  <si>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</si>
  <si>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</si>
  <si>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</si>
  <si>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</si>
  <si>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</si>
  <si>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</si>
  <si>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</si>
  <si>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</si>
  <si>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</si>
  <si>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</si>
  <si>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</si>
  <si>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</si>
  <si>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</si>
  <si>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</si>
  <si>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</si>
  <si>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</si>
  <si>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</si>
  <si>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</si>
  <si>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</si>
  <si>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</si>
  <si>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</si>
  <si>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</si>
  <si>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</si>
  <si>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</si>
  <si>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</si>
  <si>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</si>
  <si>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6680</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</si>
  <si>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</si>
  <si>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</si>
  <si>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</si>
  <si>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</si>
  <si>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</si>
  <si>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</si>
  <si>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</si>
  <si>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</si>
  <si>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</si>
  <si>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</si>
  <si>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</si>
  <si>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</si>
  <si>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</si>
  <si>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</si>
  <si>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</si>
  <si>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</si>
  <si>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</si>
  <si>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</si>
  <si>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</si>
  <si>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</si>
  <si>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</si>
  <si>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</si>
  <si>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</si>
  <si>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</si>
  <si>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</si>
  <si>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</si>
  <si>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</si>
  <si>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</si>
  <si>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</si>
  <si>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</si>
  <si>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</si>
  <si>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</si>
  <si>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</si>
  <si>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</si>
  <si>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</si>
  <si>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</si>
  <si>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</si>
  <si>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</si>
  <si>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</si>
  <si>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</si>
  <si>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</si>
  <si>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</si>
  <si>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</si>
  <si>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</si>
  <si>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</si>
  <si>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</si>
  <si>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</si>
  <si>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</si>
  <si>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</si>
  <si>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</si>
  <si>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</si>
  <si>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</si>
  <si>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</si>
  <si>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</si>
  <si>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</si>
  <si>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</si>
  <si>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</si>
  <si>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</si>
  <si>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</si>
  <si>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</si>
  <si>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</si>
  <si>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</si>
  <si>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</si>
  <si>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</si>
  <si>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</si>
  <si>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</si>
  <si>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</si>
  <si>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</si>
  <si>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</si>
  <si>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</si>
  <si>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</si>
  <si>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</si>
  <si>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</si>
  <si>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</si>
  <si>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</si>
  <si>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</si>
  <si>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</si>
  <si>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</si>
  <si>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</si>
  <si>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</si>
  <si>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</si>
  <si>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</si>
  <si>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</si>
  <si>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</si>
  <si>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</si>
  <si>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</si>
  <si>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</si>
  <si>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</si>
  <si>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</si>
  <si>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</si>
  <si>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</si>
  <si>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</si>
  <si>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</si>
  <si>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</si>
  <si>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</si>
  <si>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</si>
  <si>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</si>
  <si>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</si>
  <si>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</si>
  <si>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</si>
  <si>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</si>
  <si>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</si>
  <si>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</si>
  <si>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</si>
  <si>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</si>
  <si>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</si>
  <si>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</si>
  <si>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</si>
  <si>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</si>
  <si>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</si>
  <si>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</si>
  <si>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</si>
  <si>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</si>
  <si>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</si>
  <si>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</si>
  <si>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</si>
  <si>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</si>
  <si>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</si>
  <si>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</si>
  <si>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</si>
  <si>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</si>
  <si>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</si>
  <si>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</si>
  <si>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</si>
  <si>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</si>
  <si>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</si>
  <si>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</si>
  <si>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</si>
  <si>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</si>
  <si>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</si>
  <si>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</si>
  <si>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</si>
  <si>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</si>
  <si>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</si>
  <si>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</si>
  <si>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</si>
  <si>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</si>
  <si>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</si>
  <si>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</si>
  <si>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</si>
  <si>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</si>
  <si>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</si>
  <si>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</si>
  <si>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</si>
  <si>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</si>
  <si>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</si>
  <si>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</si>
  <si>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</si>
  <si>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</si>
  <si>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</si>
  <si>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</si>
  <si>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</si>
  <si>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</si>
  <si>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</si>
  <si>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</si>
  <si>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</si>
  <si>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</si>
  <si>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</si>
  <si>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</si>
  <si>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</si>
  <si>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</si>
  <si>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</si>
  <si>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</si>
  <si>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</si>
  <si>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</si>
  <si>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</si>
  <si>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</si>
  <si>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</si>
  <si>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</si>
  <si>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</si>
  <si>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</si>
  <si>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</si>
  <si>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</si>
  <si>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</si>
  <si>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</si>
  <si>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</si>
  <si>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</si>
  <si>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</si>
  <si>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</si>
  <si>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</si>
  <si>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</si>
  <si>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</si>
  <si>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</si>
  <si>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</si>
  <si>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</si>
  <si>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</si>
  <si>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</si>
  <si>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</si>
  <si>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</si>
  <si>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</si>
  <si>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</si>
  <si>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</si>
  <si>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</si>
  <si>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</si>
  <si>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</si>
  <si>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</si>
  <si>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</si>
  <si>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</si>
  <si>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</si>
  <si>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</si>
  <si>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</si>
  <si>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</si>
  <si>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</si>
  <si>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</si>
  <si>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</si>
  <si>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</si>
  <si>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</si>
  <si>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</si>
  <si>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</si>
  <si>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</si>
  <si>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</si>
  <si>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</si>
  <si>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</si>
  <si>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</si>
  <si>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</si>
  <si>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</si>
  <si>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</si>
  <si>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</si>
  <si>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</si>
  <si>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</si>
  <si>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</si>
  <si>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</si>
  <si>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</si>
  <si>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</si>
  <si>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</si>
  <si>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</si>
  <si>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</si>
  <si>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</si>
  <si>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</si>
  <si>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</si>
  <si>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</si>
  <si>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</si>
  <si>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</si>
  <si>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</si>
  <si>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</si>
  <si>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</si>
  <si>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</si>
  <si>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</si>
  <si>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</si>
  <si>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</si>
  <si>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</si>
  <si>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</si>
  <si>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</si>
  <si>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</si>
  <si>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</si>
  <si>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</si>
  <si>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</si>
  <si>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</si>
  <si>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</si>
  <si>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</si>
  <si>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</si>
  <si>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</si>
  <si>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</si>
  <si>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</si>
  <si>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</si>
  <si>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</si>
  <si>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</si>
  <si>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</si>
  <si>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</si>
  <si>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</si>
  <si>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</si>
  <si>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</si>
  <si>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</si>
  <si>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</si>
  <si>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</si>
  <si>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</si>
  <si>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</si>
  <si>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</si>
  <si>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</si>
  <si>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</si>
  <si>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</si>
  <si>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</si>
  <si>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</si>
  <si>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</si>
  <si>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</si>
  <si>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</si>
  <si>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</si>
  <si>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</si>
  <si>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</si>
  <si>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</si>
  <si>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</si>
  <si>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</si>
  <si>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</si>
  <si>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</si>
  <si>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</si>
  <si>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</si>
  <si>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</si>
  <si>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</si>
  <si>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6092</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</si>
  <si>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</si>
  <si>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</si>
  <si>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</si>
  <si>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</si>
  <si>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</si>
  <si>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</si>
  <si>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</si>
  <si>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</si>
  <si>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</si>
  <si>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</si>
  <si>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</si>
  <si>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</si>
  <si>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</si>
  <si>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</si>
  <si>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</si>
  <si>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</si>
  <si>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</si>
  <si>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</si>
  <si>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</si>
  <si>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</si>
  <si>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</si>
  <si>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</si>
  <si>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</si>
  <si>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</si>
  <si>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</si>
  <si>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</si>
  <si>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</si>
  <si>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</si>
  <si>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</si>
  <si>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</si>
  <si>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</si>
  <si>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</si>
  <si>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</si>
  <si>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</si>
  <si>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</si>
  <si>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</si>
  <si>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</si>
  <si>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</si>
  <si>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</si>
  <si>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</si>
  <si>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</si>
  <si>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</si>
  <si>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</si>
  <si>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</si>
  <si>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</si>
  <si>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</si>
  <si>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</si>
  <si>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</si>
  <si>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</si>
  <si>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</si>
  <si>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</si>
  <si>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</si>
  <si>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</si>
  <si>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</si>
  <si>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</si>
  <si>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</si>
  <si>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</si>
  <si>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</si>
  <si>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</si>
  <si>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</si>
  <si>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</si>
  <si>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</si>
  <si>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</si>
  <si>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</si>
  <si>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</si>
  <si>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</si>
  <si>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</si>
  <si>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</si>
  <si>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</si>
  <si>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</si>
  <si>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</si>
  <si>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</si>
  <si>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</si>
  <si>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</si>
  <si>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</si>
  <si>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</si>
  <si>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</si>
  <si>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6089</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</si>
  <si>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</si>
  <si>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</si>
  <si>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</si>
  <si>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</si>
  <si>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</si>
  <si>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</si>
  <si>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</si>
  <si>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</si>
  <si>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</si>
  <si>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</si>
  <si>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</si>
  <si>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</si>
  <si>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</si>
  <si>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</si>
  <si>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</si>
  <si>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</si>
  <si>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</si>
  <si>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</si>
  <si>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</si>
  <si>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</si>
  <si>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</si>
  <si>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</si>
  <si>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</si>
  <si>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</si>
  <si>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</si>
  <si>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</si>
  <si>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</si>
  <si>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</si>
  <si>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</si>
  <si>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</si>
  <si>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</si>
  <si>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</si>
  <si>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</si>
  <si>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</si>
  <si>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</si>
  <si>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</si>
  <si>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</si>
  <si>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</si>
  <si>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</si>
  <si>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</si>
  <si>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</si>
  <si>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</si>
  <si>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</si>
  <si>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</si>
  <si>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</si>
  <si>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</si>
  <si>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</si>
  <si>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</si>
  <si>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</si>
  <si>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</si>
  <si>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</si>
  <si>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</si>
  <si>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</si>
  <si>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</si>
  <si>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</si>
  <si>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</si>
  <si>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</si>
  <si>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</si>
  <si>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</si>
  <si>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</si>
  <si>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</si>
  <si>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</si>
  <si>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</si>
  <si>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5999</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</si>
  <si>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</si>
  <si>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</si>
  <si>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</si>
  <si>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</si>
  <si>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</si>
  <si>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</si>
  <si>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</si>
  <si>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</si>
  <si>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</si>
  <si>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</si>
  <si>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</si>
  <si>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</si>
  <si>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</si>
  <si>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</si>
  <si>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</si>
  <si>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</si>
  <si>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</si>
  <si>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</si>
  <si>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</si>
  <si>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</si>
  <si>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</si>
  <si>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</si>
  <si>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</si>
  <si>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</si>
  <si>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</si>
  <si>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</si>
  <si>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</si>
  <si>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</si>
  <si>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</si>
  <si>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</si>
  <si>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</si>
  <si>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</si>
  <si>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</si>
  <si>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</si>
  <si>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</si>
  <si>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</si>
  <si>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</si>
  <si>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</si>
  <si>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</si>
  <si>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</si>
  <si>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</si>
  <si>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</si>
  <si>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</si>
  <si>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</si>
  <si>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</si>
  <si>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</si>
  <si>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</si>
  <si>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</si>
  <si>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</si>
  <si>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</si>
  <si>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</si>
  <si>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</si>
  <si>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</si>
  <si>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</si>
  <si>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</si>
  <si>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</si>
  <si>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</si>
  <si>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</si>
  <si>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</si>
  <si>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</si>
  <si>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</si>
  <si>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</si>
  <si>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</si>
  <si>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</si>
  <si>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</si>
  <si>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</si>
  <si>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</si>
  <si>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</si>
  <si>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</si>
  <si>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</si>
  <si>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</si>
  <si>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</si>
  <si>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</si>
  <si>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</si>
  <si>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</si>
  <si>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</si>
  <si>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</si>
  <si>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</si>
  <si>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</si>
  <si>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</si>
  <si>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</si>
  <si>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</si>
  <si>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</si>
  <si>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</si>
  <si>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</si>
  <si>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</si>
  <si>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</si>
  <si>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</si>
  <si>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</si>
  <si>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</si>
  <si>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</si>
  <si>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</si>
  <si>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</si>
  <si>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</si>
  <si>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</si>
  <si>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</si>
  <si>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</si>
  <si>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</si>
  <si>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</si>
  <si>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</si>
  <si>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</si>
  <si>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</si>
  <si>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</si>
  <si>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</si>
  <si>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</si>
  <si>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</si>
  <si>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</si>
  <si>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</si>
  <si>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</si>
  <si>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</si>
  <si>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</si>
  <si>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</si>
  <si>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</si>
  <si>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</si>
  <si>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</si>
  <si>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</si>
  <si>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</si>
  <si>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</si>
  <si>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</si>
  <si>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</si>
  <si>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</si>
  <si>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</si>
  <si>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</si>
  <si>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</si>
  <si>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</si>
  <si>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</si>
  <si>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</si>
  <si>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</si>
  <si>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</si>
  <si>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</si>
  <si>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</si>
  <si>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</si>
  <si>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</si>
  <si>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</si>
  <si>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</si>
  <si>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</si>
  <si>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</si>
  <si>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</si>
  <si>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</si>
  <si>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</si>
  <si>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</si>
  <si>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</si>
  <si>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</si>
  <si>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</si>
  <si>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</si>
  <si>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</si>
  <si>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</si>
  <si>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</si>
  <si>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</si>
  <si>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</si>
  <si>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</si>
  <si>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</si>
  <si>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</si>
  <si>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</si>
  <si>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</si>
  <si>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</si>
  <si>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</si>
  <si>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</si>
  <si>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</si>
  <si>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</si>
  <si>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</si>
  <si>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</si>
  <si>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</si>
  <si>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</si>
  <si>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</si>
  <si>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</si>
  <si>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</si>
  <si>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</si>
  <si>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</si>
  <si>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</si>
  <si>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</si>
  <si>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</si>
  <si>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</si>
  <si>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</si>
  <si>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</si>
  <si>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</si>
  <si>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</si>
  <si>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</si>
  <si>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</si>
  <si>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</si>
  <si>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</si>
  <si>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</si>
  <si>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</si>
  <si>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</si>
  <si>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</si>
  <si>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</si>
  <si>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</si>
  <si>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</si>
  <si>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</si>
  <si>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</si>
  <si>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</si>
  <si>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</si>
  <si>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</si>
  <si>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</si>
  <si>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</si>
  <si>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</si>
  <si>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</si>
  <si>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</si>
  <si>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</si>
  <si>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</si>
  <si>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</si>
  <si>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</si>
  <si>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</si>
  <si>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</si>
  <si>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</si>
  <si>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</si>
  <si>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</si>
  <si>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</si>
  <si>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</si>
  <si>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</si>
  <si>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</si>
  <si>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</si>
  <si>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</si>
  <si>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</si>
  <si>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</si>
  <si>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</si>
  <si>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</si>
  <si>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</si>
  <si>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</si>
  <si>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</si>
  <si>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</si>
  <si>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</si>
  <si>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</si>
  <si>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</si>
  <si>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</si>
  <si>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</si>
  <si>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</si>
  <si>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</si>
  <si>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</si>
  <si>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</si>
  <si>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</si>
  <si>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</si>
  <si>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</si>
  <si>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</si>
  <si>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</si>
  <si>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</si>
  <si>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</si>
  <si>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</si>
  <si>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</si>
  <si>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</si>
  <si>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</si>
  <si>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</si>
  <si>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</si>
  <si>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</si>
  <si>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</si>
  <si>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</si>
  <si>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</si>
  <si>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</si>
  <si>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</si>
  <si>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</si>
  <si>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</si>
  <si>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</si>
  <si>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</si>
  <si>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</si>
  <si>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</si>
  <si>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</si>
  <si>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</si>
  <si>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</si>
  <si>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</si>
  <si>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</si>
  <si>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</si>
  <si>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</si>
  <si>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</si>
  <si>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</si>
  <si>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</si>
  <si>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</si>
  <si>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</si>
  <si>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</si>
  <si>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</si>
  <si>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</si>
  <si>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</si>
  <si>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</si>
  <si>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</si>
  <si>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</si>
  <si>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</si>
  <si>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</si>
  <si>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</si>
  <si>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</si>
  <si>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</si>
  <si>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</si>
  <si>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</si>
  <si>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</si>
  <si>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</si>
  <si>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</si>
  <si>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</si>
  <si>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</si>
  <si>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</si>
  <si>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</si>
  <si>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</si>
  <si>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</si>
  <si>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</si>
  <si>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</si>
  <si>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</si>
  <si>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</si>
  <si>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</si>
  <si>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</si>
  <si>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</si>
  <si>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</si>
  <si>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</si>
  <si>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</si>
  <si>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</si>
  <si>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</si>
  <si>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</si>
  <si>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</si>
  <si>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</si>
  <si>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</si>
  <si>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</si>
  <si>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</si>
  <si>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</si>
  <si>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</si>
  <si>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</si>
  <si>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</si>
  <si>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</si>
  <si>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</si>
  <si>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</si>
  <si>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</si>
  <si>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</si>
  <si>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</si>
  <si>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</si>
  <si>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</si>
  <si>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</si>
  <si>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</si>
  <si>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</si>
  <si>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</si>
  <si>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</si>
  <si>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</si>
  <si>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</si>
  <si>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</si>
  <si>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</si>
  <si>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</si>
  <si>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</si>
  <si>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</si>
  <si>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</si>
  <si>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</si>
  <si>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</si>
  <si>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</si>
  <si>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</si>
  <si>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</si>
  <si>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</si>
  <si>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</si>
  <si>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</si>
  <si>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</si>
  <si>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</si>
  <si>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</si>
  <si>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</si>
  <si>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</si>
  <si>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</si>
  <si>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</si>
  <si>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</si>
  <si>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</si>
  <si>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</si>
  <si>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</si>
  <si>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</si>
  <si>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</si>
  <si>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</si>
  <si>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</si>
  <si>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</si>
  <si>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</si>
  <si>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</si>
  <si>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</si>
  <si>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</si>
  <si>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</si>
  <si>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</si>
  <si>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</si>
  <si>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</si>
  <si>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</si>
  <si>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</si>
  <si>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</si>
  <si>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</si>
  <si>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</si>
  <si>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</si>
  <si>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</si>
  <si>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</si>
  <si>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</si>
  <si>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</si>
  <si>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</si>
  <si>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</si>
  <si>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</si>
  <si>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</si>
  <si>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</si>
  <si>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</si>
  <si>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</si>
  <si>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</si>
  <si>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</si>
  <si>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</si>
  <si>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</si>
  <si>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</si>
  <si>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</si>
  <si>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</si>
  <si>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</si>
  <si>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</si>
  <si>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</si>
  <si>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</si>
  <si>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</si>
  <si>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</si>
  <si>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</si>
  <si>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</si>
  <si>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</si>
  <si>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</si>
  <si>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</si>
  <si>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</si>
  <si>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</si>
  <si>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</si>
  <si>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</si>
  <si>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</si>
  <si>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</si>
  <si>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</si>
  <si>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</si>
  <si>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</si>
  <si>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</si>
  <si>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</si>
  <si>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</si>
  <si>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</si>
  <si>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</si>
  <si>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</si>
  <si>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</si>
  <si>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</si>
  <si>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</si>
  <si>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</si>
  <si>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</si>
  <si>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</si>
  <si>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</si>
  <si>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</si>
  <si>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</si>
  <si>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</si>
  <si>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</si>
  <si>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</si>
  <si>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</si>
  <si>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</si>
  <si>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</si>
  <si>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</si>
  <si>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</si>
  <si>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</si>
  <si>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</si>
  <si>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</si>
  <si>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</si>
  <si>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</si>
  <si>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</si>
  <si>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</si>
  <si>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</si>
  <si>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</si>
  <si>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</si>
  <si>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</si>
  <si>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</si>
  <si>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</si>
  <si>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</si>
  <si>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</si>
  <si>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</si>
  <si>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</si>
  <si>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</si>
  <si>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</si>
  <si>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</si>
  <si>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</si>
  <si>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</si>
  <si>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</si>
  <si>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</si>
  <si>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</si>
  <si>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</si>
  <si>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</si>
  <si>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</si>
  <si>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</si>
  <si>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</si>
  <si>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</si>
  <si>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</si>
  <si>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</si>
  <si>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</si>
  <si>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</si>
  <si>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</si>
  <si>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</si>
  <si>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</si>
  <si>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</si>
  <si>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</si>
  <si>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</si>
  <si>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</si>
  <si>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</si>
  <si>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</si>
  <si>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</si>
  <si>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</si>
  <si>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</si>
  <si>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</si>
  <si>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</si>
  <si>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</si>
  <si>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</si>
  <si>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</si>
  <si>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</si>
  <si>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</si>
  <si>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</si>
  <si>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</si>
  <si>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</si>
  <si>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</si>
  <si>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</si>
  <si>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</si>
  <si>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</si>
  <si>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</si>
  <si>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</si>
  <si>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</si>
  <si>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</si>
  <si>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</si>
  <si>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</si>
  <si>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</si>
  <si>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</si>
  <si>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</si>
  <si>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</si>
  <si>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</si>
  <si>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</si>
  <si>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</si>
  <si>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</si>
  <si>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</si>
  <si>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</si>
  <si>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</si>
  <si>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</si>
  <si>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</si>
  <si>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</si>
  <si>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</si>
  <si>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</si>
  <si>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</si>
  <si>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</si>
  <si>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</si>
  <si>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</si>
  <si>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</si>
  <si>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</si>
  <si>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</si>
  <si>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</si>
  <si>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</si>
  <si>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</si>
  <si>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</si>
  <si>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</si>
  <si>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</si>
  <si>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</si>
  <si>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</si>
  <si>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</si>
  <si>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</si>
  <si>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</si>
  <si>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</si>
  <si>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</si>
  <si>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</si>
  <si>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</si>
  <si>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</si>
  <si>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</si>
  <si>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</si>
  <si>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</si>
  <si>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</si>
  <si>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</si>
  <si>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</si>
  <si>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</si>
  <si>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</si>
  <si>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</si>
  <si>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</si>
  <si>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</si>
  <si>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</si>
  <si>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</si>
  <si>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</si>
  <si>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</si>
  <si>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</si>
  <si>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</si>
  <si>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</si>
  <si>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</si>
  <si>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</si>
  <si>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</si>
  <si>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</si>
  <si>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</si>
  <si>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</si>
  <si>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</si>
  <si>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</si>
  <si>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</si>
  <si>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</si>
  <si>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</si>
  <si>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</si>
  <si>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</si>
  <si>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</si>
  <si>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</si>
  <si>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</si>
  <si>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</si>
  <si>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</si>
  <si>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</si>
  <si>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</si>
  <si>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</si>
  <si>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</si>
  <si>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</si>
  <si>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</si>
  <si>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</si>
  <si>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</si>
  <si>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</si>
  <si>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</si>
  <si>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</si>
  <si>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</si>
  <si>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</si>
  <si>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</si>
  <si>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</si>
  <si>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</si>
  <si>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</si>
  <si>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</si>
  <si>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</si>
  <si>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</si>
  <si>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</si>
  <si>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</si>
  <si>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</si>
  <si>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</si>
  <si>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</si>
  <si>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</si>
  <si>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</si>
  <si>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</si>
  <si>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</si>
  <si>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</si>
  <si>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</si>
  <si>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</si>
  <si>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</si>
  <si>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</si>
  <si>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</si>
  <si>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</si>
  <si>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</si>
  <si>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</si>
  <si>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</si>
  <si>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4721</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</si>
  <si>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</si>
  <si>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</si>
  <si>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</si>
  <si>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</si>
  <si>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</si>
  <si>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</si>
  <si>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</si>
  <si>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</si>
  <si>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</si>
  <si>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</si>
  <si>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</si>
  <si>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</si>
  <si>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</si>
  <si>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</si>
  <si>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</si>
  <si>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</si>
  <si>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</si>
  <si>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</si>
  <si>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</si>
  <si>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</si>
  <si>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</si>
  <si>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</si>
  <si>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</si>
  <si>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</si>
  <si>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</si>
  <si>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</si>
  <si>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</si>
  <si>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</si>
  <si>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</si>
  <si>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</si>
  <si>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</si>
  <si>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</si>
  <si>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</si>
  <si>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</si>
  <si>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</si>
  <si>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</si>
  <si>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</si>
  <si>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</si>
  <si>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</si>
  <si>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</si>
  <si>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</si>
  <si>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</si>
  <si>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</si>
  <si>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</si>
  <si>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</si>
  <si>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</si>
  <si>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</si>
  <si>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</si>
  <si>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</si>
  <si>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</si>
  <si>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</si>
  <si>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</si>
  <si>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</si>
  <si>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</si>
  <si>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</si>
  <si>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</si>
  <si>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</si>
  <si>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</si>
  <si>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</si>
  <si>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</si>
  <si>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</si>
  <si>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</si>
  <si>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</si>
  <si>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</si>
  <si>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</si>
  <si>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</si>
  <si>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</si>
  <si>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</si>
  <si>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</si>
  <si>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</si>
  <si>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</si>
  <si>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</si>
  <si>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</si>
  <si>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</si>
  <si>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</si>
  <si>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</si>
  <si>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</si>
  <si>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</si>
  <si>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</si>
  <si>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</si>
  <si>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</si>
  <si>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</si>
  <si>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</si>
  <si>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</si>
  <si>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</si>
  <si>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</si>
  <si>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</si>
  <si>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</si>
  <si>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</si>
  <si>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</si>
  <si>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</si>
  <si>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</si>
  <si>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</si>
  <si>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</si>
  <si>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</si>
  <si>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</si>
  <si>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</si>
  <si>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</si>
  <si>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</si>
  <si>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</si>
  <si>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</si>
  <si>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</si>
  <si>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</si>
  <si>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</si>
  <si>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</si>
  <si>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</si>
  <si>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</si>
  <si>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</si>
  <si>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</si>
  <si>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</si>
  <si>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</si>
  <si>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</si>
  <si>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</si>
  <si>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</si>
  <si>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</si>
  <si>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</si>
  <si>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</si>
  <si>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</si>
  <si>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</si>
  <si>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</si>
  <si>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</si>
  <si>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</si>
  <si>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</si>
  <si>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</si>
  <si>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</si>
  <si>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</si>
  <si>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</si>
  <si>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</si>
  <si>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</si>
  <si>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</si>
  <si>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</si>
  <si>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</si>
  <si>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</si>
  <si>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</si>
  <si>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</si>
  <si>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</si>
  <si>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</si>
  <si>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</si>
  <si>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</si>
  <si>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</si>
  <si>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</si>
  <si>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</si>
  <si>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</si>
  <si>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</si>
  <si>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</si>
  <si>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</si>
  <si>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</si>
  <si>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</si>
  <si>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</si>
  <si>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</si>
  <si>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</si>
  <si>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</si>
  <si>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</si>
  <si>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</si>
  <si>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</si>
  <si>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</si>
  <si>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</si>
  <si>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</si>
  <si>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</si>
  <si>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</si>
  <si>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</si>
  <si>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</si>
  <si>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</si>
  <si>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</si>
  <si>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</si>
  <si>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</si>
  <si>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</si>
  <si>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</si>
  <si>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</si>
  <si>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</si>
  <si>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</si>
  <si>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</si>
  <si>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</si>
  <si>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</si>
  <si>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</si>
  <si>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</si>
  <si>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</si>
  <si>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</si>
  <si>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</si>
  <si>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</si>
  <si>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</si>
  <si>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</si>
  <si>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</si>
  <si>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</si>
  <si>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</si>
  <si>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</si>
  <si>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</si>
  <si>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</si>
  <si>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</si>
  <si>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</si>
  <si>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</si>
  <si>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</si>
  <si>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</si>
  <si>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</si>
  <si>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</si>
  <si>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</si>
  <si>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</si>
  <si>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</si>
  <si>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</si>
  <si>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</si>
  <si>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</si>
  <si>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</si>
  <si>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</si>
  <si>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</si>
  <si>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</si>
  <si>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</si>
  <si>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</si>
  <si>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</si>
  <si>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</si>
  <si>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</si>
  <si>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</si>
  <si>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</si>
  <si>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</si>
  <si>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</si>
  <si>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</si>
  <si>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</si>
  <si>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</si>
  <si>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</si>
  <si>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</si>
  <si>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</si>
  <si>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</si>
  <si>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</si>
  <si>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</si>
  <si>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</si>
  <si>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</si>
  <si>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</si>
  <si>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</si>
  <si>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</si>
  <si>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</si>
  <si>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</si>
  <si>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</si>
  <si>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</si>
  <si>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</si>
  <si>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</si>
  <si>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</si>
  <si>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</si>
  <si>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</si>
  <si>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</si>
  <si>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</si>
  <si>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</si>
  <si>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</si>
  <si>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</si>
  <si>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</si>
  <si>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</si>
  <si>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</si>
  <si>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</si>
  <si>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</si>
  <si>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</si>
  <si>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</si>
  <si>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</si>
  <si>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</si>
  <si>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</si>
  <si>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</si>
  <si>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</si>
  <si>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</si>
  <si>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</si>
  <si>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</si>
  <si>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</si>
  <si>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</si>
  <si>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</si>
  <si>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</si>
  <si>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</si>
  <si>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</si>
  <si>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</si>
  <si>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</si>
  <si>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</si>
  <si>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</si>
  <si>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</si>
  <si>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</si>
  <si>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</si>
  <si>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</si>
  <si>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</si>
  <si>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</si>
  <si>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</si>
  <si>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</si>
  <si>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</si>
  <si>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</si>
  <si>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</si>
  <si>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</si>
  <si>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</si>
  <si>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</si>
  <si>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</si>
  <si>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</si>
  <si>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</si>
  <si>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</si>
  <si>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</si>
  <si>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</si>
  <si>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</si>
  <si>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</si>
  <si>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</si>
  <si>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</si>
  <si>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</si>
  <si>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</si>
  <si>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</si>
  <si>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</si>
  <si>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</si>
  <si>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</si>
  <si>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</si>
  <si>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</si>
  <si>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</si>
  <si>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</si>
  <si>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</si>
  <si>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</si>
  <si>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</si>
  <si>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</si>
  <si>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</si>
  <si>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</si>
  <si>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</si>
  <si>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</si>
  <si>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</si>
  <si>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</si>
  <si>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</si>
  <si>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</si>
  <si>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</si>
  <si>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</si>
  <si>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</si>
  <si>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</si>
  <si>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</si>
  <si>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</si>
  <si>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</si>
  <si>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</si>
  <si>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</si>
  <si>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</si>
  <si>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</si>
  <si>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</si>
  <si>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</si>
  <si>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</si>
  <si>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</si>
  <si>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</si>
  <si>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</si>
  <si>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</si>
  <si>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</si>
  <si>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</si>
  <si>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</si>
  <si>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</si>
  <si>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</si>
  <si>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</si>
  <si>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</si>
  <si>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</si>
  <si>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</si>
  <si>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</si>
  <si>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</si>
  <si>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</si>
  <si>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</si>
  <si>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</si>
  <si>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</si>
  <si>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</si>
  <si>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</si>
  <si>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</si>
  <si>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</si>
  <si>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</si>
  <si>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</si>
  <si>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</si>
  <si>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</si>
  <si>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</si>
  <si>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</si>
  <si>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</si>
  <si>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</si>
  <si>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</si>
  <si>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</si>
  <si>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</si>
  <si>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</si>
  <si>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</si>
  <si>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4088</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</si>
  <si>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</si>
  <si>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</si>
  <si>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</si>
  <si>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</si>
  <si>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</si>
  <si>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</si>
  <si>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</si>
  <si>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</si>
  <si>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</si>
  <si>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</si>
  <si>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</si>
  <si>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</si>
  <si>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</si>
  <si>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</si>
  <si>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</si>
  <si>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</si>
  <si>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</si>
  <si>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</si>
  <si>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</si>
  <si>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</si>
  <si>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</si>
  <si>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</si>
  <si>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</si>
  <si>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</si>
  <si>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</si>
  <si>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</si>
  <si>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</si>
  <si>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</si>
  <si>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</si>
  <si>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</si>
  <si>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</si>
  <si>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</si>
  <si>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</si>
  <si>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</si>
  <si>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</si>
  <si>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</si>
  <si>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</si>
  <si>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</si>
  <si>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</si>
  <si>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4050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</si>
  <si>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</si>
  <si>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</si>
  <si>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</si>
  <si>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</si>
  <si>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</si>
  <si>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</si>
  <si>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</si>
  <si>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</si>
  <si>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</si>
  <si>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</si>
  <si>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</si>
  <si>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</si>
  <si>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</si>
  <si>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</si>
  <si>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</si>
  <si>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</si>
  <si>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</si>
  <si>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</si>
  <si>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</si>
  <si>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</si>
  <si>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</si>
  <si>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</si>
  <si>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</si>
  <si>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</si>
  <si>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</si>
  <si>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</si>
  <si>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</si>
  <si>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</si>
  <si>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</si>
  <si>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</si>
  <si>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</si>
  <si>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</si>
  <si>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</si>
  <si>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</si>
  <si>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</si>
  <si>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</si>
  <si>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</si>
  <si>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</si>
  <si>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</si>
  <si>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</si>
  <si>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</si>
  <si>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</si>
  <si>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</si>
  <si>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</si>
  <si>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</si>
  <si>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</si>
  <si>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</si>
  <si>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</si>
  <si>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</si>
  <si>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</si>
  <si>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</si>
  <si>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</si>
  <si>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</si>
  <si>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</si>
  <si>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</si>
  <si>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</si>
  <si>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</si>
  <si>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</si>
  <si>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</si>
  <si>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</si>
  <si>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</si>
  <si>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</si>
  <si>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</si>
  <si>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</si>
  <si>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</si>
  <si>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</si>
  <si>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</si>
  <si>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</si>
  <si>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</si>
  <si>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</si>
  <si>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</si>
  <si>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</si>
  <si>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</si>
  <si>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</si>
  <si>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</si>
  <si>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</si>
  <si>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</si>
  <si>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</si>
  <si>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</si>
  <si>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</si>
  <si>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</si>
  <si>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</si>
  <si>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</si>
  <si>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</si>
  <si>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</si>
  <si>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</si>
  <si>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</si>
  <si>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</si>
  <si>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</si>
  <si>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</si>
  <si>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</si>
  <si>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</si>
  <si>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</si>
  <si>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</si>
  <si>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</si>
  <si>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</si>
  <si>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</si>
  <si>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</si>
  <si>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</si>
  <si>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</si>
  <si>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</si>
  <si>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</si>
  <si>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</si>
  <si>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</si>
  <si>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</si>
  <si>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</si>
  <si>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</si>
  <si>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</si>
  <si>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</si>
  <si>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</si>
  <si>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</si>
  <si>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</si>
  <si>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</si>
  <si>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</si>
  <si>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</si>
  <si>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</si>
  <si>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</si>
  <si>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</si>
  <si>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</si>
  <si>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</si>
  <si>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</si>
  <si>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</si>
  <si>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</si>
  <si>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</si>
  <si>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</si>
  <si>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</si>
  <si>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</si>
  <si>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</si>
  <si>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</si>
  <si>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</si>
  <si>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</si>
  <si>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</si>
  <si>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</si>
  <si>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</si>
  <si>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</si>
  <si>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</si>
  <si>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</si>
  <si>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</si>
  <si>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</si>
  <si>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</si>
  <si>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</si>
  <si>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</si>
  <si>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</si>
  <si>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</si>
  <si>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</si>
  <si>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</si>
  <si>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</si>
  <si>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</si>
  <si>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</si>
  <si>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</si>
  <si>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</si>
  <si>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</si>
  <si>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</si>
  <si>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</si>
  <si>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</si>
  <si>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</si>
  <si>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</si>
  <si>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</si>
  <si>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</si>
  <si>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</si>
  <si>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</si>
  <si>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</si>
  <si>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</si>
  <si>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</si>
  <si>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</si>
  <si>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</si>
  <si>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</si>
  <si>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</si>
  <si>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</si>
  <si>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</si>
  <si>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</si>
  <si>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</si>
  <si>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</si>
  <si>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</si>
  <si>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</si>
  <si>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</si>
  <si>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</si>
  <si>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</si>
  <si>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</si>
  <si>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</si>
  <si>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</si>
  <si>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</si>
  <si>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</si>
  <si>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</si>
  <si>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</si>
  <si>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</si>
  <si>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</si>
  <si>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</si>
  <si>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</si>
  <si>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</si>
  <si>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</si>
  <si>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</si>
  <si>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</si>
  <si>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</si>
  <si>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</si>
  <si>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</si>
  <si>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</si>
  <si>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</si>
  <si>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</si>
  <si>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</si>
  <si>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</si>
  <si>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</si>
  <si>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</si>
  <si>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</si>
  <si>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</si>
  <si>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</si>
  <si>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</si>
  <si>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</si>
  <si>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</si>
  <si>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</si>
  <si>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</si>
  <si>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</si>
  <si>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</si>
  <si>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</si>
  <si>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</si>
  <si>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</si>
  <si>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</si>
  <si>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</si>
  <si>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</si>
  <si>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</si>
  <si>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</si>
  <si>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</si>
  <si>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</si>
  <si>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</si>
  <si>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</si>
  <si>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</si>
  <si>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</si>
  <si>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</si>
  <si>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</si>
  <si>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</si>
  <si>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</si>
  <si>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</si>
  <si>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</si>
  <si>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</si>
  <si>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</si>
  <si>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</si>
  <si>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</si>
  <si>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</si>
  <si>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</si>
  <si>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</si>
  <si>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</si>
  <si>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</si>
  <si>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</si>
  <si>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</si>
  <si>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</si>
  <si>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</si>
  <si>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</si>
  <si>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</si>
  <si>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</si>
  <si>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</si>
  <si>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</si>
  <si>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</si>
  <si>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</si>
  <si>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</si>
  <si>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</si>
  <si>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</si>
  <si>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</si>
  <si>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</si>
  <si>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</si>
  <si>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</si>
  <si>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</si>
  <si>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</si>
  <si>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</si>
  <si>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</si>
  <si>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</si>
  <si>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</si>
  <si>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</si>
  <si>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</si>
  <si>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</si>
  <si>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</si>
  <si>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</si>
  <si>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</si>
  <si>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</si>
  <si>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</si>
  <si>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</si>
  <si>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</si>
  <si>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</si>
  <si>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</si>
  <si>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</si>
  <si>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</si>
  <si>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</si>
  <si>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</si>
  <si>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</si>
  <si>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</si>
  <si>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</si>
  <si>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</si>
  <si>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</si>
  <si>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</si>
  <si>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</si>
  <si>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</si>
  <si>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</si>
  <si>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</si>
  <si>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</si>
  <si>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</si>
  <si>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</si>
  <si>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</si>
  <si>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</si>
  <si>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</si>
  <si>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</si>
  <si>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</si>
  <si>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</si>
  <si>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</si>
  <si>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</si>
  <si>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</si>
  <si>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</si>
  <si>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</si>
  <si>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</si>
  <si>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</si>
  <si>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</si>
  <si>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</si>
  <si>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</si>
  <si>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</si>
  <si>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</si>
  <si>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</si>
  <si>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</si>
  <si>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</si>
  <si>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</si>
  <si>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</si>
  <si>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</si>
  <si>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</si>
  <si>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</si>
  <si>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</si>
  <si>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</si>
  <si>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</si>
  <si>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</si>
  <si>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</si>
  <si>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</si>
  <si>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</si>
  <si>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</si>
  <si>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</si>
  <si>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</si>
  <si>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</si>
  <si>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</si>
  <si>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</si>
  <si>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</si>
  <si>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</si>
  <si>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</si>
  <si>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</si>
  <si>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</si>
  <si>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</si>
  <si>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</si>
  <si>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</si>
  <si>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</si>
  <si>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</si>
  <si>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</si>
  <si>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</si>
  <si>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</si>
  <si>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</si>
  <si>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</si>
  <si>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</si>
  <si>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</si>
  <si>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</si>
  <si>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</si>
  <si>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</si>
  <si>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</si>
  <si>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</si>
  <si>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</si>
  <si>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</si>
  <si>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</si>
  <si>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</si>
  <si>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</si>
  <si>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</si>
  <si>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</si>
  <si>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</si>
  <si>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</si>
  <si>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</si>
  <si>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</si>
  <si>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</si>
  <si>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</si>
  <si>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</si>
  <si>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</si>
  <si>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</si>
  <si>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</si>
  <si>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</si>
  <si>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</si>
  <si>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</si>
  <si>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</si>
  <si>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</si>
  <si>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</si>
  <si>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</si>
  <si>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</si>
  <si>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</si>
  <si>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</si>
  <si>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</si>
  <si>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</si>
  <si>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</si>
  <si>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</si>
  <si>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</si>
  <si>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</si>
  <si>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</si>
  <si>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</si>
  <si>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</si>
  <si>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</si>
  <si>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</si>
  <si>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</si>
  <si>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</si>
  <si>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</si>
  <si>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</si>
  <si>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</si>
  <si>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</si>
  <si>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</si>
  <si>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</si>
  <si>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</si>
  <si>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</si>
  <si>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</si>
  <si>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</si>
  <si>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</si>
  <si>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</si>
  <si>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</si>
  <si>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</si>
  <si>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</si>
  <si>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</si>
  <si>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</si>
  <si>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</si>
  <si>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</si>
  <si>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</si>
  <si>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</si>
  <si>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</si>
  <si>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</si>
  <si>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</si>
  <si>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</si>
  <si>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</si>
  <si>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</si>
  <si>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</si>
  <si>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</si>
  <si>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</si>
  <si>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</si>
  <si>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</si>
  <si>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</si>
  <si>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</si>
  <si>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</si>
  <si>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</si>
  <si>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</si>
  <si>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</si>
  <si>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</si>
  <si>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</si>
  <si>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</si>
  <si>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</si>
  <si>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</si>
  <si>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</si>
  <si>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</si>
  <si>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</si>
  <si>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</si>
  <si>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</si>
  <si>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</si>
  <si>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</si>
  <si>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</si>
  <si>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</si>
  <si>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</si>
  <si>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</si>
  <si>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</si>
  <si>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</si>
  <si>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</si>
  <si>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</si>
  <si>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</si>
  <si>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</si>
  <si>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</si>
  <si>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</si>
  <si>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</si>
  <si>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</si>
  <si>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</si>
  <si>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</si>
  <si>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</si>
  <si>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</si>
  <si>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</si>
  <si>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</si>
  <si>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</si>
  <si>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</si>
  <si>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</si>
  <si>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</si>
  <si>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</si>
  <si>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</si>
  <si>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</si>
  <si>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</si>
  <si>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</si>
  <si>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</si>
  <si>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</si>
  <si>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</si>
  <si>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</si>
  <si>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</si>
  <si>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</si>
  <si>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</si>
  <si>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</si>
  <si>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</si>
  <si>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</si>
  <si>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</si>
  <si>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</si>
  <si>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</si>
  <si>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</si>
  <si>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</si>
  <si>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</si>
  <si>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</si>
  <si>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</si>
  <si>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</si>
  <si>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</si>
  <si>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</si>
  <si>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</si>
  <si>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</si>
  <si>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</si>
  <si>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</si>
  <si>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</si>
  <si>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</si>
  <si>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</si>
  <si>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</si>
  <si>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</si>
  <si>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</si>
  <si>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</si>
  <si>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</si>
  <si>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</si>
  <si>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</si>
  <si>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</si>
  <si>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</si>
  <si>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</si>
  <si>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</si>
  <si>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</si>
  <si>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</si>
  <si>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</si>
  <si>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</si>
  <si>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</si>
  <si>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</si>
  <si>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</si>
  <si>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</si>
  <si>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</si>
  <si>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</si>
  <si>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</si>
  <si>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</si>
  <si>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</si>
  <si>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</si>
  <si>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</si>
  <si>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</si>
  <si>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</si>
  <si>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</si>
  <si>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</si>
  <si>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</si>
  <si>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</si>
  <si>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</si>
  <si>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</si>
  <si>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</si>
  <si>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</si>
  <si>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</si>
  <si>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</si>
  <si>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</si>
  <si>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</si>
  <si>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</si>
  <si>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</si>
  <si>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</si>
  <si>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</si>
  <si>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</si>
  <si>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</si>
  <si>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</si>
  <si>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</si>
  <si>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</si>
  <si>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</si>
  <si>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</si>
  <si>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</si>
  <si>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</si>
  <si>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</si>
  <si>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</si>
  <si>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</si>
  <si>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</si>
  <si>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</si>
  <si>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</si>
  <si>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</si>
  <si>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</si>
  <si>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</si>
  <si>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</si>
  <si>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</si>
  <si>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</si>
  <si>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</si>
  <si>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</si>
  <si>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</si>
  <si>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</si>
  <si>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</si>
  <si>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</si>
  <si>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</si>
  <si>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</si>
  <si>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</si>
  <si>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</si>
  <si>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</si>
  <si>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</si>
  <si>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</si>
  <si>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</si>
  <si>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</si>
  <si>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</si>
  <si>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</si>
  <si>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</si>
  <si>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</si>
  <si>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</si>
  <si>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</si>
  <si>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</si>
  <si>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</si>
  <si>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</si>
  <si>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</si>
  <si>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</si>
  <si>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</si>
  <si>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</si>
  <si>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</si>
  <si>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</si>
  <si>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</si>
  <si>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</si>
  <si>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</si>
  <si>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</si>
  <si>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</si>
  <si>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</si>
  <si>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</si>
  <si>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</si>
  <si>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</si>
  <si>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</si>
  <si>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</si>
  <si>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</si>
  <si>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</si>
  <si>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</si>
  <si>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</si>
  <si>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</si>
  <si>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</si>
  <si>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</si>
  <si>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</si>
  <si>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</si>
  <si>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</si>
  <si>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</si>
  <si>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</si>
  <si>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</si>
  <si>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</si>
  <si>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</si>
  <si>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</si>
  <si>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</si>
  <si>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</si>
  <si>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</si>
  <si>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3406</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</si>
  <si>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</si>
  <si>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</si>
  <si>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</si>
  <si>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</si>
  <si>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</si>
  <si>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</si>
  <si>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</si>
  <si>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</si>
  <si>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</si>
  <si>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</si>
  <si>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</si>
  <si>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</si>
  <si>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</si>
  <si>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</si>
  <si>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</si>
  <si>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</si>
  <si>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</si>
  <si>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</si>
  <si>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</si>
  <si>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</si>
  <si>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</si>
  <si>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</si>
  <si>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</si>
  <si>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</si>
  <si>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</si>
  <si>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</si>
  <si>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</si>
  <si>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</si>
  <si>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3412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</si>
  <si>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</si>
  <si>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</si>
  <si>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</si>
  <si>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</si>
  <si>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</si>
  <si>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</si>
  <si>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</si>
  <si>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</si>
  <si>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</si>
  <si>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</si>
  <si>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</si>
  <si>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</si>
  <si>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</si>
  <si>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</si>
  <si>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</si>
  <si>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</si>
  <si>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</si>
  <si>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</si>
  <si>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</si>
  <si>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</si>
  <si>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</si>
  <si>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</si>
  <si>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</si>
  <si>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</si>
  <si>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</si>
  <si>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</si>
  <si>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</si>
  <si>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</si>
  <si>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</si>
  <si>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</si>
  <si>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</si>
  <si>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</si>
  <si>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</si>
  <si>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</si>
  <si>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</si>
  <si>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</si>
  <si>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</si>
  <si>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</si>
  <si>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</si>
  <si>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</si>
  <si>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</si>
  <si>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</si>
  <si>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</si>
  <si>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</si>
  <si>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</si>
  <si>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</si>
  <si>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</si>
  <si>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</si>
  <si>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</si>
  <si>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</si>
  <si>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</si>
  <si>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</si>
  <si>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</si>
  <si>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</si>
  <si>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</si>
  <si>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</si>
  <si>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</si>
  <si>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</si>
  <si>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</si>
  <si>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</si>
  <si>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</si>
  <si>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</si>
  <si>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</si>
  <si>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</si>
  <si>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</si>
  <si>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</si>
  <si>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</si>
  <si>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</si>
  <si>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</si>
  <si>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</si>
  <si>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</si>
  <si>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</si>
  <si>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</si>
  <si>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</si>
  <si>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</si>
  <si>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</si>
  <si>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</si>
  <si>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</si>
  <si>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</si>
  <si>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</si>
  <si>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</si>
  <si>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</si>
  <si>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</si>
  <si>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</si>
  <si>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</si>
  <si>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</si>
  <si>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</si>
  <si>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</si>
  <si>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</si>
  <si>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</si>
  <si>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</si>
  <si>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</si>
  <si>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</si>
  <si>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</si>
  <si>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</si>
  <si>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</si>
  <si>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</si>
  <si>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</si>
  <si>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</si>
  <si>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</si>
  <si>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</si>
  <si>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</si>
  <si>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</si>
  <si>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</si>
  <si>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</si>
  <si>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</si>
  <si>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</si>
  <si>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</si>
  <si>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</si>
  <si>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</si>
  <si>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</si>
  <si>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</si>
  <si>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</si>
  <si>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</si>
  <si>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</si>
  <si>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</si>
  <si>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</si>
  <si>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</si>
  <si>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</si>
  <si>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</si>
  <si>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</si>
  <si>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</si>
  <si>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</si>
  <si>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</si>
  <si>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</si>
  <si>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</si>
  <si>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</si>
  <si>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</si>
  <si>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</si>
  <si>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</si>
  <si>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</si>
  <si>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</si>
  <si>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</si>
  <si>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</si>
  <si>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</si>
  <si>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</si>
  <si>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</si>
  <si>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</si>
  <si>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</si>
  <si>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</si>
  <si>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</si>
  <si>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</si>
  <si>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</si>
  <si>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</si>
  <si>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</si>
  <si>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</si>
  <si>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</si>
  <si>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</si>
  <si>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</si>
  <si>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</si>
  <si>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</si>
  <si>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</si>
  <si>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</si>
  <si>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</si>
  <si>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</si>
  <si>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</si>
  <si>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</si>
  <si>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</si>
  <si>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</si>
  <si>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</si>
  <si>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</si>
  <si>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</si>
  <si>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</si>
  <si>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</si>
  <si>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</si>
  <si>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</si>
  <si>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</si>
  <si>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</si>
  <si>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</si>
  <si>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</si>
  <si>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</si>
  <si>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</si>
  <si>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</si>
  <si>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</si>
  <si>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</si>
  <si>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</si>
  <si>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</si>
  <si>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</si>
  <si>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</si>
  <si>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</si>
  <si>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</si>
  <si>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</si>
  <si>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</si>
  <si>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</si>
  <si>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</si>
  <si>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</si>
  <si>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</si>
  <si>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</si>
  <si>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</si>
  <si>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</si>
  <si>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</si>
  <si>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</si>
  <si>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</si>
  <si>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</si>
  <si>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</si>
  <si>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</si>
  <si>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</si>
  <si>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</si>
  <si>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</si>
  <si>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</si>
  <si>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</si>
  <si>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</si>
  <si>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</si>
  <si>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</si>
  <si>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</si>
  <si>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</si>
  <si>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</si>
  <si>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</si>
  <si>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</si>
  <si>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</si>
  <si>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</si>
  <si>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</si>
  <si>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</si>
  <si>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</si>
  <si>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</si>
  <si>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</si>
  <si>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</si>
  <si>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</si>
  <si>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</si>
  <si>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</si>
  <si>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</si>
  <si>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</si>
  <si>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</si>
  <si>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</si>
  <si>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</si>
  <si>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</si>
  <si>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</si>
  <si>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</si>
  <si>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</si>
  <si>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</si>
  <si>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</si>
  <si>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</si>
  <si>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</si>
  <si>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</si>
  <si>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</si>
  <si>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</si>
  <si>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</si>
  <si>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</si>
  <si>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</si>
  <si>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</si>
  <si>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</si>
  <si>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</si>
  <si>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</si>
  <si>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</si>
  <si>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</si>
  <si>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</si>
  <si>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</si>
  <si>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</si>
  <si>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</si>
  <si>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</si>
  <si>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</si>
  <si>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</si>
  <si>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</si>
  <si>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</si>
  <si>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</si>
  <si>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</si>
  <si>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</si>
  <si>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</si>
  <si>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</si>
  <si>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</si>
  <si>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</si>
  <si>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</si>
  <si>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</si>
  <si>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</si>
  <si>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</si>
  <si>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</si>
  <si>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</si>
  <si>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</si>
  <si>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</si>
  <si>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</si>
  <si>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</si>
  <si>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</si>
  <si>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</si>
  <si>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</si>
  <si>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</si>
  <si>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</si>
  <si>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</si>
  <si>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</si>
  <si>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</si>
  <si>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</si>
  <si>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</si>
  <si>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</si>
  <si>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</si>
  <si>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</si>
  <si>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</si>
  <si>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</si>
  <si>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</si>
  <si>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</si>
  <si>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</si>
  <si>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</si>
  <si>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</si>
  <si>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</si>
  <si>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</si>
  <si>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</si>
  <si>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</si>
  <si>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</si>
  <si>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</si>
  <si>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</si>
  <si>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</si>
  <si>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</si>
  <si>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</si>
  <si>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</si>
  <si>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</si>
  <si>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</si>
  <si>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</si>
  <si>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</si>
  <si>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</si>
  <si>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</si>
  <si>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</si>
  <si>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</si>
  <si>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</si>
  <si>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</si>
  <si>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</si>
  <si>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</si>
  <si>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</si>
  <si>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</si>
  <si>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</si>
  <si>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</si>
  <si>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</si>
  <si>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</si>
  <si>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</si>
  <si>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</si>
  <si>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</si>
  <si>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</si>
  <si>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</si>
  <si>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</si>
  <si>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</si>
  <si>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</si>
  <si>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</si>
  <si>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</si>
  <si>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</si>
  <si>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</si>
  <si>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</si>
  <si>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</si>
  <si>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</si>
  <si>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</si>
  <si>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</si>
  <si>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</si>
  <si>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</si>
  <si>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</si>
  <si>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</si>
  <si>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</si>
  <si>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</si>
  <si>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</si>
  <si>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</si>
  <si>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</si>
  <si>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</si>
  <si>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</si>
  <si>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</si>
  <si>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</si>
  <si>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</si>
  <si>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</si>
  <si>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</si>
  <si>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</si>
  <si>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</si>
  <si>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</si>
  <si>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</si>
  <si>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</si>
  <si>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</si>
  <si>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</si>
  <si>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</si>
  <si>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</si>
  <si>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</si>
  <si>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</si>
  <si>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</si>
  <si>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</si>
  <si>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</si>
  <si>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</si>
  <si>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</si>
  <si>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</si>
  <si>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</si>
  <si>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</si>
  <si>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</si>
  <si>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</si>
  <si>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</si>
  <si>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</si>
  <si>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</si>
  <si>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</si>
  <si>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</si>
  <si>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</si>
  <si>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</si>
  <si>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</si>
  <si>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</si>
  <si>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</si>
  <si>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</si>
  <si>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</si>
  <si>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</si>
  <si>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</si>
  <si>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</si>
  <si>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</si>
  <si>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</si>
  <si>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</si>
  <si>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</si>
  <si>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</si>
  <si>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</si>
  <si>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</si>
  <si>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</si>
  <si>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</si>
  <si>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</si>
  <si>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</si>
  <si>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</si>
  <si>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</si>
  <si>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</si>
  <si>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</si>
  <si>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</si>
  <si>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</si>
  <si>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</si>
  <si>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</si>
  <si>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</si>
  <si>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</si>
  <si>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</si>
  <si>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</si>
  <si>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</si>
  <si>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</si>
  <si>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</si>
  <si>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</si>
  <si>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</si>
  <si>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</si>
  <si>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</si>
  <si>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</si>
  <si>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</si>
  <si>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</si>
  <si>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</si>
  <si>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</si>
  <si>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</si>
  <si>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</si>
  <si>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</si>
  <si>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</si>
  <si>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</si>
  <si>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</si>
  <si>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</si>
  <si>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</si>
  <si>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</si>
  <si>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</si>
  <si>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</si>
  <si>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</si>
  <si>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</si>
  <si>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</si>
  <si>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</si>
  <si>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</si>
  <si>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</si>
  <si>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</si>
  <si>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</si>
  <si>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</si>
  <si>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</si>
  <si>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</si>
  <si>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</si>
  <si>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</si>
  <si>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</si>
  <si>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</si>
  <si>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</si>
  <si>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</si>
  <si>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</si>
  <si>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</si>
  <si>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</si>
  <si>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</si>
  <si>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</si>
  <si>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</si>
  <si>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</si>
  <si>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</si>
  <si>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</si>
  <si>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</si>
  <si>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</si>
  <si>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</si>
  <si>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</si>
  <si>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</si>
  <si>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</si>
  <si>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</si>
  <si>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</si>
  <si>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</si>
  <si>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</si>
  <si>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</si>
  <si>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</si>
  <si>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</si>
  <si>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</si>
  <si>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</si>
  <si>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</si>
  <si>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</si>
  <si>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</si>
  <si>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</si>
  <si>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</si>
  <si>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</si>
  <si>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</si>
  <si>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</si>
  <si>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</si>
  <si>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</si>
  <si>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</si>
  <si>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</si>
  <si>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</si>
  <si>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</si>
  <si>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</si>
  <si>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</si>
  <si>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</si>
  <si>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</si>
  <si>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</si>
  <si>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</si>
  <si>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</si>
  <si>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</si>
  <si>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</si>
  <si>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</si>
  <si>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</si>
  <si>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</si>
  <si>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2624</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</si>
  <si>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</si>
  <si>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</si>
  <si>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</si>
  <si>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</si>
  <si>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</si>
  <si>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</si>
  <si>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</si>
  <si>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</si>
  <si>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</si>
  <si>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</si>
  <si>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</si>
  <si>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</si>
  <si>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</si>
  <si>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</si>
  <si>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</si>
  <si>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</si>
  <si>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</si>
  <si>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</si>
  <si>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</si>
  <si>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</si>
  <si>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</si>
  <si>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</si>
  <si>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</si>
  <si>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</si>
  <si>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</si>
  <si>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</si>
  <si>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</si>
  <si>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</si>
  <si>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</si>
  <si>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</si>
  <si>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</si>
  <si>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</si>
  <si>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</si>
  <si>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</si>
  <si>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</si>
  <si>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</si>
  <si>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</si>
  <si>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</si>
  <si>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</si>
  <si>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</si>
  <si>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</si>
  <si>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</si>
  <si>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</si>
  <si>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</si>
  <si>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</si>
  <si>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</si>
  <si>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</si>
  <si>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</si>
  <si>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</si>
  <si>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</si>
  <si>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</si>
  <si>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</si>
  <si>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</si>
  <si>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</si>
  <si>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</si>
  <si>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</si>
  <si>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</si>
  <si>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</si>
  <si>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</si>
  <si>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</si>
  <si>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</si>
  <si>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</si>
  <si>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</si>
  <si>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</si>
  <si>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</si>
  <si>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</si>
  <si>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</si>
  <si>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</si>
  <si>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</si>
  <si>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</si>
  <si>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</si>
  <si>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</si>
  <si>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</si>
  <si>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</si>
  <si>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</si>
  <si>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</si>
  <si>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</si>
  <si>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</si>
  <si>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</si>
  <si>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</si>
  <si>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</si>
  <si>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</si>
  <si>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</si>
  <si>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</si>
  <si>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</si>
  <si>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</si>
  <si>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</si>
  <si>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</si>
  <si>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</si>
  <si>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</si>
  <si>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</si>
  <si>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</si>
  <si>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</si>
  <si>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</si>
  <si>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</si>
  <si>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</si>
  <si>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</si>
  <si>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</si>
  <si>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</si>
  <si>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</si>
  <si>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</si>
  <si>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</si>
  <si>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</si>
  <si>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</si>
  <si>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</si>
  <si>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</si>
  <si>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</si>
  <si>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</si>
  <si>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</si>
  <si>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</si>
  <si>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</si>
  <si>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</si>
  <si>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</si>
  <si>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</si>
  <si>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</si>
  <si>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</si>
  <si>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</si>
  <si>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</si>
  <si>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</si>
  <si>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</si>
  <si>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</si>
  <si>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</si>
  <si>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</si>
  <si>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</si>
  <si>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</si>
  <si>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</si>
  <si>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</si>
  <si>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</si>
  <si>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</si>
  <si>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</si>
  <si>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</si>
  <si>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</si>
  <si>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</si>
  <si>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</si>
  <si>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</si>
  <si>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</si>
  <si>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</si>
  <si>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</si>
  <si>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</si>
  <si>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</si>
  <si>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</si>
  <si>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</si>
  <si>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</si>
  <si>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</si>
  <si>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</si>
  <si>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</si>
  <si>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</si>
  <si>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</si>
  <si>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</si>
  <si>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</si>
  <si>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</si>
  <si>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</si>
  <si>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</si>
  <si>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</si>
  <si>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</si>
  <si>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</si>
  <si>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</si>
  <si>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</si>
  <si>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</si>
  <si>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</si>
  <si>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</si>
  <si>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</si>
  <si>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</si>
  <si>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</si>
  <si>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</si>
  <si>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</si>
  <si>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</si>
  <si>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</si>
  <si>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</si>
  <si>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</si>
  <si>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</si>
  <si>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</si>
  <si>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</si>
  <si>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</si>
  <si>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</si>
  <si>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</si>
  <si>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</si>
  <si>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</si>
  <si>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</si>
  <si>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</si>
  <si>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</si>
  <si>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</si>
  <si>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</si>
  <si>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</si>
  <si>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</si>
  <si>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</si>
  <si>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</si>
  <si>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</si>
  <si>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</si>
  <si>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</si>
  <si>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</si>
  <si>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</si>
  <si>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</si>
  <si>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</si>
  <si>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</si>
  <si>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</si>
  <si>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</si>
  <si>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</si>
  <si>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</si>
  <si>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</si>
  <si>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</si>
  <si>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</si>
  <si>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</si>
  <si>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</si>
  <si>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</si>
  <si>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</si>
  <si>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</si>
  <si>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</si>
  <si>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</si>
  <si>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</si>
  <si>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</si>
  <si>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</si>
  <si>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</si>
  <si>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</si>
  <si>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</si>
  <si>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</si>
  <si>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</si>
  <si>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</si>
  <si>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</si>
  <si>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</si>
  <si>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</si>
  <si>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</si>
  <si>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</si>
  <si>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</si>
  <si>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</si>
  <si>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</si>
  <si>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</si>
  <si>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</si>
  <si>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</si>
  <si>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</si>
  <si>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</si>
  <si>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</si>
  <si>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</si>
  <si>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</si>
  <si>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</si>
  <si>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</si>
  <si>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</si>
  <si>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</si>
  <si>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</si>
  <si>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</si>
  <si>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</si>
  <si>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</si>
  <si>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</si>
  <si>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</si>
  <si>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</si>
  <si>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</si>
  <si>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</si>
  <si>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</si>
  <si>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</si>
  <si>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</si>
  <si>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</si>
  <si>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</si>
  <si>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</si>
  <si>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</si>
  <si>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</si>
  <si>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</si>
  <si>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</si>
  <si>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</si>
  <si>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</si>
  <si>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</si>
  <si>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</si>
  <si>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</si>
  <si>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2448</t>
  </si>
  <si>
    <t>1:20.99</t>
  </si>
  <si>
    <t>37.85</t>
  </si>
  <si>
    <t>2:27.67</t>
  </si>
  <si>
    <t>17.45</t>
  </si>
  <si>
    <t>56.71</t>
  </si>
  <si>
    <t>2:10.92</t>
  </si>
  <si>
    <t>35.92</t>
  </si>
  <si>
    <t>23.60</t>
  </si>
  <si>
    <t>24.11</t>
  </si>
  <si>
    <t>2:28.96</t>
  </si>
  <si>
    <t>46.15</t>
  </si>
  <si>
    <t>54.46</t>
  </si>
  <si>
    <t>31.45</t>
  </si>
  <si>
    <t>31.12</t>
  </si>
  <si>
    <t>45.10</t>
  </si>
  <si>
    <t>2:15.36</t>
  </si>
  <si>
    <t>18.60</t>
  </si>
  <si>
    <t>1:36.35</t>
  </si>
  <si>
    <t>TomDollars</t>
  </si>
  <si>
    <t>2440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</si>
  <si>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</si>
  <si>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</si>
  <si>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</si>
  <si>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</si>
  <si>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</si>
  <si>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</si>
  <si>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</si>
  <si>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</si>
  <si>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</si>
  <si>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</si>
  <si>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</si>
  <si>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</si>
  <si>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</si>
  <si>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</si>
  <si>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</si>
  <si>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</si>
  <si>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</si>
  <si>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</si>
  <si>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</si>
  <si>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</si>
  <si>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</si>
  <si>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</si>
  <si>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</si>
  <si>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</si>
  <si>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</si>
  <si>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</si>
  <si>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</si>
  <si>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</si>
  <si>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</si>
  <si>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</si>
  <si>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</si>
  <si>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2432</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</si>
  <si>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</si>
  <si>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</si>
  <si>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</si>
  <si>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</si>
  <si>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</si>
  <si>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</si>
  <si>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</si>
  <si>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</si>
  <si>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</si>
  <si>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</si>
  <si>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</si>
  <si>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</si>
  <si>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</si>
  <si>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</si>
  <si>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</si>
  <si>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</si>
  <si>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</si>
  <si>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</si>
  <si>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</si>
  <si>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</si>
  <si>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</si>
  <si>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</si>
  <si>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</si>
  <si>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</si>
  <si>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</si>
  <si>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</si>
  <si>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</si>
  <si>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</si>
  <si>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2376</t>
  </si>
  <si>
    <t>51.42</t>
  </si>
  <si>
    <t>35.53</t>
  </si>
  <si>
    <t>1:28.45</t>
  </si>
  <si>
    <t>29.26</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</si>
  <si>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</si>
  <si>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</si>
  <si>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</si>
  <si>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</si>
  <si>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</si>
  <si>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</si>
  <si>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</si>
  <si>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</si>
  <si>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</si>
  <si>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</si>
  <si>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</si>
  <si>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</si>
  <si>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</si>
  <si>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</si>
  <si>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</si>
  <si>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</si>
  <si>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</si>
  <si>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</si>
  <si>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</si>
  <si>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</si>
  <si>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</si>
  <si>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</si>
  <si>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</si>
  <si>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</si>
  <si>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</si>
  <si>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</si>
  <si>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</si>
  <si>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</si>
  <si>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</si>
  <si>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</si>
  <si>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</si>
  <si>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</si>
  <si>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</si>
  <si>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</si>
  <si>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</si>
  <si>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</si>
  <si>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</si>
  <si>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</si>
  <si>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</si>
  <si>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</si>
  <si>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</si>
  <si>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</si>
  <si>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</si>
  <si>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</si>
  <si>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</si>
  <si>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</si>
  <si>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</si>
  <si>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</si>
  <si>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</si>
  <si>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</si>
  <si>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</si>
  <si>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</si>
  <si>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</si>
  <si>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</si>
  <si>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</si>
  <si>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</si>
  <si>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</si>
  <si>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</si>
  <si>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</si>
  <si>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</si>
  <si>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</si>
  <si>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</si>
  <si>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</si>
  <si>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</si>
  <si>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</si>
  <si>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</si>
  <si>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</si>
  <si>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</si>
  <si>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</si>
  <si>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2338</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</si>
  <si>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</si>
  <si>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</si>
  <si>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</si>
  <si>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</si>
  <si>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</si>
  <si>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</si>
  <si>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</si>
  <si>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</si>
  <si>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</si>
  <si>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</si>
  <si>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</si>
  <si>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</si>
  <si>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</si>
  <si>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</si>
  <si>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</si>
  <si>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</si>
  <si>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</si>
  <si>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</si>
  <si>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</si>
  <si>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</si>
  <si>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</si>
  <si>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</si>
  <si>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</si>
  <si>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</si>
  <si>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</si>
  <si>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</si>
  <si>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</si>
  <si>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</si>
  <si>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</si>
  <si>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</si>
  <si>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</si>
  <si>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</si>
  <si>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</si>
  <si>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</si>
  <si>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</si>
  <si>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</si>
  <si>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</si>
  <si>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</si>
  <si>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</si>
  <si>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</si>
  <si>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</si>
  <si>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</si>
  <si>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</si>
  <si>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</si>
  <si>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</si>
  <si>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</si>
  <si>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</si>
  <si>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</si>
  <si>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</si>
  <si>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</si>
  <si>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</si>
  <si>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</si>
  <si>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</si>
  <si>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</si>
  <si>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</si>
  <si>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</si>
  <si>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</si>
  <si>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</si>
  <si>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</si>
  <si>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</si>
  <si>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</si>
  <si>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</si>
  <si>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</si>
  <si>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</si>
  <si>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</si>
  <si>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</si>
  <si>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</si>
  <si>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</si>
  <si>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</si>
  <si>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</si>
  <si>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</si>
  <si>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</si>
  <si>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</si>
  <si>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</si>
  <si>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</si>
  <si>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</si>
  <si>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</si>
  <si>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</si>
  <si>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</si>
  <si>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</si>
  <si>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</si>
  <si>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</si>
  <si>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</si>
  <si>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</si>
  <si>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</si>
  <si>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</si>
  <si>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</si>
  <si>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</si>
  <si>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</si>
  <si>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</si>
  <si>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</si>
  <si>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</si>
  <si>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</si>
  <si>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</si>
  <si>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</si>
  <si>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</si>
  <si>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</si>
  <si>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</si>
  <si>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</si>
  <si>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</si>
  <si>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</si>
  <si>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</si>
  <si>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</si>
  <si>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</si>
  <si>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</si>
  <si>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</si>
  <si>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</si>
  <si>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</si>
  <si>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</si>
  <si>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</si>
  <si>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</si>
  <si>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</si>
  <si>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</si>
  <si>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</si>
  <si>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</si>
  <si>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</si>
  <si>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</si>
  <si>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</si>
  <si>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</si>
  <si>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</si>
  <si>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</si>
  <si>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</si>
  <si>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</si>
  <si>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</si>
  <si>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</si>
  <si>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</si>
  <si>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</si>
  <si>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</si>
  <si>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</si>
  <si>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</si>
  <si>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</si>
  <si>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</si>
  <si>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1983</t>
  </si>
  <si>
    <t>20</t>
  </si>
  <si>
    <t>1:10.92</t>
  </si>
  <si>
    <t>30.01</t>
  </si>
  <si>
    <t>27.97</t>
  </si>
  <si>
    <t>Jesteq</t>
  </si>
  <si>
    <t>1984</t>
  </si>
  <si>
    <t>8</t>
  </si>
  <si>
    <t>34</t>
  </si>
  <si>
    <t>37.67</t>
  </si>
  <si>
    <t>45.40</t>
  </si>
  <si>
    <t>49.33</t>
  </si>
  <si>
    <t>44.93</t>
  </si>
  <si>
    <t>57.61</t>
  </si>
  <si>
    <t>19.89</t>
  </si>
  <si>
    <t>18.56</t>
  </si>
  <si>
    <t>36.90</t>
  </si>
  <si>
    <t>56.24</t>
  </si>
  <si>
    <t>24.70</t>
  </si>
  <si>
    <t>45.81</t>
  </si>
  <si>
    <t>47.07</t>
  </si>
  <si>
    <t>59.18</t>
  </si>
  <si>
    <t>18.83</t>
  </si>
  <si>
    <t>23.27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</si>
  <si>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</si>
  <si>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</si>
  <si>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</si>
  <si>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</si>
  <si>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</si>
  <si>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</si>
  <si>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</si>
  <si>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</si>
  <si>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</si>
  <si>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</si>
  <si>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</si>
  <si>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</si>
  <si>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</si>
  <si>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</si>
  <si>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</si>
  <si>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</si>
  <si>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</si>
  <si>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</si>
  <si>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</si>
  <si>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</si>
  <si>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</si>
  <si>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</si>
  <si>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</si>
  <si>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</si>
  <si>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</si>
  <si>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</si>
  <si>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</si>
  <si>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</si>
  <si>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</si>
  <si>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</si>
  <si>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</si>
  <si>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</si>
  <si>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</si>
  <si>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</si>
  <si>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</si>
  <si>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</si>
  <si>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</si>
  <si>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</si>
  <si>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</si>
  <si>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</si>
  <si>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</si>
  <si>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</si>
  <si>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</si>
  <si>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</si>
  <si>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</si>
  <si>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</si>
  <si>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</si>
  <si>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</si>
  <si>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</si>
  <si>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</si>
  <si>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</si>
  <si>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</si>
  <si>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</si>
  <si>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</si>
  <si>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</si>
  <si>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</si>
  <si>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</si>
  <si>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</si>
  <si>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</si>
  <si>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</si>
  <si>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</si>
  <si>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</si>
  <si>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</si>
  <si>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</si>
  <si>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</si>
  <si>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</si>
  <si>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</si>
  <si>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</si>
  <si>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</si>
  <si>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</si>
  <si>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</si>
  <si>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</si>
  <si>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</si>
  <si>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</si>
  <si>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</si>
  <si>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</si>
  <si>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</si>
  <si>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</si>
  <si>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</si>
  <si>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</si>
  <si>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</si>
  <si>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</si>
  <si>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</si>
  <si>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</si>
  <si>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</si>
  <si>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</si>
  <si>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</si>
  <si>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</si>
  <si>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</si>
  <si>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</si>
  <si>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</si>
  <si>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</si>
  <si>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</si>
  <si>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</si>
  <si>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</si>
  <si>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</si>
  <si>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</si>
  <si>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</si>
  <si>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</si>
  <si>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</si>
  <si>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</si>
  <si>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</si>
  <si>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</si>
  <si>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</si>
  <si>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</si>
  <si>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</si>
  <si>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</si>
  <si>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</si>
  <si>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</si>
  <si>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</si>
  <si>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</si>
  <si>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</si>
  <si>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</si>
  <si>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</si>
  <si>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</si>
  <si>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</si>
  <si>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</si>
  <si>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</si>
  <si>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</si>
  <si>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</si>
  <si>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</si>
  <si>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</si>
  <si>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</si>
  <si>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</si>
  <si>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</si>
  <si>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</si>
  <si>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</si>
  <si>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</si>
  <si>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</si>
  <si>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</si>
  <si>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</si>
  <si>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</si>
  <si>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</si>
  <si>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</si>
  <si>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</si>
  <si>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</si>
  <si>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</si>
  <si>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</si>
  <si>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</si>
  <si>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</si>
  <si>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</si>
  <si>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</si>
  <si>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</si>
  <si>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</si>
  <si>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</si>
  <si>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</si>
  <si>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</si>
  <si>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</si>
  <si>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</si>
  <si>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1709</t>
  </si>
  <si>
    <t>41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</si>
  <si>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</si>
  <si>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</si>
  <si>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</si>
  <si>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</si>
  <si>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</si>
  <si>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</si>
  <si>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</si>
  <si>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</si>
  <si>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</si>
  <si>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</si>
  <si>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</si>
  <si>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</si>
  <si>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</si>
  <si>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</si>
  <si>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</si>
  <si>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</si>
  <si>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</si>
  <si>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</si>
  <si>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</si>
  <si>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</si>
  <si>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</si>
  <si>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</si>
  <si>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</si>
  <si>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</si>
  <si>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</si>
  <si>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</si>
  <si>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</si>
  <si>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</si>
  <si>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</si>
  <si>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</si>
  <si>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</si>
  <si>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</si>
  <si>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</si>
  <si>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</si>
  <si>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</si>
  <si>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</si>
  <si>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</si>
  <si>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</si>
  <si>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</si>
  <si>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</si>
  <si>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</si>
  <si>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</si>
  <si>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</si>
  <si>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</si>
  <si>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</si>
  <si>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</si>
  <si>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</si>
  <si>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</si>
  <si>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</si>
  <si>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</si>
  <si>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</si>
  <si>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</si>
  <si>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</si>
  <si>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</si>
  <si>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</si>
  <si>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1693</t>
  </si>
  <si>
    <t>2:19.63</t>
  </si>
  <si>
    <t>1:00.01</t>
  </si>
  <si>
    <t>2:12.88</t>
  </si>
  <si>
    <t>1:48.90</t>
  </si>
  <si>
    <t>50.18</t>
  </si>
  <si>
    <t>1:32.61</t>
  </si>
  <si>
    <t>36.53</t>
  </si>
  <si>
    <t>2:18.04</t>
  </si>
  <si>
    <t>1:41.90</t>
  </si>
  <si>
    <t>2:15.66</t>
  </si>
  <si>
    <t>1:34.92</t>
  </si>
  <si>
    <t>31.05</t>
  </si>
  <si>
    <t>21.58</t>
  </si>
  <si>
    <t>25.24</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</si>
  <si>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</si>
  <si>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</si>
  <si>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</si>
  <si>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</si>
  <si>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</si>
  <si>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</si>
  <si>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</si>
  <si>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</si>
  <si>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</si>
  <si>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</si>
  <si>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</si>
  <si>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</si>
  <si>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</si>
  <si>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</si>
  <si>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</si>
  <si>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</si>
  <si>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</si>
  <si>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</si>
  <si>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</si>
  <si>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</si>
  <si>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</si>
  <si>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</si>
  <si>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</si>
  <si>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</si>
  <si>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</si>
  <si>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</si>
  <si>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</si>
  <si>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</si>
  <si>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</si>
  <si>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</si>
  <si>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</si>
  <si>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</si>
  <si>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</si>
  <si>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</si>
  <si>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1626</t>
  </si>
  <si>
    <t>46</t>
  </si>
  <si>
    <t>1:26.18</t>
  </si>
  <si>
    <t>41.07</t>
  </si>
  <si>
    <t>1:35.43</t>
  </si>
  <si>
    <t>24.82</t>
  </si>
  <si>
    <t>2:30.90</t>
  </si>
  <si>
    <t>2:20.78</t>
  </si>
  <si>
    <t>46.03</t>
  </si>
  <si>
    <t>34.68</t>
  </si>
  <si>
    <t>2:14.52</t>
  </si>
  <si>
    <t>Vipa_51</t>
  </si>
  <si>
    <t>1601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</si>
  <si>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</si>
  <si>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</si>
  <si>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</si>
  <si>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</si>
  <si>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</si>
  <si>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</si>
  <si>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</si>
  <si>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</si>
  <si>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</si>
  <si>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</si>
  <si>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</si>
  <si>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</si>
  <si>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</si>
  <si>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</si>
  <si>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</si>
  <si>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</si>
  <si>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</si>
  <si>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</si>
  <si>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</si>
  <si>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</si>
  <si>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</si>
  <si>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</si>
  <si>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</si>
  <si>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</si>
  <si>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</si>
  <si>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</si>
  <si>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</si>
  <si>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</si>
  <si>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</si>
  <si>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</si>
  <si>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</si>
  <si>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</si>
  <si>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</si>
  <si>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</si>
  <si>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</si>
  <si>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</si>
  <si>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</si>
  <si>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</si>
  <si>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</si>
  <si>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</si>
  <si>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</si>
  <si>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</si>
  <si>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</si>
  <si>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</si>
  <si>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</si>
  <si>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</si>
  <si>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</si>
  <si>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</si>
  <si>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</si>
  <si>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</si>
  <si>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</si>
  <si>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</si>
  <si>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</si>
  <si>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</si>
  <si>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</si>
  <si>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</si>
  <si>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</si>
  <si>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</si>
  <si>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</si>
  <si>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</si>
  <si>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</si>
  <si>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</si>
  <si>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</si>
  <si>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</si>
  <si>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</si>
  <si>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</si>
  <si>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</si>
  <si>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</si>
  <si>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</si>
  <si>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1513</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</si>
  <si>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</si>
  <si>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</si>
  <si>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</si>
  <si>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</si>
  <si>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</si>
  <si>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</si>
  <si>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</si>
  <si>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</si>
  <si>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</si>
  <si>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</si>
  <si>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</si>
  <si>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</si>
  <si>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</si>
  <si>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</si>
  <si>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</si>
  <si>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</si>
  <si>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</si>
  <si>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</si>
  <si>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</si>
  <si>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</si>
  <si>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</si>
  <si>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</si>
  <si>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</si>
  <si>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</si>
  <si>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</si>
  <si>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</si>
  <si>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</si>
  <si>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</si>
  <si>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</si>
  <si>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</si>
  <si>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</si>
  <si>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</si>
  <si>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</si>
  <si>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</si>
  <si>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</si>
  <si>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</si>
  <si>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</si>
  <si>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</si>
  <si>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</si>
  <si>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</si>
  <si>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</si>
  <si>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</si>
  <si>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</si>
  <si>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</si>
  <si>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</si>
  <si>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</si>
  <si>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</si>
  <si>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</si>
  <si>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</si>
  <si>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</si>
  <si>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</si>
  <si>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</si>
  <si>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</si>
  <si>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</si>
  <si>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</si>
  <si>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</si>
  <si>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</si>
  <si>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</si>
  <si>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</si>
  <si>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</si>
  <si>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</si>
  <si>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</si>
  <si>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</si>
  <si>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</si>
  <si>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</si>
  <si>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</si>
  <si>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</si>
  <si>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</si>
  <si>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</si>
  <si>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</si>
  <si>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</si>
  <si>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</si>
  <si>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</si>
  <si>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</si>
  <si>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</si>
  <si>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</si>
  <si>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</si>
  <si>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</si>
  <si>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</si>
  <si>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</si>
  <si>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</si>
  <si>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</si>
  <si>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</si>
  <si>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</si>
  <si>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</si>
  <si>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</si>
  <si>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</si>
  <si>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</si>
  <si>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</si>
  <si>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</si>
  <si>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</si>
  <si>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</si>
  <si>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</si>
  <si>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</si>
  <si>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</si>
  <si>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</si>
  <si>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</si>
  <si>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</si>
  <si>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</si>
  <si>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</si>
  <si>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</si>
  <si>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</si>
  <si>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</si>
  <si>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</si>
  <si>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</si>
  <si>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</si>
  <si>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</si>
  <si>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</si>
  <si>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</si>
  <si>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</si>
  <si>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</si>
  <si>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</si>
  <si>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</si>
  <si>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</si>
  <si>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</si>
  <si>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</si>
  <si>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</si>
  <si>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</si>
  <si>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</si>
  <si>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</si>
  <si>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</si>
  <si>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</si>
  <si>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</si>
  <si>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</si>
  <si>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</si>
  <si>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</si>
  <si>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</si>
  <si>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</si>
  <si>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</si>
  <si>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</si>
  <si>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</si>
  <si>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</si>
  <si>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</si>
  <si>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</si>
  <si>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</si>
  <si>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</si>
  <si>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</si>
  <si>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</si>
  <si>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</si>
  <si>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</si>
  <si>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</si>
  <si>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</si>
  <si>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</si>
  <si>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</si>
  <si>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</si>
  <si>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</si>
  <si>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</si>
  <si>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</si>
  <si>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</si>
  <si>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</si>
  <si>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</si>
  <si>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</si>
  <si>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</si>
  <si>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</si>
  <si>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</si>
  <si>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</si>
  <si>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</si>
  <si>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</si>
  <si>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</si>
  <si>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</si>
  <si>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</si>
  <si>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</si>
  <si>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</si>
  <si>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</si>
  <si>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</si>
  <si>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</si>
  <si>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</si>
  <si>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</si>
  <si>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</si>
  <si>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</si>
  <si>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</si>
  <si>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</si>
  <si>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</si>
  <si>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</si>
  <si>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</si>
  <si>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</si>
  <si>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</si>
  <si>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</si>
  <si>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</si>
  <si>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</si>
  <si>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</si>
  <si>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</si>
  <si>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</si>
  <si>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</si>
  <si>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1190</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</si>
  <si>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</si>
  <si>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</si>
  <si>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</si>
  <si>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</si>
  <si>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</si>
  <si>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</si>
  <si>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</si>
  <si>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</si>
  <si>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</si>
  <si>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</si>
  <si>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</si>
  <si>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</si>
  <si>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</si>
  <si>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</si>
  <si>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</si>
  <si>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</si>
  <si>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</si>
  <si>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</si>
  <si>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</si>
  <si>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</si>
  <si>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</si>
  <si>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</si>
  <si>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</si>
  <si>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</si>
  <si>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</si>
  <si>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</si>
  <si>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</si>
  <si>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</si>
  <si>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</si>
  <si>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</si>
  <si>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</si>
  <si>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</si>
  <si>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</si>
  <si>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</si>
  <si>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</si>
  <si>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</si>
  <si>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</si>
  <si>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</si>
  <si>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</si>
  <si>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</si>
  <si>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</si>
  <si>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</si>
  <si>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</si>
  <si>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</si>
  <si>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</si>
  <si>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</si>
  <si>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</si>
  <si>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</si>
  <si>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</si>
  <si>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</si>
  <si>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</si>
  <si>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</si>
  <si>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</si>
  <si>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</si>
  <si>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</si>
  <si>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</si>
  <si>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</si>
  <si>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</si>
  <si>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</si>
  <si>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</si>
  <si>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</si>
  <si>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</si>
  <si>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</si>
  <si>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</si>
  <si>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</si>
  <si>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</si>
  <si>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</si>
  <si>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</si>
  <si>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</si>
  <si>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</si>
  <si>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</si>
  <si>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</si>
  <si>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</si>
  <si>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</si>
  <si>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</si>
  <si>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</si>
  <si>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</si>
  <si>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</si>
  <si>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</si>
  <si>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</si>
  <si>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</si>
  <si>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</si>
  <si>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</si>
  <si>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</si>
  <si>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</si>
  <si>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</si>
  <si>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</si>
  <si>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</si>
  <si>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</si>
  <si>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</si>
  <si>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</si>
  <si>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</si>
  <si>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</si>
  <si>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</si>
  <si>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</si>
  <si>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</si>
  <si>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</si>
  <si>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</si>
  <si>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</si>
  <si>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</si>
  <si>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</si>
  <si>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</si>
  <si>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</si>
  <si>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</si>
  <si>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</si>
  <si>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</si>
  <si>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</si>
  <si>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</si>
  <si>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</si>
  <si>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</si>
  <si>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</si>
  <si>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</si>
  <si>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</si>
  <si>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</si>
  <si>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</si>
  <si>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</si>
  <si>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</si>
  <si>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</si>
  <si>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</si>
  <si>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</si>
  <si>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</si>
  <si>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</si>
  <si>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</si>
  <si>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</si>
  <si>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</si>
  <si>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</si>
  <si>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</si>
  <si>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</si>
  <si>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</si>
  <si>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</si>
  <si>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</si>
  <si>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</si>
  <si>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906</t>
  </si>
  <si>
    <t>1:28.70</t>
  </si>
  <si>
    <t>41.33</t>
  </si>
  <si>
    <t>20.95</t>
  </si>
  <si>
    <t>35.21</t>
  </si>
  <si>
    <t>59.32</t>
  </si>
  <si>
    <t>2:29.57</t>
  </si>
  <si>
    <t>1:51.20</t>
  </si>
  <si>
    <t>49.81</t>
  </si>
  <si>
    <t>2:11.02</t>
  </si>
  <si>
    <t>ModestTomato</t>
  </si>
  <si>
    <t>902</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</si>
  <si>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</si>
  <si>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</si>
  <si>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</si>
  <si>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</si>
  <si>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</si>
  <si>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</si>
  <si>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</si>
  <si>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</si>
  <si>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</si>
  <si>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</si>
  <si>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</si>
  <si>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</si>
  <si>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</si>
  <si>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</si>
  <si>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</si>
  <si>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</si>
  <si>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</si>
  <si>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</si>
  <si>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</si>
  <si>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</si>
  <si>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</si>
  <si>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</si>
  <si>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</si>
  <si>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</si>
  <si>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</si>
  <si>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</si>
  <si>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</si>
  <si>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</si>
  <si>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</si>
  <si>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</si>
  <si>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</si>
  <si>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</si>
  <si>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</si>
  <si>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</si>
  <si>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</si>
  <si>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</si>
  <si>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</si>
  <si>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</si>
  <si>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</si>
  <si>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</si>
  <si>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</si>
  <si>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</si>
  <si>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</si>
  <si>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</si>
  <si>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</si>
  <si>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</si>
  <si>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</si>
  <si>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</si>
  <si>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</si>
  <si>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</si>
  <si>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</si>
  <si>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</si>
  <si>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</si>
  <si>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</si>
  <si>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</si>
  <si>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</si>
  <si>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</si>
  <si>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</si>
  <si>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</si>
  <si>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</si>
  <si>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</si>
  <si>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</si>
  <si>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</si>
  <si>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</si>
  <si>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</si>
  <si>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</si>
  <si>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</si>
  <si>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</si>
  <si>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</si>
  <si>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</si>
  <si>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</si>
  <si>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</si>
  <si>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</si>
  <si>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</si>
  <si>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</si>
  <si>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</si>
  <si>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</si>
  <si>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</si>
  <si>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</si>
  <si>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</si>
  <si>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</si>
  <si>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</si>
  <si>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</si>
  <si>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</si>
  <si>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</si>
  <si>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</si>
  <si>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</si>
  <si>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</si>
  <si>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</si>
  <si>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</si>
  <si>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</si>
  <si>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</si>
  <si>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</si>
  <si>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</si>
  <si>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</si>
  <si>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</si>
  <si>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</si>
  <si>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</si>
  <si>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</si>
  <si>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</si>
  <si>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</si>
  <si>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</si>
  <si>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</si>
  <si>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</si>
  <si>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</si>
  <si>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</si>
  <si>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</si>
  <si>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</si>
  <si>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</si>
  <si>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</si>
  <si>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</si>
  <si>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</si>
  <si>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</si>
  <si>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</si>
  <si>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</si>
  <si>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</si>
  <si>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</si>
  <si>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820</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</si>
  <si>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</si>
  <si>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</si>
  <si>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</si>
  <si>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</si>
  <si>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</si>
  <si>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</si>
  <si>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</si>
  <si>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</si>
  <si>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</si>
  <si>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</si>
  <si>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</si>
  <si>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</si>
  <si>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</si>
  <si>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</si>
  <si>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</si>
  <si>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</si>
  <si>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</si>
  <si>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</si>
  <si>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</si>
  <si>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</si>
  <si>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</si>
  <si>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</si>
  <si>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</si>
  <si>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</si>
  <si>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</si>
  <si>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</si>
  <si>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</si>
  <si>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</si>
  <si>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</si>
  <si>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</si>
  <si>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</si>
  <si>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</si>
  <si>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</si>
  <si>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</si>
  <si>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</si>
  <si>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</si>
  <si>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</si>
  <si>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</si>
  <si>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</si>
  <si>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</si>
  <si>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</si>
  <si>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</si>
  <si>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</si>
  <si>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</si>
  <si>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</si>
  <si>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</si>
  <si>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</si>
  <si>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</si>
  <si>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</si>
  <si>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</si>
  <si>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</si>
  <si>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</si>
  <si>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</si>
  <si>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</si>
  <si>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</si>
  <si>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</si>
  <si>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</si>
  <si>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</si>
  <si>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</si>
  <si>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</si>
  <si>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</si>
  <si>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</si>
  <si>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</si>
  <si>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</si>
  <si>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</si>
  <si>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</si>
  <si>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</si>
  <si>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</si>
  <si>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</si>
  <si>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</si>
  <si>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</si>
  <si>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</si>
  <si>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</si>
  <si>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</si>
  <si>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</si>
  <si>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</si>
  <si>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</si>
  <si>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</si>
  <si>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</si>
  <si>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</si>
  <si>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</si>
  <si>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</si>
  <si>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</si>
  <si>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</si>
  <si>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</si>
  <si>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</si>
  <si>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</si>
  <si>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</si>
  <si>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</si>
  <si>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</si>
  <si>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</si>
  <si>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</si>
  <si>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</si>
  <si>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</si>
  <si>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</si>
  <si>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</si>
  <si>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</si>
  <si>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</si>
  <si>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</si>
  <si>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</si>
  <si>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</si>
  <si>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</si>
  <si>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</si>
  <si>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</si>
  <si>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</si>
  <si>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</si>
  <si>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</si>
  <si>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</si>
  <si>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</si>
  <si>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</si>
  <si>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</si>
  <si>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</si>
  <si>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</si>
  <si>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</si>
  <si>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</si>
  <si>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</si>
  <si>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</si>
  <si>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</si>
  <si>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</si>
  <si>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</si>
  <si>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</si>
  <si>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</si>
  <si>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</si>
  <si>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</si>
  <si>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</si>
  <si>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</si>
  <si>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</si>
  <si>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</si>
  <si>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</si>
  <si>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</si>
  <si>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</si>
  <si>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</si>
  <si>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</si>
  <si>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</si>
  <si>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</si>
  <si>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</si>
  <si>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</si>
  <si>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</si>
  <si>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</si>
  <si>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</si>
  <si>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</si>
  <si>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</si>
  <si>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</si>
  <si>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</si>
  <si>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</si>
  <si>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</si>
  <si>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</si>
  <si>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</si>
  <si>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</si>
  <si>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</si>
  <si>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</si>
  <si>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</si>
  <si>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</si>
  <si>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</si>
  <si>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</si>
  <si>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</si>
  <si>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</si>
  <si>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</si>
  <si>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</si>
  <si>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</si>
  <si>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</si>
  <si>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</si>
  <si>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</si>
  <si>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</si>
  <si>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</si>
  <si>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</si>
  <si>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</si>
  <si>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</si>
  <si>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</si>
  <si>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</si>
  <si>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</si>
  <si>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</si>
  <si>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</si>
  <si>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</si>
  <si>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</si>
  <si>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</si>
  <si>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</si>
  <si>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</si>
  <si>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</si>
  <si>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</si>
  <si>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</si>
  <si>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</si>
  <si>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</si>
  <si>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</si>
  <si>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</si>
  <si>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</si>
  <si>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</si>
  <si>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</si>
  <si>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</si>
  <si>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</si>
  <si>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</si>
  <si>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</si>
  <si>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</si>
  <si>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</si>
  <si>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</si>
  <si>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</si>
  <si>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</si>
  <si>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</si>
  <si>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</si>
  <si>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</si>
  <si>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</si>
  <si>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</si>
  <si>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547</t>
  </si>
  <si>
    <t>40.45</t>
  </si>
  <si>
    <t>48.17</t>
  </si>
  <si>
    <t>1:16.01</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</si>
  <si>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</si>
  <si>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</si>
  <si>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</si>
  <si>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</si>
  <si>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</si>
  <si>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</si>
  <si>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</si>
  <si>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</si>
  <si>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</si>
  <si>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</si>
  <si>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</si>
  <si>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</si>
  <si>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</si>
  <si>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</si>
  <si>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</si>
  <si>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</si>
  <si>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</si>
  <si>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</si>
  <si>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</si>
  <si>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</si>
  <si>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</si>
  <si>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</si>
  <si>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</si>
  <si>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</si>
  <si>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</si>
  <si>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</si>
  <si>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</si>
  <si>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</si>
  <si>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</si>
  <si>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</si>
  <si>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</si>
  <si>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</si>
  <si>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</si>
  <si>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</si>
  <si>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</si>
  <si>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</si>
  <si>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</si>
  <si>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</si>
  <si>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</si>
  <si>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</si>
  <si>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</si>
  <si>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</si>
  <si>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</si>
  <si>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</si>
  <si>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</si>
  <si>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</si>
  <si>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</si>
  <si>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</si>
  <si>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</si>
  <si>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</si>
  <si>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</si>
  <si>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</si>
  <si>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</si>
  <si>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</si>
  <si>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</si>
  <si>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</si>
  <si>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</si>
  <si>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</si>
  <si>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</si>
  <si>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</si>
  <si>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</si>
  <si>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</si>
  <si>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</si>
  <si>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</si>
  <si>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</si>
  <si>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</si>
  <si>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</si>
  <si>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</si>
  <si>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</si>
  <si>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</si>
  <si>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</si>
  <si>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</si>
  <si>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</si>
  <si>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</si>
  <si>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</si>
  <si>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</si>
  <si>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</si>
  <si>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</si>
  <si>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</si>
  <si>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</si>
  <si>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</si>
  <si>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</si>
  <si>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</si>
  <si>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</si>
  <si>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</si>
  <si>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</si>
  <si>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</si>
  <si>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</si>
  <si>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</si>
  <si>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</si>
  <si>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</si>
  <si>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</si>
  <si>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</si>
  <si>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</si>
  <si>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</si>
  <si>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</si>
  <si>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</si>
  <si>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</si>
  <si>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</si>
  <si>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</si>
  <si>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</si>
  <si>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</si>
  <si>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</si>
  <si>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</si>
  <si>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</si>
  <si>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</si>
  <si>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</si>
  <si>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</si>
  <si>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</si>
  <si>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</si>
  <si>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</si>
  <si>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</si>
  <si>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</si>
  <si>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</si>
  <si>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</si>
  <si>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</si>
  <si>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</si>
  <si>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</si>
  <si>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</si>
  <si>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</si>
  <si>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</si>
  <si>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</si>
  <si>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</si>
  <si>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</si>
  <si>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</si>
  <si>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</si>
  <si>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</si>
  <si>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</si>
  <si>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</si>
  <si>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</si>
  <si>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</si>
  <si>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</si>
  <si>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</si>
  <si>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</si>
  <si>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</si>
  <si>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</si>
  <si>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</si>
  <si>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</si>
  <si>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</si>
  <si>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</si>
  <si>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</si>
  <si>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</si>
  <si>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</si>
  <si>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</si>
  <si>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</si>
  <si>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</si>
  <si>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</si>
  <si>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</si>
  <si>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</si>
  <si>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</si>
  <si>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</si>
  <si>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</si>
  <si>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</si>
  <si>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</si>
  <si>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</si>
  <si>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</si>
  <si>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</si>
  <si>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</si>
  <si>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333</t>
  </si>
  <si>
    <t>Syrup</t>
  </si>
  <si>
    <t>322</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</si>
  <si>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</si>
  <si>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</si>
  <si>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</si>
  <si>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</si>
  <si>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</si>
  <si>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</si>
  <si>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</si>
  <si>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</si>
  <si>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</si>
  <si>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</si>
  <si>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</si>
  <si>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</si>
  <si>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</si>
  <si>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</si>
  <si>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</si>
  <si>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</si>
  <si>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</si>
  <si>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</si>
  <si>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</si>
  <si>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</si>
  <si>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</si>
  <si>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</si>
  <si>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</si>
  <si>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</si>
  <si>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</si>
  <si>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</si>
  <si>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</si>
  <si>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</si>
  <si>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</si>
  <si>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</si>
  <si>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</si>
  <si>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</si>
  <si>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</si>
  <si>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</si>
  <si>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</si>
  <si>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</si>
  <si>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</si>
  <si>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</si>
  <si>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</si>
  <si>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</si>
  <si>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</si>
  <si>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</si>
  <si>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</si>
  <si>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</si>
  <si>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</si>
  <si>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</si>
  <si>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</si>
  <si>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</si>
  <si>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</si>
  <si>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</si>
  <si>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</si>
  <si>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</si>
  <si>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</si>
  <si>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</si>
  <si>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</si>
  <si>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</si>
  <si>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</si>
  <si>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</si>
  <si>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</si>
  <si>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</si>
  <si>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</si>
  <si>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</si>
  <si>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275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</si>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</sst>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7" numFmtId="49" xfId="0" applyAlignment="1" applyFont="1" applyNumberFormat="1">
      <alignment horizontal="center" readingOrder="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0" fontId="263"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6" fillId="4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6" fillId="47" fontId="312"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7"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8" numFmtId="49" xfId="0" applyAlignment="1" applyFont="1" applyNumberFormat="1">
      <alignment readingOrder="0" vertical="center"/>
    </xf>
    <xf borderId="0" fillId="23" fontId="179"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368"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368"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368"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36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368"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36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8"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368" numFmtId="49" xfId="0" applyAlignment="1" applyFont="1" applyNumberFormat="1">
      <alignment readingOrder="0" vertical="center"/>
    </xf>
    <xf borderId="0" fillId="0" fontId="254" numFmtId="49" xfId="0" applyAlignment="1" applyFont="1" applyNumberFormat="1">
      <alignment vertical="center"/>
    </xf>
    <xf borderId="0" fillId="24" fontId="368" numFmtId="49" xfId="0" applyAlignment="1" applyFont="1" applyNumberFormat="1">
      <alignment vertical="center"/>
    </xf>
    <xf borderId="0" fillId="66" fontId="368"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8" numFmtId="49" xfId="0" applyAlignment="1" applyFont="1" applyNumberFormat="1">
      <alignment readingOrder="0" vertical="center"/>
    </xf>
    <xf borderId="0" fillId="29" fontId="254" numFmtId="49" xfId="0" applyAlignment="1" applyFont="1" applyNumberFormat="1">
      <alignment readingOrder="0" vertical="center"/>
    </xf>
    <xf borderId="0" fillId="19" fontId="368" numFmtId="49" xfId="0" applyAlignment="1" applyFont="1" applyNumberFormat="1">
      <alignment readingOrder="0" vertical="center"/>
    </xf>
    <xf borderId="0" fillId="67" fontId="368" numFmtId="49" xfId="0" applyAlignment="1" applyFill="1" applyFont="1" applyNumberFormat="1">
      <alignment vertical="center"/>
    </xf>
    <xf borderId="0" fillId="0" fontId="37" numFmtId="0" xfId="0" applyAlignment="1" applyFont="1">
      <alignment horizontal="center" readingOrder="0" vertical="center"/>
    </xf>
    <xf borderId="0" fillId="68" fontId="3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8" numFmtId="49" xfId="0" applyAlignment="1" applyFont="1" applyNumberFormat="1">
      <alignment vertical="center"/>
    </xf>
    <xf borderId="0" fillId="29" fontId="47"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368"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7" fontId="36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8" numFmtId="49" xfId="0" applyAlignment="1" applyFill="1" applyFont="1" applyNumberFormat="1">
      <alignment vertical="center"/>
    </xf>
    <xf borderId="0" fillId="13" fontId="368"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0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29" fontId="415" numFmtId="49"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1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3"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9"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3"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0" numFmtId="49" xfId="0" applyAlignment="1" applyFont="1" applyNumberFormat="1">
      <alignment horizontal="center" vertical="center"/>
    </xf>
    <xf borderId="9" fillId="29" fontId="413"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9" fontId="453" numFmtId="0" xfId="0" applyAlignment="1" applyBorder="1" applyFont="1">
      <alignment horizontal="center" readingOrder="0" vertical="center"/>
    </xf>
    <xf borderId="7" fillId="29" fontId="453" numFmtId="49" xfId="0" applyAlignment="1" applyBorder="1" applyFont="1" applyNumberFormat="1">
      <alignment horizontal="center" readingOrder="0" vertical="center"/>
    </xf>
    <xf borderId="7" fillId="29" fontId="453" numFmtId="21" xfId="0" applyAlignment="1" applyBorder="1" applyFont="1" applyNumberFormat="1">
      <alignment horizontal="center" readingOrder="0" vertical="center"/>
    </xf>
    <xf borderId="7" fillId="29" fontId="370" numFmtId="0" xfId="0" applyAlignment="1" applyBorder="1" applyFont="1">
      <alignment horizontal="center" readingOrder="0" vertical="center"/>
    </xf>
    <xf borderId="7" fillId="29" fontId="370" numFmtId="0" xfId="0" applyAlignment="1" applyBorder="1" applyFont="1">
      <alignment horizontal="center" readingOrder="0" vertical="center"/>
    </xf>
    <xf borderId="7" fillId="29" fontId="370" numFmtId="2" xfId="0" applyAlignment="1" applyBorder="1" applyFont="1" applyNumberFormat="1">
      <alignment horizontal="center" readingOrder="0" vertical="center"/>
    </xf>
    <xf borderId="7" fillId="29" fontId="370"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8"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8"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8" numFmtId="0" xfId="0" applyAlignment="1" applyBorder="1" applyFont="1">
      <alignment horizontal="center" readingOrder="0" vertical="bottom"/>
    </xf>
    <xf borderId="0" fillId="48" fontId="480" numFmtId="49" xfId="0" applyAlignment="1" applyFont="1" applyNumberFormat="1">
      <alignment horizontal="center" readingOrder="0" vertical="bottom"/>
    </xf>
    <xf borderId="3" fillId="85" fontId="428" numFmtId="0" xfId="0" applyAlignment="1" applyBorder="1" applyFont="1">
      <alignment horizontal="center" readingOrder="0" vertical="bottom"/>
    </xf>
    <xf borderId="3" fillId="48" fontId="42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8" numFmtId="0" xfId="0" applyAlignment="1" applyBorder="1" applyFont="1">
      <alignment horizontal="center" readingOrder="0"/>
    </xf>
    <xf borderId="4" fillId="9" fontId="428" numFmtId="0" xfId="0" applyAlignment="1" applyBorder="1" applyFont="1">
      <alignment horizontal="center" vertical="bottom"/>
    </xf>
    <xf borderId="4" fillId="48" fontId="6" numFmtId="0" xfId="0" applyAlignment="1" applyBorder="1" applyFont="1">
      <alignment horizontal="center" readingOrder="0" vertical="bottom"/>
    </xf>
    <xf borderId="4" fillId="48" fontId="481" numFmtId="49" xfId="0" applyAlignment="1" applyBorder="1" applyFont="1" applyNumberFormat="1">
      <alignment horizontal="center" readingOrder="0" vertical="bottom"/>
    </xf>
    <xf borderId="4" fillId="15" fontId="428" numFmtId="0" xfId="0" applyAlignment="1" applyBorder="1" applyFont="1">
      <alignment horizontal="center" vertical="bottom"/>
    </xf>
    <xf borderId="4" fillId="85" fontId="428" numFmtId="0" xfId="0" applyAlignment="1" applyBorder="1" applyFont="1">
      <alignment horizontal="center" vertical="bottom"/>
    </xf>
    <xf borderId="4" fillId="48" fontId="428" numFmtId="49" xfId="0" applyAlignment="1" applyBorder="1" applyFont="1" applyNumberFormat="1">
      <alignment horizontal="center" readingOrder="0" vertical="bottom"/>
    </xf>
    <xf borderId="4" fillId="48" fontId="42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8" numFmtId="0" xfId="0" applyAlignment="1" applyBorder="1" applyFont="1">
      <alignment horizontal="center" vertical="bottom"/>
    </xf>
    <xf borderId="5" fillId="15" fontId="428" numFmtId="0" xfId="0" applyAlignment="1" applyBorder="1" applyFont="1">
      <alignment horizontal="center" vertical="bottom"/>
    </xf>
    <xf borderId="5" fillId="85" fontId="428" numFmtId="0" xfId="0" applyAlignment="1" applyBorder="1" applyFont="1">
      <alignment horizontal="center" vertical="bottom"/>
    </xf>
    <xf borderId="5" fillId="48" fontId="428"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t="s">
        <v>10128</v>
      </c>
      <c r="B1" s="1433" t="s">
        <v>10129</v>
      </c>
      <c r="C1" s="1433" t="s">
        <v>43</v>
      </c>
      <c r="D1" s="1434" t="s">
        <v>10130</v>
      </c>
      <c r="E1" s="1433" t="s">
        <v>10131</v>
      </c>
      <c r="F1" s="1435" t="s">
        <v>10132</v>
      </c>
    </row>
    <row r="2">
      <c r="A2" s="1436"/>
      <c r="B2" s="1437"/>
      <c r="C2" s="1437"/>
      <c r="D2" s="1437"/>
      <c r="E2" s="1437"/>
      <c r="F2" s="1437"/>
    </row>
    <row r="3">
      <c r="A3" s="1436"/>
      <c r="B3" s="1437"/>
      <c r="C3" s="1437"/>
      <c r="D3" s="1437"/>
      <c r="E3" s="1437"/>
      <c r="F3" s="1437"/>
    </row>
    <row r="4">
      <c r="A4" s="1438" t="s">
        <v>10133</v>
      </c>
      <c r="B4" s="1439" t="s">
        <v>10134</v>
      </c>
      <c r="C4" s="1440"/>
      <c r="D4" s="1440"/>
      <c r="E4" s="1440"/>
      <c r="F4" s="1441"/>
    </row>
    <row r="5">
      <c r="A5" s="1437"/>
      <c r="B5" s="1442"/>
      <c r="C5" s="785"/>
      <c r="D5" s="785"/>
      <c r="E5" s="785"/>
      <c r="F5" s="1443"/>
    </row>
    <row r="6">
      <c r="A6" s="1444" t="s">
        <v>10134</v>
      </c>
      <c r="B6" s="1445" t="s">
        <v>10135</v>
      </c>
      <c r="C6" s="1446" t="s">
        <v>3061</v>
      </c>
      <c r="D6" s="1447" t="s">
        <v>10136</v>
      </c>
      <c r="E6" s="1446" t="s">
        <v>10137</v>
      </c>
      <c r="F6" s="1448">
        <v>44233.0</v>
      </c>
    </row>
    <row r="7">
      <c r="A7" s="1444" t="s">
        <v>10138</v>
      </c>
      <c r="B7" s="1449" t="s">
        <v>10139</v>
      </c>
      <c r="C7" s="1446" t="s">
        <v>519</v>
      </c>
      <c r="D7" s="1447" t="s">
        <v>10140</v>
      </c>
      <c r="E7" s="1446" t="s">
        <v>10137</v>
      </c>
      <c r="F7" s="1448">
        <v>43878.0</v>
      </c>
    </row>
    <row r="8">
      <c r="A8" s="1444" t="s">
        <v>10141</v>
      </c>
      <c r="B8" s="1450" t="s">
        <v>10142</v>
      </c>
      <c r="C8" s="1446" t="s">
        <v>216</v>
      </c>
      <c r="D8" s="1447" t="s">
        <v>10143</v>
      </c>
      <c r="E8" s="1446" t="s">
        <v>10137</v>
      </c>
      <c r="F8" s="1448">
        <v>43879.0</v>
      </c>
    </row>
    <row r="9">
      <c r="A9" s="1451" t="s">
        <v>10144</v>
      </c>
      <c r="B9" s="1452" t="s">
        <v>10145</v>
      </c>
      <c r="C9" s="1446" t="s">
        <v>3295</v>
      </c>
      <c r="D9" s="1447" t="s">
        <v>10146</v>
      </c>
      <c r="E9" s="1446" t="s">
        <v>10147</v>
      </c>
      <c r="F9" s="1448">
        <v>44084.0</v>
      </c>
    </row>
    <row r="10">
      <c r="A10" s="1451" t="s">
        <v>10148</v>
      </c>
      <c r="B10" s="1452" t="s">
        <v>10149</v>
      </c>
      <c r="C10" s="1453"/>
      <c r="D10" s="1454"/>
      <c r="E10" s="1453"/>
      <c r="F10" s="1453"/>
    </row>
    <row r="11">
      <c r="A11" s="1451" t="s">
        <v>10150</v>
      </c>
      <c r="B11" s="1452"/>
      <c r="C11" s="1453"/>
      <c r="D11" s="1454"/>
      <c r="E11" s="1453"/>
      <c r="F11" s="1453"/>
    </row>
    <row r="12">
      <c r="A12" s="1444" t="s">
        <v>10151</v>
      </c>
      <c r="B12" s="1452"/>
      <c r="C12" s="1453"/>
      <c r="D12" s="1454"/>
      <c r="E12" s="1453"/>
      <c r="F12" s="1453"/>
    </row>
    <row r="13">
      <c r="A13" s="1455" t="s">
        <v>10152</v>
      </c>
      <c r="B13" s="1452"/>
      <c r="C13" s="1453"/>
      <c r="D13" s="1454"/>
      <c r="E13" s="1453"/>
      <c r="F13" s="1453"/>
    </row>
    <row r="14" ht="15.75" customHeight="1">
      <c r="A14" s="1444" t="s">
        <v>10153</v>
      </c>
      <c r="B14" s="1439" t="s">
        <v>10138</v>
      </c>
      <c r="C14" s="1440"/>
      <c r="D14" s="1440"/>
      <c r="E14" s="1440"/>
      <c r="F14" s="1441"/>
    </row>
    <row r="15">
      <c r="A15" s="1444" t="s">
        <v>10154</v>
      </c>
      <c r="B15" s="1442"/>
      <c r="C15" s="785"/>
      <c r="D15" s="785"/>
      <c r="E15" s="785"/>
      <c r="F15" s="1443"/>
    </row>
    <row r="16">
      <c r="A16" s="1444" t="s">
        <v>10155</v>
      </c>
      <c r="B16" s="1445" t="s">
        <v>10135</v>
      </c>
      <c r="C16" s="1446" t="s">
        <v>3061</v>
      </c>
      <c r="D16" s="1447" t="s">
        <v>10156</v>
      </c>
      <c r="E16" s="1446" t="s">
        <v>10137</v>
      </c>
      <c r="F16" s="1448">
        <v>44250.0</v>
      </c>
    </row>
    <row r="17">
      <c r="A17" s="1451" t="s">
        <v>10157</v>
      </c>
      <c r="B17" s="1449" t="s">
        <v>10139</v>
      </c>
      <c r="C17" s="1446" t="s">
        <v>4001</v>
      </c>
      <c r="D17" s="1447" t="s">
        <v>10158</v>
      </c>
      <c r="E17" s="1446" t="s">
        <v>10137</v>
      </c>
      <c r="F17" s="1448">
        <v>43364.0</v>
      </c>
    </row>
    <row r="18">
      <c r="A18" s="1451" t="s">
        <v>10159</v>
      </c>
      <c r="B18" s="1450" t="s">
        <v>10142</v>
      </c>
      <c r="C18" s="1446" t="s">
        <v>10160</v>
      </c>
      <c r="D18" s="1447" t="s">
        <v>10161</v>
      </c>
      <c r="E18" s="1446" t="s">
        <v>10147</v>
      </c>
      <c r="F18" s="1448">
        <v>43757.0</v>
      </c>
    </row>
    <row r="19">
      <c r="A19" s="1451" t="s">
        <v>10162</v>
      </c>
      <c r="B19" s="1452" t="s">
        <v>10145</v>
      </c>
      <c r="C19" s="1446" t="s">
        <v>10163</v>
      </c>
      <c r="D19" s="1447" t="s">
        <v>10164</v>
      </c>
      <c r="E19" s="1446" t="s">
        <v>10147</v>
      </c>
      <c r="F19" s="1448">
        <v>43438.0</v>
      </c>
    </row>
    <row r="20">
      <c r="A20" s="1455" t="s">
        <v>10165</v>
      </c>
      <c r="B20" s="1452" t="s">
        <v>10149</v>
      </c>
      <c r="C20" s="1453"/>
      <c r="D20" s="1454"/>
      <c r="E20" s="1453"/>
      <c r="F20" s="1453"/>
    </row>
    <row r="21">
      <c r="A21" s="1455" t="s">
        <v>10166</v>
      </c>
      <c r="B21" s="1456"/>
      <c r="C21" s="1453"/>
      <c r="D21" s="1454"/>
      <c r="E21" s="1453"/>
      <c r="F21" s="1453"/>
    </row>
    <row r="22">
      <c r="A22" s="1455" t="s">
        <v>10167</v>
      </c>
      <c r="B22" s="1456"/>
      <c r="C22" s="1453"/>
      <c r="D22" s="1454"/>
      <c r="E22" s="1453"/>
      <c r="F22" s="1453"/>
    </row>
    <row r="23">
      <c r="A23" s="1457" t="s">
        <v>10168</v>
      </c>
      <c r="B23" s="1456"/>
      <c r="C23" s="1453"/>
      <c r="D23" s="1454"/>
      <c r="E23" s="1453"/>
      <c r="F23" s="1453"/>
    </row>
    <row r="24">
      <c r="A24" s="1458"/>
      <c r="B24" s="1459" t="s">
        <v>10141</v>
      </c>
      <c r="C24" s="1440"/>
      <c r="D24" s="1440"/>
      <c r="E24" s="1440"/>
      <c r="F24" s="1441"/>
    </row>
    <row r="25">
      <c r="A25" s="1458"/>
      <c r="B25" s="785"/>
      <c r="C25" s="785"/>
      <c r="D25" s="785"/>
      <c r="E25" s="785"/>
      <c r="F25" s="1443"/>
    </row>
    <row r="26">
      <c r="A26" s="1458"/>
      <c r="B26" s="1445" t="s">
        <v>10135</v>
      </c>
      <c r="C26" s="1446" t="s">
        <v>10169</v>
      </c>
      <c r="D26" s="1447" t="s">
        <v>10170</v>
      </c>
      <c r="E26" s="1446" t="s">
        <v>10137</v>
      </c>
      <c r="F26" s="1448">
        <v>44021.0</v>
      </c>
    </row>
    <row r="27">
      <c r="A27" s="1458"/>
      <c r="B27" s="1449" t="s">
        <v>10139</v>
      </c>
      <c r="C27" s="1446" t="s">
        <v>4179</v>
      </c>
      <c r="D27" s="1447" t="s">
        <v>10171</v>
      </c>
      <c r="E27" s="1446" t="s">
        <v>10147</v>
      </c>
      <c r="F27" s="1448">
        <v>44022.0</v>
      </c>
    </row>
    <row r="28">
      <c r="A28" s="1458"/>
      <c r="B28" s="1450" t="s">
        <v>10142</v>
      </c>
      <c r="C28" s="1446" t="s">
        <v>10172</v>
      </c>
      <c r="D28" s="1447" t="s">
        <v>10173</v>
      </c>
      <c r="E28" s="1446" t="s">
        <v>10174</v>
      </c>
      <c r="F28" s="1448">
        <v>43884.0</v>
      </c>
    </row>
    <row r="29">
      <c r="A29" s="1458"/>
      <c r="B29" s="1452" t="s">
        <v>10145</v>
      </c>
      <c r="C29" s="1446" t="s">
        <v>4903</v>
      </c>
      <c r="D29" s="1447" t="s">
        <v>10175</v>
      </c>
      <c r="E29" s="1446" t="s">
        <v>10137</v>
      </c>
      <c r="F29" s="1448">
        <v>43892.0</v>
      </c>
    </row>
    <row r="30">
      <c r="A30" s="1458"/>
      <c r="B30" s="1452" t="s">
        <v>10149</v>
      </c>
      <c r="C30" s="1453"/>
      <c r="D30" s="1454"/>
      <c r="E30" s="1453"/>
      <c r="F30" s="1453"/>
    </row>
    <row r="31">
      <c r="A31" s="1458"/>
      <c r="B31" s="1456"/>
      <c r="C31" s="1453"/>
      <c r="D31" s="1454"/>
      <c r="E31" s="1453"/>
      <c r="F31" s="1453"/>
    </row>
    <row r="32">
      <c r="A32" s="1458"/>
      <c r="B32" s="1456"/>
      <c r="C32" s="1453"/>
      <c r="D32" s="1454"/>
      <c r="E32" s="1453"/>
      <c r="F32" s="1453"/>
    </row>
    <row r="33">
      <c r="A33" s="1458"/>
      <c r="B33" s="1456"/>
      <c r="C33" s="1453"/>
      <c r="D33" s="1454"/>
      <c r="E33" s="1453"/>
      <c r="F33" s="1453"/>
    </row>
    <row r="34">
      <c r="A34" s="1458"/>
      <c r="B34" s="1439" t="s">
        <v>10144</v>
      </c>
      <c r="C34" s="1440"/>
      <c r="D34" s="1440"/>
      <c r="E34" s="1440"/>
      <c r="F34" s="1441"/>
    </row>
    <row r="35">
      <c r="A35" s="1458"/>
      <c r="B35" s="1442"/>
      <c r="C35" s="785"/>
      <c r="D35" s="785"/>
      <c r="E35" s="785"/>
      <c r="F35" s="1443"/>
    </row>
    <row r="36">
      <c r="A36" s="1458"/>
      <c r="B36" s="1460" t="s">
        <v>10176</v>
      </c>
      <c r="C36" s="1440"/>
      <c r="D36" s="1440"/>
      <c r="E36" s="1440"/>
      <c r="F36" s="1441"/>
    </row>
    <row r="37">
      <c r="A37" s="1458"/>
      <c r="B37" s="1442"/>
      <c r="C37" s="785"/>
      <c r="D37" s="785"/>
      <c r="E37" s="785"/>
      <c r="F37" s="1443"/>
    </row>
    <row r="38">
      <c r="A38" s="1458"/>
      <c r="B38" s="1445" t="s">
        <v>10135</v>
      </c>
      <c r="C38" s="1461" t="s">
        <v>324</v>
      </c>
      <c r="D38" s="1447" t="s">
        <v>10177</v>
      </c>
      <c r="E38" s="1446" t="s">
        <v>10137</v>
      </c>
      <c r="F38" s="1448">
        <v>43659.0</v>
      </c>
    </row>
    <row r="39">
      <c r="A39" s="1458"/>
      <c r="B39" s="1449" t="s">
        <v>10139</v>
      </c>
      <c r="C39" s="1446" t="s">
        <v>2620</v>
      </c>
      <c r="D39" s="1447" t="s">
        <v>10178</v>
      </c>
      <c r="E39" s="1446" t="s">
        <v>10137</v>
      </c>
      <c r="F39" s="1448">
        <v>43228.0</v>
      </c>
    </row>
    <row r="40">
      <c r="A40" s="1458"/>
      <c r="B40" s="1450" t="s">
        <v>10142</v>
      </c>
      <c r="C40" s="1453"/>
      <c r="D40" s="1462"/>
      <c r="E40" s="1453"/>
      <c r="F40" s="1453"/>
    </row>
    <row r="41">
      <c r="A41" s="1458"/>
      <c r="B41" s="1452" t="s">
        <v>10145</v>
      </c>
      <c r="C41" s="1453"/>
      <c r="D41" s="1462"/>
      <c r="E41" s="1453"/>
      <c r="F41" s="1453"/>
    </row>
    <row r="42">
      <c r="A42" s="1458"/>
      <c r="B42" s="1452" t="s">
        <v>10149</v>
      </c>
      <c r="C42" s="1453"/>
      <c r="D42" s="1462"/>
      <c r="E42" s="1453"/>
      <c r="F42" s="1453"/>
    </row>
    <row r="43">
      <c r="A43" s="1458"/>
      <c r="B43" s="1456"/>
      <c r="C43" s="1453"/>
      <c r="D43" s="1462"/>
      <c r="E43" s="1453"/>
      <c r="F43" s="1453"/>
    </row>
    <row r="44">
      <c r="A44" s="1458"/>
      <c r="B44" s="1456"/>
      <c r="C44" s="1453"/>
      <c r="D44" s="1462"/>
      <c r="E44" s="1453"/>
      <c r="F44" s="1453"/>
    </row>
    <row r="45">
      <c r="A45" s="1458"/>
      <c r="B45" s="1456"/>
      <c r="C45" s="1453"/>
      <c r="D45" s="1462"/>
      <c r="E45" s="1453"/>
      <c r="F45" s="1453"/>
    </row>
    <row r="46">
      <c r="A46" s="1458"/>
      <c r="B46" s="1460" t="s">
        <v>10179</v>
      </c>
      <c r="C46" s="1440"/>
      <c r="D46" s="1440"/>
      <c r="E46" s="1440"/>
      <c r="F46" s="1441"/>
    </row>
    <row r="47">
      <c r="A47" s="1458"/>
      <c r="B47" s="1442"/>
      <c r="C47" s="785"/>
      <c r="D47" s="785"/>
      <c r="E47" s="785"/>
      <c r="F47" s="1443"/>
    </row>
    <row r="48">
      <c r="A48" s="1458"/>
      <c r="B48" s="1445" t="s">
        <v>10135</v>
      </c>
      <c r="C48" s="1446" t="s">
        <v>2620</v>
      </c>
      <c r="D48" s="1447" t="s">
        <v>10180</v>
      </c>
      <c r="E48" s="1446" t="s">
        <v>10137</v>
      </c>
      <c r="F48" s="1448">
        <v>43352.0</v>
      </c>
    </row>
    <row r="49">
      <c r="A49" s="1458"/>
      <c r="B49" s="1449" t="s">
        <v>10139</v>
      </c>
      <c r="C49" s="1446" t="s">
        <v>10181</v>
      </c>
      <c r="D49" s="1447" t="s">
        <v>10182</v>
      </c>
      <c r="E49" s="1446" t="s">
        <v>10137</v>
      </c>
      <c r="F49" s="1448">
        <v>43799.0</v>
      </c>
    </row>
    <row r="50">
      <c r="A50" s="1458"/>
      <c r="B50" s="1450" t="s">
        <v>10142</v>
      </c>
      <c r="C50" s="1453"/>
      <c r="D50" s="1454"/>
      <c r="E50" s="1453"/>
      <c r="F50" s="1453"/>
    </row>
    <row r="51">
      <c r="A51" s="1458"/>
      <c r="B51" s="1452" t="s">
        <v>10145</v>
      </c>
      <c r="C51" s="1453"/>
      <c r="D51" s="1454"/>
      <c r="E51" s="1453"/>
      <c r="F51" s="1453"/>
    </row>
    <row r="52">
      <c r="A52" s="1458"/>
      <c r="B52" s="1452" t="s">
        <v>10149</v>
      </c>
      <c r="C52" s="1453"/>
      <c r="D52" s="1454"/>
      <c r="E52" s="1453"/>
      <c r="F52" s="1453"/>
    </row>
    <row r="53">
      <c r="A53" s="1458"/>
      <c r="B53" s="1456"/>
      <c r="C53" s="1453"/>
      <c r="D53" s="1454"/>
      <c r="E53" s="1453"/>
      <c r="F53" s="1453"/>
    </row>
    <row r="54">
      <c r="A54" s="1458"/>
      <c r="B54" s="1456"/>
      <c r="C54" s="1453"/>
      <c r="D54" s="1454"/>
      <c r="E54" s="1453"/>
      <c r="F54" s="1453"/>
    </row>
    <row r="55">
      <c r="A55" s="1458"/>
      <c r="B55" s="1439" t="s">
        <v>10148</v>
      </c>
      <c r="C55" s="1440"/>
      <c r="D55" s="1440"/>
      <c r="E55" s="1440"/>
      <c r="F55" s="1441"/>
    </row>
    <row r="56">
      <c r="A56" s="1458"/>
      <c r="B56" s="1442"/>
      <c r="C56" s="785"/>
      <c r="D56" s="785"/>
      <c r="E56" s="785"/>
      <c r="F56" s="1443"/>
    </row>
    <row r="57">
      <c r="A57" s="1458"/>
      <c r="B57" s="1445" t="s">
        <v>10135</v>
      </c>
      <c r="C57" s="1446" t="s">
        <v>10181</v>
      </c>
      <c r="D57" s="1463" t="s">
        <v>10183</v>
      </c>
      <c r="E57" s="1446" t="s">
        <v>10137</v>
      </c>
      <c r="F57" s="1464">
        <v>43740.0</v>
      </c>
    </row>
    <row r="58">
      <c r="A58" s="1458"/>
      <c r="B58" s="1449" t="s">
        <v>10139</v>
      </c>
      <c r="C58" s="1446" t="s">
        <v>8587</v>
      </c>
      <c r="D58" s="1463" t="s">
        <v>10184</v>
      </c>
      <c r="E58" s="1446" t="s">
        <v>10137</v>
      </c>
      <c r="F58" s="1464">
        <v>42098.0</v>
      </c>
    </row>
    <row r="59">
      <c r="A59" s="1458"/>
      <c r="B59" s="1450" t="s">
        <v>10142</v>
      </c>
      <c r="C59" s="1453"/>
      <c r="D59" s="1465"/>
      <c r="E59" s="1453"/>
      <c r="F59" s="1458"/>
    </row>
    <row r="60">
      <c r="A60" s="1458"/>
      <c r="B60" s="1452" t="s">
        <v>10145</v>
      </c>
      <c r="C60" s="1453"/>
      <c r="D60" s="1465"/>
      <c r="E60" s="1453"/>
      <c r="F60" s="1458"/>
    </row>
    <row r="61">
      <c r="A61" s="1458"/>
      <c r="B61" s="1452" t="s">
        <v>10149</v>
      </c>
      <c r="C61" s="1453"/>
      <c r="D61" s="1465"/>
      <c r="E61" s="1453"/>
      <c r="F61" s="1458"/>
    </row>
    <row r="62">
      <c r="A62" s="1458"/>
      <c r="B62" s="1466"/>
      <c r="C62" s="1453"/>
      <c r="D62" s="1465"/>
      <c r="E62" s="1453"/>
      <c r="F62" s="1458"/>
    </row>
    <row r="63">
      <c r="A63" s="1458"/>
      <c r="B63" s="1466"/>
      <c r="C63" s="1453"/>
      <c r="D63" s="1465"/>
      <c r="E63" s="1453"/>
      <c r="F63" s="1458"/>
    </row>
    <row r="64">
      <c r="A64" s="1458"/>
      <c r="B64" s="1439" t="s">
        <v>10150</v>
      </c>
      <c r="C64" s="1440"/>
      <c r="D64" s="1440"/>
      <c r="E64" s="1440"/>
      <c r="F64" s="1441"/>
    </row>
    <row r="65">
      <c r="A65" s="1458"/>
      <c r="B65" s="1442"/>
      <c r="C65" s="785"/>
      <c r="D65" s="785"/>
      <c r="E65" s="785"/>
      <c r="F65" s="1443"/>
    </row>
    <row r="66">
      <c r="A66" s="1458"/>
      <c r="B66" s="1445" t="s">
        <v>10135</v>
      </c>
      <c r="C66" s="1446" t="s">
        <v>10185</v>
      </c>
      <c r="D66" s="1463" t="s">
        <v>10186</v>
      </c>
      <c r="E66" s="1446" t="s">
        <v>10187</v>
      </c>
      <c r="F66" s="1464">
        <v>43395.0</v>
      </c>
    </row>
    <row r="67">
      <c r="A67" s="1458"/>
      <c r="B67" s="1449" t="s">
        <v>10139</v>
      </c>
      <c r="C67" s="1446" t="s">
        <v>3100</v>
      </c>
      <c r="D67" s="1463" t="s">
        <v>10188</v>
      </c>
      <c r="E67" s="1446" t="s">
        <v>10147</v>
      </c>
      <c r="F67" s="1464">
        <v>43376.0</v>
      </c>
    </row>
    <row r="68">
      <c r="A68" s="1458"/>
      <c r="B68" s="1450" t="s">
        <v>10142</v>
      </c>
      <c r="C68" s="1453"/>
      <c r="D68" s="1465"/>
      <c r="E68" s="1453"/>
      <c r="F68" s="1458"/>
    </row>
    <row r="69">
      <c r="A69" s="1458"/>
      <c r="B69" s="1452" t="s">
        <v>10145</v>
      </c>
      <c r="C69" s="1453"/>
      <c r="D69" s="1465"/>
      <c r="E69" s="1453"/>
      <c r="F69" s="1458"/>
    </row>
    <row r="70">
      <c r="A70" s="1458"/>
      <c r="B70" s="1452" t="s">
        <v>10149</v>
      </c>
      <c r="C70" s="1453"/>
      <c r="D70" s="1465"/>
      <c r="E70" s="1453"/>
      <c r="F70" s="1458"/>
    </row>
    <row r="71">
      <c r="A71" s="1458"/>
      <c r="B71" s="1466"/>
      <c r="C71" s="1453"/>
      <c r="D71" s="1465"/>
      <c r="E71" s="1453"/>
      <c r="F71" s="1458"/>
    </row>
    <row r="72">
      <c r="A72" s="1458"/>
      <c r="B72" s="1466"/>
      <c r="C72" s="1453"/>
      <c r="D72" s="1465"/>
      <c r="E72" s="1453"/>
      <c r="F72" s="1458"/>
    </row>
    <row r="73">
      <c r="A73" s="1458"/>
      <c r="B73" s="1466"/>
      <c r="C73" s="1453"/>
      <c r="D73" s="1465"/>
      <c r="E73" s="1453"/>
      <c r="F73" s="1458"/>
    </row>
    <row r="74">
      <c r="A74" s="1458"/>
      <c r="B74" s="1439" t="s">
        <v>10151</v>
      </c>
      <c r="C74" s="1440"/>
      <c r="D74" s="1440"/>
      <c r="E74" s="1440"/>
      <c r="F74" s="1441"/>
    </row>
    <row r="75">
      <c r="A75" s="1458"/>
      <c r="B75" s="1442"/>
      <c r="C75" s="785"/>
      <c r="D75" s="785"/>
      <c r="E75" s="785"/>
      <c r="F75" s="1443"/>
    </row>
    <row r="76">
      <c r="A76" s="1458"/>
      <c r="B76" s="1467" t="s">
        <v>10189</v>
      </c>
      <c r="C76" s="1440"/>
      <c r="D76" s="1440"/>
      <c r="E76" s="1440"/>
      <c r="F76" s="1441"/>
    </row>
    <row r="77">
      <c r="A77" s="1458"/>
      <c r="B77" s="1442"/>
      <c r="C77" s="785"/>
      <c r="D77" s="785"/>
      <c r="E77" s="785"/>
      <c r="F77" s="1443"/>
    </row>
    <row r="78">
      <c r="A78" s="1458"/>
      <c r="B78" s="1445" t="s">
        <v>10135</v>
      </c>
      <c r="C78" s="1468" t="s">
        <v>324</v>
      </c>
      <c r="D78" s="1463" t="s">
        <v>10190</v>
      </c>
      <c r="E78" s="1446" t="s">
        <v>10137</v>
      </c>
      <c r="F78" s="1464">
        <v>43758.0</v>
      </c>
    </row>
    <row r="79">
      <c r="A79" s="1458"/>
      <c r="B79" s="1449" t="s">
        <v>10139</v>
      </c>
      <c r="C79" s="1453"/>
      <c r="D79" s="1465"/>
      <c r="E79" s="1453"/>
      <c r="F79" s="1458"/>
    </row>
    <row r="80">
      <c r="A80" s="1458"/>
      <c r="B80" s="1450" t="s">
        <v>10142</v>
      </c>
      <c r="C80" s="1453"/>
      <c r="D80" s="1465"/>
      <c r="E80" s="1453"/>
      <c r="F80" s="1458"/>
    </row>
    <row r="81">
      <c r="A81" s="1458"/>
      <c r="B81" s="1452" t="s">
        <v>10145</v>
      </c>
      <c r="C81" s="1453"/>
      <c r="D81" s="1465"/>
      <c r="E81" s="1453"/>
      <c r="F81" s="1458"/>
    </row>
    <row r="82">
      <c r="A82" s="1458"/>
      <c r="B82" s="1452" t="s">
        <v>10149</v>
      </c>
      <c r="C82" s="1453"/>
      <c r="D82" s="1465"/>
      <c r="E82" s="1453"/>
      <c r="F82" s="1458"/>
    </row>
    <row r="83">
      <c r="A83" s="1458"/>
      <c r="B83" s="1466"/>
      <c r="C83" s="1453"/>
      <c r="D83" s="1465"/>
      <c r="E83" s="1453"/>
      <c r="F83" s="1458"/>
    </row>
    <row r="84">
      <c r="A84" s="1458"/>
      <c r="B84" s="1466"/>
      <c r="C84" s="1453"/>
      <c r="D84" s="1465"/>
      <c r="E84" s="1453"/>
      <c r="F84" s="1458"/>
    </row>
    <row r="85">
      <c r="A85" s="1458"/>
      <c r="B85" s="1466"/>
      <c r="C85" s="1453"/>
      <c r="D85" s="1465"/>
      <c r="E85" s="1453"/>
      <c r="F85" s="1458"/>
    </row>
    <row r="86">
      <c r="A86" s="1458"/>
      <c r="B86" s="1467" t="s">
        <v>10179</v>
      </c>
      <c r="C86" s="1440"/>
      <c r="D86" s="1440"/>
      <c r="E86" s="1440"/>
      <c r="F86" s="1441"/>
    </row>
    <row r="87">
      <c r="A87" s="1458"/>
      <c r="B87" s="1442"/>
      <c r="C87" s="785"/>
      <c r="D87" s="785"/>
      <c r="E87" s="785"/>
      <c r="F87" s="1443"/>
    </row>
    <row r="88">
      <c r="A88" s="1458"/>
      <c r="B88" s="1445" t="s">
        <v>10135</v>
      </c>
      <c r="C88" s="1446" t="s">
        <v>10191</v>
      </c>
      <c r="D88" s="1463" t="s">
        <v>10192</v>
      </c>
      <c r="E88" s="1446" t="s">
        <v>10137</v>
      </c>
      <c r="F88" s="1464">
        <v>43307.0</v>
      </c>
    </row>
    <row r="89">
      <c r="A89" s="1458"/>
      <c r="B89" s="1449" t="s">
        <v>10139</v>
      </c>
      <c r="C89" s="1453"/>
      <c r="D89" s="1465"/>
      <c r="E89" s="1453"/>
      <c r="F89" s="1458"/>
    </row>
    <row r="90">
      <c r="A90" s="1458"/>
      <c r="B90" s="1450" t="s">
        <v>10142</v>
      </c>
      <c r="C90" s="1453"/>
      <c r="D90" s="1465"/>
      <c r="E90" s="1453"/>
      <c r="F90" s="1458"/>
    </row>
    <row r="91">
      <c r="A91" s="1458"/>
      <c r="B91" s="1452" t="s">
        <v>10145</v>
      </c>
      <c r="C91" s="1453"/>
      <c r="D91" s="1465"/>
      <c r="E91" s="1453"/>
      <c r="F91" s="1458"/>
    </row>
    <row r="92">
      <c r="A92" s="1458"/>
      <c r="B92" s="1452" t="s">
        <v>10149</v>
      </c>
      <c r="C92" s="1453"/>
      <c r="D92" s="1465"/>
      <c r="E92" s="1453"/>
      <c r="F92" s="1458"/>
    </row>
    <row r="93">
      <c r="A93" s="1458"/>
      <c r="B93" s="1466"/>
      <c r="C93" s="1453"/>
      <c r="D93" s="1465"/>
      <c r="E93" s="1453"/>
      <c r="F93" s="1458"/>
    </row>
    <row r="94">
      <c r="A94" s="1458"/>
      <c r="B94" s="1466"/>
      <c r="C94" s="1453"/>
      <c r="D94" s="1465"/>
      <c r="E94" s="1453"/>
      <c r="F94" s="1458"/>
    </row>
    <row r="95">
      <c r="A95" s="1458"/>
      <c r="B95" s="1466"/>
      <c r="C95" s="1453"/>
      <c r="D95" s="1465"/>
      <c r="E95" s="1453"/>
      <c r="F95" s="1458"/>
    </row>
    <row r="96">
      <c r="A96" s="1458"/>
      <c r="B96" s="1439" t="s">
        <v>10152</v>
      </c>
      <c r="C96" s="1440"/>
      <c r="D96" s="1440"/>
      <c r="E96" s="1440"/>
      <c r="F96" s="1441"/>
    </row>
    <row r="97">
      <c r="A97" s="1458"/>
      <c r="B97" s="1442"/>
      <c r="C97" s="785"/>
      <c r="D97" s="785"/>
      <c r="E97" s="785"/>
      <c r="F97" s="1443"/>
    </row>
    <row r="98">
      <c r="A98" s="1458"/>
      <c r="B98" s="1467" t="s">
        <v>10179</v>
      </c>
      <c r="C98" s="1440"/>
      <c r="D98" s="1440"/>
      <c r="E98" s="1440"/>
      <c r="F98" s="1441"/>
    </row>
    <row r="99">
      <c r="A99" s="1458"/>
      <c r="B99" s="1442"/>
      <c r="C99" s="785"/>
      <c r="D99" s="785"/>
      <c r="E99" s="785"/>
      <c r="F99" s="1443"/>
    </row>
    <row r="100">
      <c r="A100" s="1458"/>
      <c r="B100" s="1445" t="s">
        <v>10135</v>
      </c>
      <c r="C100" s="1446" t="s">
        <v>4744</v>
      </c>
      <c r="D100" s="1463" t="s">
        <v>10193</v>
      </c>
      <c r="E100" s="1446" t="s">
        <v>10137</v>
      </c>
      <c r="F100" s="1464">
        <v>43370.0</v>
      </c>
    </row>
    <row r="101">
      <c r="A101" s="1458"/>
      <c r="B101" s="1449" t="s">
        <v>10139</v>
      </c>
      <c r="C101" s="1453"/>
      <c r="D101" s="1465"/>
      <c r="E101" s="1453"/>
      <c r="F101" s="1458"/>
    </row>
    <row r="102">
      <c r="A102" s="1458"/>
      <c r="B102" s="1450" t="s">
        <v>10142</v>
      </c>
      <c r="C102" s="1453"/>
      <c r="D102" s="1465"/>
      <c r="E102" s="1453"/>
      <c r="F102" s="1458"/>
    </row>
    <row r="103">
      <c r="A103" s="1458"/>
      <c r="B103" s="1452" t="s">
        <v>10145</v>
      </c>
      <c r="C103" s="1453"/>
      <c r="D103" s="1465"/>
      <c r="E103" s="1453"/>
      <c r="F103" s="1458"/>
    </row>
    <row r="104">
      <c r="A104" s="1458"/>
      <c r="B104" s="1452" t="s">
        <v>10149</v>
      </c>
      <c r="C104" s="1453"/>
      <c r="D104" s="1465"/>
      <c r="E104" s="1453"/>
      <c r="F104" s="1458"/>
    </row>
    <row r="105">
      <c r="A105" s="1458"/>
      <c r="B105" s="1466"/>
      <c r="C105" s="1453"/>
      <c r="D105" s="1465"/>
      <c r="E105" s="1453"/>
      <c r="F105" s="1458"/>
    </row>
    <row r="106">
      <c r="A106" s="1458"/>
      <c r="B106" s="1466"/>
      <c r="C106" s="1453"/>
      <c r="D106" s="1465"/>
      <c r="E106" s="1453"/>
      <c r="F106" s="1458"/>
    </row>
    <row r="107">
      <c r="A107" s="1458"/>
      <c r="B107" s="1466"/>
      <c r="C107" s="1453"/>
      <c r="D107" s="1465"/>
      <c r="E107" s="1453"/>
      <c r="F107" s="1458"/>
    </row>
    <row r="108">
      <c r="A108" s="1458"/>
      <c r="B108" s="1439" t="s">
        <v>10153</v>
      </c>
      <c r="C108" s="1440"/>
      <c r="D108" s="1440"/>
      <c r="E108" s="1440"/>
      <c r="F108" s="1441"/>
    </row>
    <row r="109">
      <c r="A109" s="1458"/>
      <c r="B109" s="1442"/>
      <c r="C109" s="785"/>
      <c r="D109" s="785"/>
      <c r="E109" s="785"/>
      <c r="F109" s="1443"/>
    </row>
    <row r="110">
      <c r="A110" s="1458"/>
      <c r="B110" s="1467" t="s">
        <v>10194</v>
      </c>
      <c r="C110" s="1440"/>
      <c r="D110" s="1440"/>
      <c r="E110" s="1440"/>
      <c r="F110" s="1441"/>
    </row>
    <row r="111">
      <c r="A111" s="1458"/>
      <c r="B111" s="1442"/>
      <c r="C111" s="785"/>
      <c r="D111" s="785"/>
      <c r="E111" s="785"/>
      <c r="F111" s="1443"/>
    </row>
    <row r="112">
      <c r="A112" s="1458"/>
      <c r="B112" s="1445" t="s">
        <v>10135</v>
      </c>
      <c r="C112" s="1446" t="s">
        <v>3061</v>
      </c>
      <c r="D112" s="1463" t="s">
        <v>10195</v>
      </c>
      <c r="E112" s="1446" t="s">
        <v>10137</v>
      </c>
      <c r="F112" s="1464">
        <v>44246.0</v>
      </c>
    </row>
    <row r="113">
      <c r="A113" s="1458"/>
      <c r="B113" s="1449" t="s">
        <v>10139</v>
      </c>
      <c r="C113" s="1446" t="s">
        <v>10185</v>
      </c>
      <c r="D113" s="1463" t="s">
        <v>10196</v>
      </c>
      <c r="E113" s="1446" t="s">
        <v>10187</v>
      </c>
      <c r="F113" s="1464">
        <v>43637.0</v>
      </c>
    </row>
    <row r="114">
      <c r="A114" s="1458"/>
      <c r="B114" s="1450" t="s">
        <v>10142</v>
      </c>
      <c r="C114" s="1453"/>
      <c r="D114" s="1465"/>
      <c r="E114" s="1453"/>
      <c r="F114" s="1458"/>
    </row>
    <row r="115">
      <c r="A115" s="1458"/>
      <c r="B115" s="1452" t="s">
        <v>10145</v>
      </c>
      <c r="C115" s="1453"/>
      <c r="D115" s="1465"/>
      <c r="E115" s="1453"/>
      <c r="F115" s="1458"/>
    </row>
    <row r="116">
      <c r="A116" s="1458"/>
      <c r="B116" s="1452" t="s">
        <v>10149</v>
      </c>
      <c r="C116" s="1453"/>
      <c r="D116" s="1465"/>
      <c r="E116" s="1453"/>
      <c r="F116" s="1458"/>
    </row>
    <row r="117">
      <c r="A117" s="1458"/>
      <c r="B117" s="1466"/>
      <c r="C117" s="1453"/>
      <c r="D117" s="1465"/>
      <c r="E117" s="1453"/>
      <c r="F117" s="1458"/>
    </row>
    <row r="118">
      <c r="A118" s="1458"/>
      <c r="B118" s="1466"/>
      <c r="C118" s="1453"/>
      <c r="D118" s="1465"/>
      <c r="E118" s="1453"/>
      <c r="F118" s="1458"/>
    </row>
    <row r="119">
      <c r="A119" s="1458"/>
      <c r="B119" s="1467" t="s">
        <v>10197</v>
      </c>
      <c r="C119" s="1440"/>
      <c r="D119" s="1440"/>
      <c r="E119" s="1440"/>
      <c r="F119" s="1441"/>
    </row>
    <row r="120">
      <c r="A120" s="1458"/>
      <c r="B120" s="1442"/>
      <c r="C120" s="785"/>
      <c r="D120" s="785"/>
      <c r="E120" s="785"/>
      <c r="F120" s="1443"/>
    </row>
    <row r="121">
      <c r="A121" s="1458"/>
      <c r="B121" s="1445" t="s">
        <v>10135</v>
      </c>
      <c r="C121" s="1446" t="s">
        <v>4987</v>
      </c>
      <c r="D121" s="1463" t="s">
        <v>10198</v>
      </c>
      <c r="E121" s="1446" t="s">
        <v>10137</v>
      </c>
      <c r="F121" s="1464">
        <v>43592.0</v>
      </c>
    </row>
    <row r="122">
      <c r="A122" s="1458"/>
      <c r="B122" s="1449" t="s">
        <v>10139</v>
      </c>
      <c r="C122" s="1446" t="s">
        <v>10199</v>
      </c>
      <c r="D122" s="1463" t="s">
        <v>10200</v>
      </c>
      <c r="E122" s="1446" t="s">
        <v>10137</v>
      </c>
      <c r="F122" s="1464">
        <v>43396.0</v>
      </c>
    </row>
    <row r="123">
      <c r="A123" s="1458"/>
      <c r="B123" s="1450" t="s">
        <v>10142</v>
      </c>
      <c r="C123" s="1453"/>
      <c r="D123" s="1465"/>
      <c r="E123" s="1453"/>
      <c r="F123" s="1458"/>
    </row>
    <row r="124">
      <c r="A124" s="1458"/>
      <c r="B124" s="1452" t="s">
        <v>10145</v>
      </c>
      <c r="C124" s="1453"/>
      <c r="D124" s="1465"/>
      <c r="E124" s="1453"/>
      <c r="F124" s="1458"/>
    </row>
    <row r="125">
      <c r="A125" s="1458"/>
      <c r="B125" s="1452" t="s">
        <v>10149</v>
      </c>
      <c r="C125" s="1453"/>
      <c r="D125" s="1465"/>
      <c r="E125" s="1453"/>
      <c r="F125" s="1458"/>
    </row>
    <row r="126">
      <c r="A126" s="1458"/>
      <c r="B126" s="1466"/>
      <c r="C126" s="1453"/>
      <c r="D126" s="1465"/>
      <c r="E126" s="1453"/>
      <c r="F126" s="1458"/>
    </row>
    <row r="127">
      <c r="A127" s="1458"/>
      <c r="B127" s="1439" t="s">
        <v>10154</v>
      </c>
      <c r="C127" s="1440"/>
      <c r="D127" s="1440"/>
      <c r="E127" s="1440"/>
      <c r="F127" s="1441"/>
    </row>
    <row r="128">
      <c r="A128" s="1458"/>
      <c r="B128" s="1442"/>
      <c r="C128" s="785"/>
      <c r="D128" s="785"/>
      <c r="E128" s="785"/>
      <c r="F128" s="1443"/>
    </row>
    <row r="129">
      <c r="A129" s="1458"/>
      <c r="B129" s="1445" t="s">
        <v>10135</v>
      </c>
      <c r="C129" s="1468" t="s">
        <v>324</v>
      </c>
      <c r="D129" s="1463" t="s">
        <v>10201</v>
      </c>
      <c r="E129" s="1446" t="s">
        <v>10137</v>
      </c>
      <c r="F129" s="1464">
        <v>43457.0</v>
      </c>
    </row>
    <row r="130">
      <c r="A130" s="1458"/>
      <c r="B130" s="1449" t="s">
        <v>10139</v>
      </c>
      <c r="C130" s="1446" t="s">
        <v>1687</v>
      </c>
      <c r="D130" s="1463" t="s">
        <v>10202</v>
      </c>
      <c r="E130" s="1446" t="s">
        <v>10137</v>
      </c>
      <c r="F130" s="1464">
        <v>43925.0</v>
      </c>
    </row>
    <row r="131">
      <c r="A131" s="1458"/>
      <c r="B131" s="1450" t="s">
        <v>10142</v>
      </c>
      <c r="C131" s="1446" t="s">
        <v>4136</v>
      </c>
      <c r="D131" s="1463" t="s">
        <v>10203</v>
      </c>
      <c r="E131" s="1446" t="s">
        <v>10174</v>
      </c>
      <c r="F131" s="1464">
        <v>43433.0</v>
      </c>
    </row>
    <row r="132">
      <c r="A132" s="1458"/>
      <c r="B132" s="1452" t="s">
        <v>10145</v>
      </c>
      <c r="C132" s="1453"/>
      <c r="D132" s="1465"/>
      <c r="E132" s="1453"/>
      <c r="F132" s="1458"/>
    </row>
    <row r="133">
      <c r="A133" s="1458"/>
      <c r="B133" s="1452" t="s">
        <v>10149</v>
      </c>
      <c r="C133" s="1453"/>
      <c r="D133" s="1465"/>
      <c r="E133" s="1453"/>
      <c r="F133" s="1458"/>
    </row>
    <row r="134">
      <c r="A134" s="1458"/>
      <c r="B134" s="1466"/>
      <c r="C134" s="1453"/>
      <c r="D134" s="1465"/>
      <c r="E134" s="1453"/>
      <c r="F134" s="1458"/>
    </row>
    <row r="135">
      <c r="A135" s="1458"/>
      <c r="B135" s="1466"/>
      <c r="C135" s="1453"/>
      <c r="D135" s="1465"/>
      <c r="E135" s="1453"/>
      <c r="F135" s="1458"/>
    </row>
    <row r="136">
      <c r="A136" s="1458"/>
      <c r="B136" s="1439" t="s">
        <v>10155</v>
      </c>
      <c r="C136" s="1440"/>
      <c r="D136" s="1440"/>
      <c r="E136" s="1440"/>
      <c r="F136" s="1441"/>
    </row>
    <row r="137">
      <c r="A137" s="1458"/>
      <c r="B137" s="1442"/>
      <c r="C137" s="785"/>
      <c r="D137" s="785"/>
      <c r="E137" s="785"/>
      <c r="F137" s="1443"/>
    </row>
    <row r="138">
      <c r="A138" s="1458"/>
      <c r="B138" s="1467" t="s">
        <v>10204</v>
      </c>
      <c r="C138" s="1440"/>
      <c r="D138" s="1440"/>
      <c r="E138" s="1440"/>
      <c r="F138" s="1441"/>
    </row>
    <row r="139">
      <c r="A139" s="1458"/>
      <c r="B139" s="1442"/>
      <c r="C139" s="785"/>
      <c r="D139" s="785"/>
      <c r="E139" s="785"/>
      <c r="F139" s="1443"/>
    </row>
    <row r="140">
      <c r="A140" s="1458"/>
      <c r="B140" s="1445" t="s">
        <v>10135</v>
      </c>
      <c r="C140" s="1446" t="s">
        <v>10181</v>
      </c>
      <c r="D140" s="1463" t="s">
        <v>10205</v>
      </c>
      <c r="E140" s="1446" t="s">
        <v>10137</v>
      </c>
      <c r="F140" s="1464">
        <v>43862.0</v>
      </c>
    </row>
    <row r="141">
      <c r="A141" s="1458"/>
      <c r="B141" s="1449" t="s">
        <v>10139</v>
      </c>
      <c r="C141" s="1453"/>
      <c r="D141" s="1465"/>
      <c r="E141" s="1453"/>
      <c r="F141" s="1458"/>
    </row>
    <row r="142">
      <c r="A142" s="1458"/>
      <c r="B142" s="1450" t="s">
        <v>10142</v>
      </c>
      <c r="C142" s="1453"/>
      <c r="D142" s="1465"/>
      <c r="E142" s="1453"/>
      <c r="F142" s="1458"/>
    </row>
    <row r="143">
      <c r="A143" s="1458"/>
      <c r="B143" s="1452" t="s">
        <v>10145</v>
      </c>
      <c r="C143" s="1453"/>
      <c r="D143" s="1465"/>
      <c r="E143" s="1453"/>
      <c r="F143" s="1458"/>
    </row>
    <row r="144">
      <c r="A144" s="1458"/>
      <c r="B144" s="1452" t="s">
        <v>10149</v>
      </c>
      <c r="C144" s="1453"/>
      <c r="D144" s="1465"/>
      <c r="E144" s="1453"/>
      <c r="F144" s="1458"/>
    </row>
    <row r="145">
      <c r="A145" s="1458"/>
      <c r="B145" s="1467" t="s">
        <v>10206</v>
      </c>
      <c r="C145" s="1440"/>
      <c r="D145" s="1440"/>
      <c r="E145" s="1440"/>
      <c r="F145" s="1441"/>
    </row>
    <row r="146">
      <c r="A146" s="1458"/>
      <c r="B146" s="1442"/>
      <c r="C146" s="785"/>
      <c r="D146" s="785"/>
      <c r="E146" s="785"/>
      <c r="F146" s="1443"/>
    </row>
    <row r="147">
      <c r="A147" s="1458"/>
      <c r="B147" s="1445" t="s">
        <v>10135</v>
      </c>
      <c r="C147" s="1446" t="s">
        <v>10181</v>
      </c>
      <c r="D147" s="1463" t="s">
        <v>10207</v>
      </c>
      <c r="E147" s="1446" t="s">
        <v>10137</v>
      </c>
      <c r="F147" s="1464">
        <v>43862.0</v>
      </c>
    </row>
    <row r="148">
      <c r="A148" s="1458"/>
      <c r="B148" s="1449" t="s">
        <v>10139</v>
      </c>
      <c r="C148" s="1469" t="s">
        <v>4944</v>
      </c>
      <c r="D148" s="1463" t="s">
        <v>10208</v>
      </c>
      <c r="E148" s="1446" t="s">
        <v>10187</v>
      </c>
      <c r="F148" s="1464">
        <v>43630.0</v>
      </c>
    </row>
    <row r="149">
      <c r="A149" s="1458"/>
      <c r="B149" s="1450" t="s">
        <v>10142</v>
      </c>
      <c r="C149" s="1453"/>
      <c r="D149" s="1465"/>
      <c r="E149" s="1453"/>
      <c r="F149" s="1458"/>
    </row>
    <row r="150">
      <c r="A150" s="1458"/>
      <c r="B150" s="1452" t="s">
        <v>10145</v>
      </c>
      <c r="C150" s="1453"/>
      <c r="D150" s="1465"/>
      <c r="E150" s="1453"/>
      <c r="F150" s="1458"/>
    </row>
    <row r="151">
      <c r="A151" s="1458"/>
      <c r="B151" s="1452" t="s">
        <v>10149</v>
      </c>
      <c r="C151" s="1453"/>
      <c r="D151" s="1465"/>
      <c r="E151" s="1453"/>
      <c r="F151" s="1458"/>
    </row>
    <row r="152">
      <c r="A152" s="1458"/>
      <c r="B152" s="1466"/>
      <c r="C152" s="1453"/>
      <c r="D152" s="1465"/>
      <c r="E152" s="1453"/>
      <c r="F152" s="1458"/>
    </row>
    <row r="153">
      <c r="A153" s="1458"/>
      <c r="B153" s="1439" t="s">
        <v>10157</v>
      </c>
      <c r="C153" s="1440"/>
      <c r="D153" s="1440"/>
      <c r="E153" s="1440"/>
      <c r="F153" s="1441"/>
    </row>
    <row r="154">
      <c r="A154" s="1458"/>
      <c r="B154" s="1442"/>
      <c r="C154" s="785"/>
      <c r="D154" s="785"/>
      <c r="E154" s="785"/>
      <c r="F154" s="1443"/>
    </row>
    <row r="155">
      <c r="A155" s="1458"/>
      <c r="B155" s="1467" t="s">
        <v>10209</v>
      </c>
      <c r="C155" s="1440"/>
      <c r="D155" s="1440"/>
      <c r="E155" s="1440"/>
      <c r="F155" s="1441"/>
    </row>
    <row r="156">
      <c r="A156" s="1458"/>
      <c r="B156" s="1442"/>
      <c r="C156" s="785"/>
      <c r="D156" s="785"/>
      <c r="E156" s="785"/>
      <c r="F156" s="1443"/>
    </row>
    <row r="157">
      <c r="A157" s="1458"/>
      <c r="B157" s="1445" t="s">
        <v>10135</v>
      </c>
      <c r="C157" s="1446" t="s">
        <v>10169</v>
      </c>
      <c r="D157" s="1463" t="s">
        <v>10210</v>
      </c>
      <c r="E157" s="1446" t="s">
        <v>10147</v>
      </c>
      <c r="F157" s="1464">
        <v>43569.0</v>
      </c>
    </row>
    <row r="158">
      <c r="A158" s="1458"/>
      <c r="B158" s="1449" t="s">
        <v>10139</v>
      </c>
      <c r="C158" s="1453"/>
      <c r="D158" s="1465"/>
      <c r="E158" s="1453"/>
      <c r="F158" s="1458"/>
    </row>
    <row r="159">
      <c r="A159" s="1458"/>
      <c r="B159" s="1450" t="s">
        <v>10142</v>
      </c>
      <c r="C159" s="1453"/>
      <c r="D159" s="1465"/>
      <c r="E159" s="1453"/>
      <c r="F159" s="1458"/>
    </row>
    <row r="160">
      <c r="A160" s="1458"/>
      <c r="B160" s="1452" t="s">
        <v>10145</v>
      </c>
      <c r="C160" s="1453"/>
      <c r="D160" s="1465"/>
      <c r="E160" s="1453"/>
      <c r="F160" s="1458"/>
    </row>
    <row r="161">
      <c r="A161" s="1458"/>
      <c r="B161" s="1452" t="s">
        <v>10149</v>
      </c>
      <c r="C161" s="1453"/>
      <c r="D161" s="1465"/>
      <c r="E161" s="1453"/>
      <c r="F161" s="1458"/>
    </row>
    <row r="162">
      <c r="A162" s="1458"/>
      <c r="B162" s="1467" t="s">
        <v>10179</v>
      </c>
      <c r="C162" s="1440"/>
      <c r="D162" s="1440"/>
      <c r="E162" s="1440"/>
      <c r="F162" s="1441"/>
    </row>
    <row r="163">
      <c r="A163" s="1458"/>
      <c r="B163" s="1442"/>
      <c r="C163" s="785"/>
      <c r="D163" s="785"/>
      <c r="E163" s="785"/>
      <c r="F163" s="1443"/>
    </row>
    <row r="164">
      <c r="A164" s="1458"/>
      <c r="B164" s="1445" t="s">
        <v>10135</v>
      </c>
      <c r="C164" s="1446" t="s">
        <v>10169</v>
      </c>
      <c r="D164" s="1463" t="s">
        <v>10211</v>
      </c>
      <c r="E164" s="1446" t="s">
        <v>10147</v>
      </c>
      <c r="F164" s="1464">
        <v>43835.0</v>
      </c>
    </row>
    <row r="165">
      <c r="A165" s="1458"/>
      <c r="B165" s="1449" t="s">
        <v>10139</v>
      </c>
      <c r="C165" s="1446" t="s">
        <v>10212</v>
      </c>
      <c r="D165" s="1463" t="s">
        <v>10213</v>
      </c>
      <c r="E165" s="1446" t="s">
        <v>10214</v>
      </c>
      <c r="F165" s="1464">
        <v>43003.0</v>
      </c>
    </row>
    <row r="166">
      <c r="A166" s="1458"/>
      <c r="B166" s="1450" t="s">
        <v>10142</v>
      </c>
      <c r="C166" s="1453"/>
      <c r="D166" s="1465"/>
      <c r="E166" s="1453"/>
      <c r="F166" s="1458"/>
    </row>
    <row r="167">
      <c r="A167" s="1458"/>
      <c r="B167" s="1452" t="s">
        <v>10145</v>
      </c>
      <c r="C167" s="1453"/>
      <c r="D167" s="1465"/>
      <c r="E167" s="1453"/>
      <c r="F167" s="1458"/>
    </row>
    <row r="168">
      <c r="A168" s="1458"/>
      <c r="B168" s="1452" t="s">
        <v>10149</v>
      </c>
      <c r="C168" s="1453"/>
      <c r="D168" s="1465"/>
      <c r="E168" s="1453"/>
      <c r="F168" s="1458"/>
    </row>
    <row r="169">
      <c r="A169" s="1458"/>
      <c r="B169" s="1466"/>
      <c r="C169" s="1453"/>
      <c r="D169" s="1465"/>
      <c r="E169" s="1453"/>
      <c r="F169" s="1458"/>
    </row>
    <row r="170">
      <c r="A170" s="1458"/>
      <c r="B170" s="1439" t="s">
        <v>10159</v>
      </c>
      <c r="C170" s="1440"/>
      <c r="D170" s="1440"/>
      <c r="E170" s="1440"/>
      <c r="F170" s="1441"/>
    </row>
    <row r="171">
      <c r="A171" s="1458"/>
      <c r="B171" s="1442"/>
      <c r="C171" s="785"/>
      <c r="D171" s="785"/>
      <c r="E171" s="785"/>
      <c r="F171" s="1443"/>
    </row>
    <row r="172">
      <c r="A172" s="1458"/>
      <c r="B172" s="1445" t="s">
        <v>10135</v>
      </c>
      <c r="C172" s="1446" t="s">
        <v>4179</v>
      </c>
      <c r="D172" s="1463" t="s">
        <v>10215</v>
      </c>
      <c r="E172" s="1446" t="s">
        <v>10147</v>
      </c>
      <c r="F172" s="1464">
        <v>44132.0</v>
      </c>
    </row>
    <row r="173">
      <c r="A173" s="1458"/>
      <c r="B173" s="1449" t="s">
        <v>10139</v>
      </c>
      <c r="C173" s="1453"/>
      <c r="D173" s="1465"/>
      <c r="E173" s="1453"/>
      <c r="F173" s="1458"/>
    </row>
    <row r="174">
      <c r="A174" s="1458"/>
      <c r="B174" s="1450" t="s">
        <v>10142</v>
      </c>
      <c r="C174" s="1453"/>
      <c r="D174" s="1465"/>
      <c r="E174" s="1453"/>
      <c r="F174" s="1458"/>
    </row>
    <row r="175">
      <c r="A175" s="1458"/>
      <c r="B175" s="1452" t="s">
        <v>10145</v>
      </c>
      <c r="C175" s="1453"/>
      <c r="D175" s="1465"/>
      <c r="E175" s="1453"/>
      <c r="F175" s="1458"/>
    </row>
    <row r="176">
      <c r="A176" s="1458"/>
      <c r="B176" s="1452" t="s">
        <v>10149</v>
      </c>
      <c r="C176" s="1453"/>
      <c r="D176" s="1465"/>
      <c r="E176" s="1453"/>
      <c r="F176" s="1458"/>
    </row>
    <row r="177">
      <c r="A177" s="1458"/>
      <c r="B177" s="1439" t="s">
        <v>10162</v>
      </c>
      <c r="C177" s="1440"/>
      <c r="D177" s="1440"/>
      <c r="E177" s="1440"/>
      <c r="F177" s="1441"/>
    </row>
    <row r="178">
      <c r="A178" s="1458"/>
      <c r="B178" s="1442"/>
      <c r="C178" s="785"/>
      <c r="D178" s="785"/>
      <c r="E178" s="785"/>
      <c r="F178" s="1443"/>
    </row>
    <row r="179">
      <c r="A179" s="1458"/>
      <c r="B179" s="1445" t="s">
        <v>10135</v>
      </c>
      <c r="C179" s="1446" t="s">
        <v>4953</v>
      </c>
      <c r="D179" s="1463" t="s">
        <v>10216</v>
      </c>
      <c r="E179" s="1446" t="s">
        <v>10137</v>
      </c>
      <c r="F179" s="1464">
        <v>43741.0</v>
      </c>
    </row>
    <row r="180">
      <c r="A180" s="1458"/>
      <c r="B180" s="1449" t="s">
        <v>10139</v>
      </c>
      <c r="C180" s="1446" t="s">
        <v>10217</v>
      </c>
      <c r="D180" s="1463" t="s">
        <v>10218</v>
      </c>
      <c r="E180" s="1446" t="s">
        <v>10174</v>
      </c>
      <c r="F180" s="1464">
        <v>43748.0</v>
      </c>
    </row>
    <row r="181">
      <c r="A181" s="1458"/>
      <c r="B181" s="1450" t="s">
        <v>10142</v>
      </c>
      <c r="C181" s="1446" t="s">
        <v>2110</v>
      </c>
      <c r="D181" s="1463" t="s">
        <v>10219</v>
      </c>
      <c r="E181" s="1446" t="s">
        <v>10187</v>
      </c>
      <c r="F181" s="1464">
        <v>43729.0</v>
      </c>
    </row>
    <row r="182">
      <c r="A182" s="1458"/>
      <c r="B182" s="1452" t="s">
        <v>10145</v>
      </c>
      <c r="C182" s="1468" t="s">
        <v>324</v>
      </c>
      <c r="D182" s="1463" t="s">
        <v>10220</v>
      </c>
      <c r="E182" s="1446" t="s">
        <v>10137</v>
      </c>
      <c r="F182" s="1464">
        <v>44470.0</v>
      </c>
    </row>
    <row r="183">
      <c r="A183" s="1458"/>
      <c r="B183" s="1452" t="s">
        <v>10149</v>
      </c>
      <c r="C183" s="1446" t="s">
        <v>4179</v>
      </c>
      <c r="D183" s="1463" t="s">
        <v>10221</v>
      </c>
      <c r="E183" s="1446" t="s">
        <v>10147</v>
      </c>
      <c r="F183" s="1464">
        <v>44020.0</v>
      </c>
    </row>
    <row r="184">
      <c r="A184" s="1458"/>
      <c r="B184" s="1466"/>
      <c r="C184" s="1453"/>
      <c r="D184" s="1465"/>
      <c r="E184" s="1453"/>
      <c r="F184" s="1458"/>
    </row>
    <row r="185">
      <c r="A185" s="1458"/>
      <c r="B185" s="1466"/>
      <c r="C185" s="1453"/>
      <c r="D185" s="1465"/>
      <c r="E185" s="1453"/>
      <c r="F185" s="1458"/>
    </row>
    <row r="186">
      <c r="A186" s="1458"/>
      <c r="B186" s="1439" t="s">
        <v>10165</v>
      </c>
      <c r="C186" s="1440"/>
      <c r="D186" s="1440"/>
      <c r="E186" s="1440"/>
      <c r="F186" s="1441"/>
    </row>
    <row r="187">
      <c r="A187" s="1458"/>
      <c r="B187" s="1442"/>
      <c r="C187" s="785"/>
      <c r="D187" s="785"/>
      <c r="E187" s="785"/>
      <c r="F187" s="1443"/>
    </row>
    <row r="188">
      <c r="A188" s="1458"/>
      <c r="B188" s="1445" t="s">
        <v>10135</v>
      </c>
      <c r="C188" s="1468" t="s">
        <v>705</v>
      </c>
      <c r="D188" s="1463" t="s">
        <v>10222</v>
      </c>
      <c r="E188" s="1446" t="s">
        <v>10147</v>
      </c>
      <c r="F188" s="1464">
        <v>43600.0</v>
      </c>
    </row>
    <row r="189">
      <c r="A189" s="1458"/>
      <c r="B189" s="1449" t="s">
        <v>10139</v>
      </c>
      <c r="C189" s="1446" t="s">
        <v>10223</v>
      </c>
      <c r="D189" s="1463" t="s">
        <v>10224</v>
      </c>
      <c r="E189" s="1446" t="s">
        <v>10137</v>
      </c>
      <c r="F189" s="1464">
        <v>43723.0</v>
      </c>
    </row>
    <row r="190">
      <c r="A190" s="1458"/>
      <c r="B190" s="1450" t="s">
        <v>10142</v>
      </c>
      <c r="C190" s="1446" t="s">
        <v>2886</v>
      </c>
      <c r="D190" s="1463" t="s">
        <v>10225</v>
      </c>
      <c r="E190" s="1446" t="s">
        <v>10137</v>
      </c>
      <c r="F190" s="1464">
        <v>43951.0</v>
      </c>
    </row>
    <row r="191">
      <c r="A191" s="1458"/>
      <c r="B191" s="1452" t="s">
        <v>10145</v>
      </c>
      <c r="C191" s="1453"/>
      <c r="D191" s="1465"/>
      <c r="E191" s="1453"/>
      <c r="F191" s="1458"/>
    </row>
    <row r="192">
      <c r="A192" s="1458"/>
      <c r="B192" s="1452" t="s">
        <v>10149</v>
      </c>
      <c r="C192" s="1453"/>
      <c r="D192" s="1465"/>
      <c r="E192" s="1453"/>
      <c r="F192" s="1458"/>
    </row>
    <row r="193">
      <c r="A193" s="1458"/>
      <c r="B193" s="1466"/>
      <c r="C193" s="1453"/>
      <c r="D193" s="1465"/>
      <c r="E193" s="1453"/>
      <c r="F193" s="1458"/>
    </row>
    <row r="194">
      <c r="A194" s="1458"/>
      <c r="B194" s="1466"/>
      <c r="C194" s="1453"/>
      <c r="D194" s="1465"/>
      <c r="E194" s="1453"/>
      <c r="F194" s="1458"/>
    </row>
    <row r="195">
      <c r="A195" s="1458"/>
      <c r="B195" s="1466"/>
      <c r="C195" s="1453"/>
      <c r="D195" s="1465"/>
      <c r="E195" s="1453"/>
      <c r="F195" s="1458"/>
    </row>
    <row r="196">
      <c r="A196" s="1458"/>
      <c r="B196" s="1439" t="s">
        <v>10226</v>
      </c>
      <c r="C196" s="1440"/>
      <c r="D196" s="1440"/>
      <c r="E196" s="1440"/>
      <c r="F196" s="1441"/>
    </row>
    <row r="197">
      <c r="A197" s="1458"/>
      <c r="B197" s="1442"/>
      <c r="C197" s="785"/>
      <c r="D197" s="785"/>
      <c r="E197" s="785"/>
      <c r="F197" s="1443"/>
    </row>
    <row r="198">
      <c r="A198" s="1458"/>
      <c r="B198" s="1467" t="s">
        <v>10227</v>
      </c>
      <c r="C198" s="1440"/>
      <c r="D198" s="1440"/>
      <c r="E198" s="1440"/>
      <c r="F198" s="1441"/>
    </row>
    <row r="199">
      <c r="A199" s="1458"/>
      <c r="B199" s="1442"/>
      <c r="C199" s="785"/>
      <c r="D199" s="785"/>
      <c r="E199" s="785"/>
      <c r="F199" s="1443"/>
    </row>
    <row r="200">
      <c r="A200" s="1458"/>
      <c r="B200" s="1445" t="s">
        <v>10135</v>
      </c>
      <c r="C200" s="1446" t="s">
        <v>10217</v>
      </c>
      <c r="D200" s="1463" t="s">
        <v>10228</v>
      </c>
      <c r="E200" s="1446" t="s">
        <v>10174</v>
      </c>
      <c r="F200" s="1464">
        <v>44063.0</v>
      </c>
    </row>
    <row r="201">
      <c r="A201" s="1458"/>
      <c r="B201" s="1449" t="s">
        <v>10139</v>
      </c>
      <c r="C201" s="1453"/>
      <c r="D201" s="1465"/>
      <c r="E201" s="1453"/>
      <c r="F201" s="1458"/>
    </row>
    <row r="202">
      <c r="A202" s="1458"/>
      <c r="B202" s="1450" t="s">
        <v>10142</v>
      </c>
      <c r="C202" s="1453"/>
      <c r="D202" s="1465"/>
      <c r="E202" s="1453"/>
      <c r="F202" s="1458"/>
    </row>
    <row r="203">
      <c r="A203" s="1458"/>
      <c r="B203" s="1452" t="s">
        <v>10145</v>
      </c>
      <c r="C203" s="1453"/>
      <c r="D203" s="1465"/>
      <c r="E203" s="1453"/>
      <c r="F203" s="1458"/>
    </row>
    <row r="204">
      <c r="A204" s="1458"/>
      <c r="B204" s="1452" t="s">
        <v>10149</v>
      </c>
      <c r="C204" s="1453"/>
      <c r="D204" s="1465"/>
      <c r="E204" s="1453"/>
      <c r="F204" s="1458"/>
    </row>
    <row r="205">
      <c r="A205" s="1458"/>
      <c r="B205" s="1467" t="s">
        <v>10150</v>
      </c>
      <c r="C205" s="1440"/>
      <c r="D205" s="1440"/>
      <c r="E205" s="1440"/>
      <c r="F205" s="1441"/>
    </row>
    <row r="206">
      <c r="A206" s="1458"/>
      <c r="B206" s="1442"/>
      <c r="C206" s="785"/>
      <c r="D206" s="785"/>
      <c r="E206" s="785"/>
      <c r="F206" s="1443"/>
    </row>
    <row r="207">
      <c r="A207" s="1458"/>
      <c r="B207" s="1445" t="s">
        <v>10135</v>
      </c>
      <c r="C207" s="1446" t="s">
        <v>10229</v>
      </c>
      <c r="D207" s="1463" t="s">
        <v>10230</v>
      </c>
      <c r="E207" s="1446" t="s">
        <v>10174</v>
      </c>
      <c r="F207" s="1464">
        <v>44069.0</v>
      </c>
    </row>
    <row r="208">
      <c r="A208" s="1458"/>
      <c r="B208" s="1449" t="s">
        <v>10139</v>
      </c>
      <c r="C208" s="1453"/>
      <c r="D208" s="1465"/>
      <c r="E208" s="1453"/>
      <c r="F208" s="1458"/>
    </row>
    <row r="209">
      <c r="A209" s="1458"/>
      <c r="B209" s="1450" t="s">
        <v>10142</v>
      </c>
      <c r="C209" s="1453"/>
      <c r="D209" s="1465"/>
      <c r="E209" s="1453"/>
      <c r="F209" s="1458"/>
    </row>
    <row r="210">
      <c r="A210" s="1458"/>
      <c r="B210" s="1452" t="s">
        <v>10145</v>
      </c>
      <c r="C210" s="1453"/>
      <c r="D210" s="1465"/>
      <c r="E210" s="1453"/>
      <c r="F210" s="1458"/>
    </row>
    <row r="211">
      <c r="A211" s="1458"/>
      <c r="B211" s="1452" t="s">
        <v>10149</v>
      </c>
      <c r="C211" s="1453"/>
      <c r="D211" s="1465"/>
      <c r="E211" s="1453"/>
      <c r="F211" s="1458"/>
    </row>
    <row r="212">
      <c r="A212" s="1458"/>
      <c r="B212" s="1466"/>
      <c r="C212" s="1453"/>
      <c r="D212" s="1465"/>
      <c r="E212" s="1453"/>
      <c r="F212" s="1458"/>
    </row>
    <row r="213">
      <c r="A213" s="1458"/>
      <c r="B213" s="1439" t="s">
        <v>10167</v>
      </c>
      <c r="C213" s="1440"/>
      <c r="D213" s="1440"/>
      <c r="E213" s="1440"/>
      <c r="F213" s="1441"/>
    </row>
    <row r="214">
      <c r="A214" s="1458"/>
      <c r="B214" s="1442"/>
      <c r="C214" s="785"/>
      <c r="D214" s="785"/>
      <c r="E214" s="785"/>
      <c r="F214" s="1443"/>
    </row>
    <row r="215">
      <c r="A215" s="1458"/>
      <c r="B215" s="1445" t="s">
        <v>10135</v>
      </c>
      <c r="C215" s="1446" t="s">
        <v>4001</v>
      </c>
      <c r="D215" s="1463" t="s">
        <v>10231</v>
      </c>
      <c r="E215" s="1446" t="s">
        <v>10137</v>
      </c>
      <c r="F215" s="1464">
        <v>43514.0</v>
      </c>
    </row>
    <row r="216">
      <c r="A216" s="1458"/>
      <c r="B216" s="1449" t="s">
        <v>10139</v>
      </c>
      <c r="C216" s="1468" t="s">
        <v>324</v>
      </c>
      <c r="D216" s="1463" t="s">
        <v>10232</v>
      </c>
      <c r="E216" s="1446" t="s">
        <v>10137</v>
      </c>
      <c r="F216" s="1464">
        <v>43402.0</v>
      </c>
    </row>
    <row r="217">
      <c r="A217" s="1458"/>
      <c r="B217" s="1450" t="s">
        <v>10142</v>
      </c>
      <c r="C217" s="1446" t="s">
        <v>10217</v>
      </c>
      <c r="D217" s="1463" t="s">
        <v>10233</v>
      </c>
      <c r="E217" s="1446" t="s">
        <v>10174</v>
      </c>
      <c r="F217" s="1464">
        <v>43390.0</v>
      </c>
    </row>
    <row r="218">
      <c r="A218" s="1458"/>
      <c r="B218" s="1452" t="s">
        <v>10145</v>
      </c>
      <c r="C218" s="1446" t="s">
        <v>10163</v>
      </c>
      <c r="D218" s="1463" t="s">
        <v>10234</v>
      </c>
      <c r="E218" s="1446" t="s">
        <v>10147</v>
      </c>
      <c r="F218" s="1464">
        <v>44135.0</v>
      </c>
    </row>
    <row r="219">
      <c r="A219" s="1458"/>
      <c r="B219" s="1452" t="s">
        <v>10149</v>
      </c>
      <c r="C219" s="1453"/>
      <c r="D219" s="1465"/>
      <c r="E219" s="1453"/>
      <c r="F219" s="1458"/>
    </row>
    <row r="220">
      <c r="A220" s="1458"/>
      <c r="B220" s="1466"/>
      <c r="C220" s="1453"/>
      <c r="D220" s="1465"/>
      <c r="E220" s="1453"/>
      <c r="F220" s="1458"/>
    </row>
    <row r="221">
      <c r="A221" s="1458"/>
      <c r="B221" s="1466"/>
      <c r="C221" s="1453"/>
      <c r="D221" s="1465"/>
      <c r="E221" s="1453"/>
      <c r="F221" s="1458"/>
    </row>
    <row r="222">
      <c r="A222" s="1470"/>
      <c r="B222" s="1466"/>
      <c r="C222" s="1453"/>
      <c r="D222" s="1465"/>
      <c r="E222" s="1453"/>
      <c r="F222" s="1458"/>
    </row>
    <row r="223">
      <c r="A223" s="1470"/>
      <c r="B223" s="1439" t="s">
        <v>10168</v>
      </c>
      <c r="C223" s="1440"/>
      <c r="D223" s="1440"/>
      <c r="E223" s="1440"/>
      <c r="F223" s="1441"/>
    </row>
    <row r="224">
      <c r="A224" s="1470"/>
      <c r="B224" s="1442"/>
      <c r="C224" s="785"/>
      <c r="D224" s="785"/>
      <c r="E224" s="785"/>
      <c r="F224" s="1443"/>
    </row>
    <row r="225">
      <c r="A225" s="1470"/>
      <c r="B225" s="1471" t="s">
        <v>10135</v>
      </c>
      <c r="C225" s="1472" t="s">
        <v>10235</v>
      </c>
      <c r="D225" s="1473" t="s">
        <v>10236</v>
      </c>
      <c r="E225" s="1472" t="s">
        <v>10137</v>
      </c>
      <c r="F225" s="1474">
        <v>44404.0</v>
      </c>
    </row>
    <row r="226">
      <c r="A226" s="1470"/>
      <c r="B226" s="1475" t="s">
        <v>10139</v>
      </c>
      <c r="C226" s="1472" t="s">
        <v>6441</v>
      </c>
      <c r="D226" s="1476" t="s">
        <v>10237</v>
      </c>
      <c r="E226" s="1472" t="s">
        <v>10137</v>
      </c>
      <c r="F226" s="1474">
        <v>44418.0</v>
      </c>
    </row>
    <row r="227">
      <c r="A227" s="1470"/>
      <c r="B227" s="1477" t="s">
        <v>10142</v>
      </c>
      <c r="C227" s="1472" t="s">
        <v>4660</v>
      </c>
      <c r="D227" s="1476" t="s">
        <v>10238</v>
      </c>
      <c r="E227" s="1472" t="s">
        <v>10147</v>
      </c>
      <c r="F227" s="1474">
        <v>44425.0</v>
      </c>
    </row>
    <row r="228">
      <c r="A228" s="1470"/>
      <c r="B228" s="1478" t="s">
        <v>10145</v>
      </c>
      <c r="C228" s="1472" t="s">
        <v>4461</v>
      </c>
      <c r="D228" s="1476" t="s">
        <v>10239</v>
      </c>
      <c r="E228" s="1472" t="s">
        <v>10240</v>
      </c>
      <c r="F228" s="1474">
        <v>43942.0</v>
      </c>
    </row>
    <row r="229">
      <c r="A229" s="1470"/>
      <c r="B229" s="1478" t="s">
        <v>10149</v>
      </c>
      <c r="C229" s="1472" t="s">
        <v>4925</v>
      </c>
      <c r="D229" s="1476" t="s">
        <v>10241</v>
      </c>
      <c r="E229" s="1472" t="s">
        <v>10147</v>
      </c>
      <c r="F229" s="1474">
        <v>43942.0</v>
      </c>
    </row>
    <row r="230">
      <c r="A230" s="1470"/>
      <c r="B230" s="1479"/>
      <c r="C230" s="1480"/>
      <c r="D230" s="1481"/>
      <c r="E230" s="1480"/>
      <c r="F230" s="1482"/>
    </row>
    <row r="231">
      <c r="A231" s="1470"/>
      <c r="B231" s="1479"/>
      <c r="C231" s="1480"/>
      <c r="D231" s="1481"/>
      <c r="E231" s="1480"/>
      <c r="F231" s="1482"/>
    </row>
    <row r="232">
      <c r="A232" s="1470"/>
      <c r="B232" s="1479"/>
      <c r="C232" s="1480"/>
      <c r="D232" s="1481"/>
      <c r="E232" s="1480"/>
      <c r="F232" s="1482"/>
    </row>
    <row r="233">
      <c r="A233" s="1482"/>
      <c r="B233" s="1479"/>
      <c r="C233" s="1480"/>
      <c r="D233" s="1481"/>
      <c r="E233" s="1480"/>
      <c r="F233" s="1482"/>
    </row>
    <row r="234">
      <c r="A234" s="1482"/>
      <c r="B234" s="1483" t="s">
        <v>10242</v>
      </c>
      <c r="C234" s="1440"/>
      <c r="D234" s="1440"/>
      <c r="E234" s="1440"/>
      <c r="F234" s="1441"/>
    </row>
    <row r="235">
      <c r="A235" s="1482"/>
      <c r="B235" s="785"/>
      <c r="C235" s="785"/>
      <c r="D235" s="785"/>
      <c r="E235" s="785"/>
      <c r="F235" s="1443"/>
    </row>
    <row r="236">
      <c r="A236" s="1482"/>
      <c r="B236" s="1484" t="s">
        <v>10135</v>
      </c>
      <c r="C236" s="1485" t="s">
        <v>2284</v>
      </c>
      <c r="D236" s="1486" t="s">
        <v>10243</v>
      </c>
      <c r="E236" s="1485" t="s">
        <v>10137</v>
      </c>
      <c r="F236" s="1474">
        <v>44433.0</v>
      </c>
    </row>
    <row r="237">
      <c r="A237" s="1482"/>
      <c r="B237" s="1487" t="s">
        <v>10139</v>
      </c>
      <c r="C237" s="1485" t="s">
        <v>2110</v>
      </c>
      <c r="D237" s="1486" t="s">
        <v>10244</v>
      </c>
      <c r="E237" s="1485" t="s">
        <v>10187</v>
      </c>
      <c r="F237" s="1474">
        <v>44433.0</v>
      </c>
    </row>
    <row r="238">
      <c r="A238" s="1482"/>
      <c r="B238" s="1488" t="s">
        <v>10142</v>
      </c>
      <c r="C238" s="1485" t="s">
        <v>10235</v>
      </c>
      <c r="D238" s="1489" t="s">
        <v>10245</v>
      </c>
      <c r="E238" s="1485" t="s">
        <v>10246</v>
      </c>
      <c r="F238" s="1474">
        <v>44303.0</v>
      </c>
    </row>
    <row r="239">
      <c r="A239" s="1482"/>
      <c r="B239" s="1490" t="s">
        <v>10145</v>
      </c>
      <c r="C239" s="1485" t="s">
        <v>3295</v>
      </c>
      <c r="D239" s="1486" t="s">
        <v>10247</v>
      </c>
      <c r="E239" s="1485" t="s">
        <v>10137</v>
      </c>
      <c r="F239" s="1474">
        <v>44433.0</v>
      </c>
    </row>
    <row r="240">
      <c r="A240" s="1482"/>
      <c r="B240" s="1490" t="s">
        <v>10149</v>
      </c>
      <c r="C240" s="1485" t="s">
        <v>4461</v>
      </c>
      <c r="D240" s="1489" t="s">
        <v>10248</v>
      </c>
      <c r="E240" s="1485" t="s">
        <v>10240</v>
      </c>
      <c r="F240" s="1474">
        <v>44433.0</v>
      </c>
    </row>
    <row r="241">
      <c r="A241" s="1482"/>
      <c r="B241" s="1490" t="s">
        <v>10249</v>
      </c>
      <c r="C241" s="1485" t="s">
        <v>4660</v>
      </c>
      <c r="D241" s="1486" t="s">
        <v>10250</v>
      </c>
      <c r="E241" s="1485" t="s">
        <v>10246</v>
      </c>
      <c r="F241" s="1474">
        <v>44435.0</v>
      </c>
    </row>
    <row r="242">
      <c r="A242" s="1482"/>
      <c r="B242" s="1490" t="s">
        <v>10251</v>
      </c>
      <c r="C242" s="1485" t="s">
        <v>6800</v>
      </c>
      <c r="D242" s="1486" t="s">
        <v>10252</v>
      </c>
      <c r="E242" s="1485" t="s">
        <v>10187</v>
      </c>
      <c r="F242" s="1474">
        <v>44433.0</v>
      </c>
    </row>
    <row r="243">
      <c r="A243" s="1491"/>
      <c r="B243" s="1480"/>
      <c r="C243" s="1482"/>
      <c r="D243" s="1492"/>
      <c r="E243" s="1482"/>
      <c r="F243" s="1482"/>
    </row>
    <row r="244">
      <c r="A244" s="1491"/>
      <c r="B244" s="1483" t="s">
        <v>10253</v>
      </c>
      <c r="C244" s="1440"/>
      <c r="D244" s="1440"/>
      <c r="E244" s="1440"/>
      <c r="F244" s="1441"/>
    </row>
    <row r="245">
      <c r="A245" s="1491"/>
      <c r="B245" s="785"/>
      <c r="C245" s="785"/>
      <c r="D245" s="785"/>
      <c r="E245" s="785"/>
      <c r="F245" s="1443"/>
    </row>
    <row r="246">
      <c r="A246" s="1491"/>
      <c r="B246" s="1493" t="s">
        <v>10135</v>
      </c>
      <c r="C246" s="1485" t="s">
        <v>6441</v>
      </c>
      <c r="D246" s="1486" t="s">
        <v>10254</v>
      </c>
      <c r="E246" s="1485" t="s">
        <v>10137</v>
      </c>
      <c r="F246" s="1474">
        <v>44434.0</v>
      </c>
    </row>
    <row r="247">
      <c r="A247" s="1491"/>
      <c r="B247" s="1494" t="s">
        <v>10139</v>
      </c>
      <c r="C247" s="1485" t="s">
        <v>2284</v>
      </c>
      <c r="D247" s="1486" t="s">
        <v>10255</v>
      </c>
      <c r="E247" s="1485" t="s">
        <v>10137</v>
      </c>
      <c r="F247" s="1474">
        <v>44434.0</v>
      </c>
    </row>
    <row r="248">
      <c r="A248" s="1491"/>
      <c r="B248" s="1495" t="s">
        <v>10142</v>
      </c>
      <c r="C248" s="1485" t="s">
        <v>2110</v>
      </c>
      <c r="D248" s="1489" t="s">
        <v>10256</v>
      </c>
      <c r="E248" s="1485" t="s">
        <v>10187</v>
      </c>
      <c r="F248" s="1474">
        <v>44434.0</v>
      </c>
    </row>
    <row r="249">
      <c r="A249" s="1491"/>
      <c r="B249" s="1496" t="s">
        <v>10145</v>
      </c>
      <c r="C249" s="1485" t="s">
        <v>10257</v>
      </c>
      <c r="D249" s="1497" t="s">
        <v>10258</v>
      </c>
      <c r="E249" s="1485" t="s">
        <v>10137</v>
      </c>
      <c r="F249" s="1474">
        <v>44434.0</v>
      </c>
    </row>
    <row r="250">
      <c r="A250" s="1491"/>
      <c r="B250" s="1496" t="s">
        <v>10149</v>
      </c>
      <c r="C250" s="1485" t="s">
        <v>3295</v>
      </c>
      <c r="D250" s="1486" t="s">
        <v>10259</v>
      </c>
      <c r="E250" s="1485" t="s">
        <v>10137</v>
      </c>
      <c r="F250" s="1474">
        <v>44435.0</v>
      </c>
    </row>
    <row r="251">
      <c r="A251" s="1491"/>
      <c r="B251" s="1496" t="s">
        <v>10249</v>
      </c>
      <c r="C251" s="1485" t="s">
        <v>4461</v>
      </c>
      <c r="D251" s="1486" t="s">
        <v>10260</v>
      </c>
      <c r="E251" s="1485" t="s">
        <v>10240</v>
      </c>
      <c r="F251" s="1474">
        <v>44434.0</v>
      </c>
    </row>
    <row r="252">
      <c r="A252" s="1491"/>
      <c r="B252" s="1496" t="s">
        <v>10251</v>
      </c>
      <c r="C252" s="1485" t="s">
        <v>4660</v>
      </c>
      <c r="D252" s="1476" t="s">
        <v>10261</v>
      </c>
      <c r="E252" s="1498" t="s">
        <v>10246</v>
      </c>
      <c r="F252" s="1474">
        <v>44434.0</v>
      </c>
    </row>
    <row r="253">
      <c r="A253" s="1491"/>
      <c r="B253" s="1480"/>
      <c r="C253" s="1482"/>
      <c r="D253" s="1492"/>
      <c r="E253" s="1482"/>
      <c r="F253" s="148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1" t="s">
        <v>539</v>
      </c>
      <c r="AH8" s="194" t="s">
        <v>124</v>
      </c>
      <c r="AI8" s="193" t="s">
        <v>125</v>
      </c>
      <c r="AJ8" s="189" t="str">
        <f>HYPERLINK("https://www.twitch.tv/videos/540380823","2:04.21")</f>
        <v>2:04.21</v>
      </c>
      <c r="AK8" s="176"/>
      <c r="AL8" s="195" t="s">
        <v>127</v>
      </c>
      <c r="AM8" s="196" t="s">
        <v>540</v>
      </c>
      <c r="AN8" s="195" t="s">
        <v>541</v>
      </c>
      <c r="AO8" s="196" t="s">
        <v>542</v>
      </c>
      <c r="AP8" s="197" t="s">
        <v>543</v>
      </c>
      <c r="AQ8" s="198" t="s">
        <v>544</v>
      </c>
      <c r="AR8" s="199" t="s">
        <v>545</v>
      </c>
      <c r="AS8" s="195" t="s">
        <v>546</v>
      </c>
      <c r="AT8" s="195" t="s">
        <v>547</v>
      </c>
      <c r="AU8" s="195" t="s">
        <v>136</v>
      </c>
      <c r="AV8" s="196" t="s">
        <v>548</v>
      </c>
      <c r="AW8" s="200" t="str">
        <f>HYPERLINK("https://clips.twitch.tv/AnnoyingLovelyAnacondaBloodTrail","41.52")</f>
        <v>41.52</v>
      </c>
      <c r="AX8" s="196" t="s">
        <v>549</v>
      </c>
      <c r="AY8" s="178"/>
      <c r="AZ8" s="201" t="s">
        <v>550</v>
      </c>
      <c r="BA8" s="201" t="s">
        <v>141</v>
      </c>
      <c r="BB8" s="201" t="s">
        <v>551</v>
      </c>
      <c r="BC8" s="201" t="s">
        <v>552</v>
      </c>
      <c r="BD8" s="201" t="s">
        <v>553</v>
      </c>
      <c r="BE8" s="202" t="s">
        <v>554</v>
      </c>
      <c r="BF8" s="202" t="s">
        <v>555</v>
      </c>
      <c r="BG8" s="201" t="s">
        <v>556</v>
      </c>
      <c r="BH8" s="203"/>
      <c r="BI8" s="204" t="str">
        <f>HYPERLINK("https://www.twitch.tv/videos/550712891","1:22.59")</f>
        <v>1:22.59</v>
      </c>
      <c r="BJ8" s="204" t="str">
        <f>HYPERLINK("https://clips.twitch.tv/ShakingHelplessSnakeChocolateRain","11.33")</f>
        <v>11.33</v>
      </c>
      <c r="BK8" s="202" t="s">
        <v>557</v>
      </c>
      <c r="BL8" s="204" t="s">
        <v>558</v>
      </c>
      <c r="BM8" s="201" t="s">
        <v>559</v>
      </c>
      <c r="BN8" s="205" t="s">
        <v>560</v>
      </c>
      <c r="BO8" s="206"/>
      <c r="BP8" s="207" t="s">
        <v>561</v>
      </c>
      <c r="BQ8" s="208" t="str">
        <f>HYPERLINK("https://clips.twitch.tv/CoweringAntediluvianParrotOSkomodo","51.62")</f>
        <v>51.62</v>
      </c>
      <c r="BR8" s="208" t="str">
        <f>HYPERLINK("https://clips.twitch.tv/MistyHelpfulRaccoonArsonNoSexy","34.22")</f>
        <v>34.22</v>
      </c>
      <c r="BS8" s="208" t="s">
        <v>562</v>
      </c>
      <c r="BT8" s="134" t="s">
        <v>563</v>
      </c>
      <c r="BU8" s="139" t="s">
        <v>564</v>
      </c>
      <c r="BV8" s="207" t="s">
        <v>565</v>
      </c>
      <c r="BW8" s="207" t="s">
        <v>566</v>
      </c>
      <c r="BX8" s="209" t="s">
        <v>567</v>
      </c>
      <c r="BY8" s="139" t="s">
        <v>568</v>
      </c>
      <c r="BZ8" s="209" t="s">
        <v>569</v>
      </c>
      <c r="CA8" s="210" t="s">
        <v>570</v>
      </c>
      <c r="CB8" s="207" t="s">
        <v>571</v>
      </c>
      <c r="CC8" s="207" t="s">
        <v>572</v>
      </c>
      <c r="CD8" s="208" t="str">
        <f>HYPERLINK("https://www.twitch.tv/videos/527836634","2:12.90")</f>
        <v>2:12.90</v>
      </c>
      <c r="CE8" s="211"/>
      <c r="CF8" s="146" t="s">
        <v>573</v>
      </c>
      <c r="CG8" s="146" t="s">
        <v>574</v>
      </c>
      <c r="CH8" s="146" t="s">
        <v>575</v>
      </c>
      <c r="CI8" s="212" t="s">
        <v>576</v>
      </c>
      <c r="CJ8" s="213" t="s">
        <v>288</v>
      </c>
      <c r="CK8" s="212" t="s">
        <v>577</v>
      </c>
      <c r="CL8" s="214" t="str">
        <f>HYPERLINK("https://clips.twitch.tv/PhilanthropicColdWatercressTF2John","29.91")</f>
        <v>29.91</v>
      </c>
      <c r="CM8" s="146" t="s">
        <v>395</v>
      </c>
      <c r="CN8" s="215" t="s">
        <v>578</v>
      </c>
      <c r="CO8" s="146" t="s">
        <v>579</v>
      </c>
      <c r="CP8" s="213" t="s">
        <v>580</v>
      </c>
      <c r="CQ8" s="213" t="s">
        <v>581</v>
      </c>
      <c r="CR8" s="216" t="s">
        <v>582</v>
      </c>
      <c r="CS8" s="178"/>
      <c r="CT8" s="217" t="s">
        <v>583</v>
      </c>
      <c r="CU8" s="218" t="s">
        <v>296</v>
      </c>
      <c r="CV8" s="219" t="s">
        <v>537</v>
      </c>
      <c r="CW8" s="220" t="s">
        <v>583</v>
      </c>
      <c r="CX8" s="217" t="s">
        <v>584</v>
      </c>
      <c r="CY8" s="157" t="s">
        <v>585</v>
      </c>
      <c r="CZ8" s="220" t="s">
        <v>586</v>
      </c>
      <c r="DA8" s="157" t="s">
        <v>587</v>
      </c>
      <c r="DB8" s="219" t="s">
        <v>588</v>
      </c>
      <c r="DC8" s="221" t="s">
        <v>589</v>
      </c>
      <c r="DD8" s="222" t="s">
        <v>512</v>
      </c>
      <c r="DE8" s="223" t="str">
        <f>HYPERLINK("https://www.twitch.tv/videos/540821063","1:30.87")</f>
        <v>1:30.87</v>
      </c>
      <c r="DF8" s="178"/>
      <c r="DG8" s="170" t="s">
        <v>590</v>
      </c>
      <c r="DH8" s="224" t="s">
        <v>591</v>
      </c>
      <c r="DI8" s="225" t="s">
        <v>592</v>
      </c>
      <c r="DJ8" s="226" t="s">
        <v>593</v>
      </c>
      <c r="DK8" s="224" t="s">
        <v>594</v>
      </c>
      <c r="DL8" s="227" t="s">
        <v>595</v>
      </c>
      <c r="DM8" s="225" t="s">
        <v>596</v>
      </c>
      <c r="DN8" s="170" t="str">
        <f>HYPERLINK("https://www.twitch.tv/videos/535305617","1:16.33")</f>
        <v>1:16.33</v>
      </c>
      <c r="DO8" s="228" t="s">
        <v>597</v>
      </c>
      <c r="DP8" s="227" t="s">
        <v>598</v>
      </c>
      <c r="DQ8" s="229" t="s">
        <v>204</v>
      </c>
      <c r="DR8" s="229" t="s">
        <v>599</v>
      </c>
      <c r="DS8" s="225" t="s">
        <v>600</v>
      </c>
      <c r="DT8" s="227" t="s">
        <v>601</v>
      </c>
      <c r="DU8" s="225" t="s">
        <v>602</v>
      </c>
      <c r="DV8" s="224" t="s">
        <v>603</v>
      </c>
      <c r="DW8" s="170" t="s">
        <v>604</v>
      </c>
      <c r="DX8" s="229" t="s">
        <v>605</v>
      </c>
      <c r="DY8" s="225" t="s">
        <v>606</v>
      </c>
      <c r="DZ8" s="226" t="s">
        <v>607</v>
      </c>
      <c r="EA8" s="226" t="s">
        <v>608</v>
      </c>
      <c r="EB8" s="224" t="s">
        <v>609</v>
      </c>
    </row>
    <row r="9" ht="15.75" customHeight="1">
      <c r="A9" s="230"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3"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4"/>
      <c r="X10" s="189" t="str">
        <f>HYPERLINK("https://clips.twitch.tv/LightOptimisticUdonDatBoi","50.20")</f>
        <v>50.20</v>
      </c>
      <c r="Y10" s="189" t="str">
        <f>HYPERLINK("https://clips.twitch.tv/IcyShinyTrollNinjaGrumpy","16.91")</f>
        <v>16.91</v>
      </c>
      <c r="Z10" s="235" t="s">
        <v>723</v>
      </c>
      <c r="AA10" s="236" t="s">
        <v>724</v>
      </c>
      <c r="AB10" s="189" t="str">
        <f>HYPERLINK("https://youtu.be/Imyo7x5mfG4","30.15")</f>
        <v>30.15</v>
      </c>
      <c r="AC10" s="237" t="s">
        <v>620</v>
      </c>
      <c r="AD10" s="236" t="s">
        <v>725</v>
      </c>
      <c r="AE10" s="189" t="str">
        <f>HYPERLINK("https://clips.twitch.tv/ImpossibleDelightfulAlfalfaFloof","1:33.78")</f>
        <v>1:33.78</v>
      </c>
      <c r="AF10" s="235" t="s">
        <v>726</v>
      </c>
      <c r="AG10" s="189" t="str">
        <f>HYPERLINK("https://clips.twitch.tv/BoredAntsyGrassFailFish","44.53")</f>
        <v>44.53</v>
      </c>
      <c r="AH10" s="238"/>
      <c r="AI10" s="189"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7" t="s">
        <v>533</v>
      </c>
      <c r="AQ10" s="196" t="s">
        <v>640</v>
      </c>
      <c r="AR10" s="197" t="s">
        <v>729</v>
      </c>
      <c r="AS10" s="197" t="s">
        <v>730</v>
      </c>
      <c r="AT10" s="241" t="s">
        <v>731</v>
      </c>
      <c r="AU10" s="239" t="str">
        <f>HYPERLINK("https://youtu.be/JiJPMQx9xwU","31.85")</f>
        <v>31.85</v>
      </c>
      <c r="AV10" s="239" t="str">
        <f>HYPERLINK("https://clips.twitch.tv/AwkwardSpunkyRabbitBleedPurple","42.52")</f>
        <v>42.52</v>
      </c>
      <c r="AW10" s="197" t="s">
        <v>732</v>
      </c>
      <c r="AX10" s="242" t="s">
        <v>733</v>
      </c>
      <c r="AY10" s="178"/>
      <c r="AZ10" s="243" t="s">
        <v>734</v>
      </c>
      <c r="BA10" s="204" t="str">
        <f>HYPERLINK("https://youtu.be/6f5dBhAmU1g","42.10")</f>
        <v>42.10</v>
      </c>
      <c r="BB10" s="243" t="s">
        <v>735</v>
      </c>
      <c r="BC10" s="204" t="str">
        <f>HYPERLINK("https://clips.twitch.tv/BenevolentUninterestedOrcaJebaited","32.94")</f>
        <v>32.94</v>
      </c>
      <c r="BD10" s="132" t="str">
        <f>HYPERLINK("https://youtu.be/wGlGQXGeUjg","52.64")</f>
        <v>52.64</v>
      </c>
      <c r="BE10" s="204" t="str">
        <f>HYPERLINK("https://clips.twitch.tv/SneakyMistyTardigradeGOWSkull","42.46")</f>
        <v>42.46</v>
      </c>
      <c r="BF10" s="243" t="s">
        <v>736</v>
      </c>
      <c r="BG10" s="244" t="s">
        <v>486</v>
      </c>
      <c r="BH10" s="245" t="s">
        <v>737</v>
      </c>
      <c r="BI10" s="245" t="s">
        <v>738</v>
      </c>
      <c r="BJ10" s="204" t="str">
        <f>HYPERLINK("https://clips.twitch.tv/KitschyRacyAnacondaKAPOW","12.61")</f>
        <v>12.61</v>
      </c>
      <c r="BK10" s="245" t="str">
        <f>HYPERLINK("https://youtu.be/hT6Jt4ZNhpk","1:00.56")</f>
        <v>1:00.56</v>
      </c>
      <c r="BL10" s="204" t="str">
        <f>HYPERLINK("https://youtu.be/RupDu8P7A5Y","42.29")</f>
        <v>42.29</v>
      </c>
      <c r="BM10" s="243" t="s">
        <v>739</v>
      </c>
      <c r="BN10" s="245" t="s">
        <v>740</v>
      </c>
      <c r="BO10" s="246"/>
      <c r="BP10" s="247" t="s">
        <v>741</v>
      </c>
      <c r="BQ10" s="248" t="s">
        <v>742</v>
      </c>
      <c r="BR10" s="208" t="str">
        <f>HYPERLINK("https://clips.twitch.tv/MotionlessJollyBatteryOSsloth","34.43")</f>
        <v>34.43</v>
      </c>
      <c r="BS10" s="208" t="str">
        <f>HYPERLINK("https://clips.twitch.tv/PuzzledUnsightlyPlumageBrokeBack","22.89")</f>
        <v>22.89</v>
      </c>
      <c r="BT10" s="208" t="str">
        <f>HYPERLINK("https://youtu.be/7Bkj8-IZSYU","51.52")</f>
        <v>51.52</v>
      </c>
      <c r="BU10" s="209" t="s">
        <v>743</v>
      </c>
      <c r="BV10" s="208" t="str">
        <f>HYPERLINK("https://www.twitch.tv/videos/567751407","2:04.39")</f>
        <v>2:04.39</v>
      </c>
      <c r="BW10" s="209" t="s">
        <v>744</v>
      </c>
      <c r="BX10" s="209" t="s">
        <v>745</v>
      </c>
      <c r="BY10" s="208" t="str">
        <f>HYPERLINK("https://youtu.be/67-_koyHzaA","22.10")</f>
        <v>22.10</v>
      </c>
      <c r="BZ10" s="208" t="s">
        <v>746</v>
      </c>
      <c r="CA10" s="209"/>
      <c r="CB10" s="209" t="s">
        <v>747</v>
      </c>
      <c r="CC10" s="209" t="s">
        <v>532</v>
      </c>
      <c r="CD10" s="134" t="s">
        <v>748</v>
      </c>
      <c r="CE10" s="249"/>
      <c r="CF10" s="250" t="s">
        <v>749</v>
      </c>
      <c r="CG10" s="146" t="s">
        <v>750</v>
      </c>
      <c r="CH10" s="214" t="str">
        <f>HYPERLINK("https://clips.twitch.tv/AlluringBovineRingNomNom","42.97")</f>
        <v>42.97</v>
      </c>
      <c r="CI10" s="212" t="s">
        <v>751</v>
      </c>
      <c r="CJ10" s="251" t="s">
        <v>752</v>
      </c>
      <c r="CK10" s="250" t="s">
        <v>485</v>
      </c>
      <c r="CL10" s="214" t="str">
        <f>HYPERLINK("https://clips.twitch.tv/FunAstuteOrcaTheThing","30.11")</f>
        <v>30.11</v>
      </c>
      <c r="CM10" s="215" t="str">
        <f>HYPERLINK("https://youtu.be/x2-SXpYJI6M","15.50")</f>
        <v>15.50</v>
      </c>
      <c r="CN10" s="212" t="s">
        <v>753</v>
      </c>
      <c r="CO10" s="251" t="s">
        <v>754</v>
      </c>
      <c r="CP10" s="212"/>
      <c r="CQ10" s="212" t="s">
        <v>755</v>
      </c>
      <c r="CR10" s="214" t="str">
        <f>HYPERLINK("https://youtu.be/DMd_ryoFlh4","1:35.08")</f>
        <v>1:35.08</v>
      </c>
      <c r="CS10" s="178"/>
      <c r="CT10" s="223" t="str">
        <f>HYPERLINK("https://clips.twitch.tv/PlayfulAmorphousLeopardPicoMause","42.94")</f>
        <v>42.94</v>
      </c>
      <c r="CU10" s="223" t="str">
        <f>HYPERLINK("https://youtu.be/oiVNcjmHxVI","12.61")</f>
        <v>12.61</v>
      </c>
      <c r="CV10" s="223" t="str">
        <f>HYPERLINK("https://youtu.be/FgtwdTwO1Ss","29.55")</f>
        <v>29.55</v>
      </c>
      <c r="CW10" s="223" t="str">
        <f>HYPERLINK("https://clips.twitch.tv/UglyDaintySalsifyTinyFace","44.38")</f>
        <v>44.38</v>
      </c>
      <c r="CX10" s="223" t="str">
        <f>HYPERLINK("https://clips.twitch.tv/RefinedAttractiveSquidHassanChop","50.93")</f>
        <v>50.93</v>
      </c>
      <c r="CY10" s="223" t="str">
        <f>HYPERLINK("https://clips.twitch.tv/SpunkyOddCheetahSeemsGood","27.05")</f>
        <v>27.05</v>
      </c>
      <c r="CZ10" s="223" t="str">
        <f>HYPERLINK("https://youtu.be/Ep8IDi5o2Ec","2:17.19")</f>
        <v>2:17.19</v>
      </c>
      <c r="DA10" s="220" t="s">
        <v>756</v>
      </c>
      <c r="DB10" s="220" t="s">
        <v>757</v>
      </c>
      <c r="DC10" s="218" t="str">
        <f>HYPERLINK("https://youtu.be/18PnNWGWvRE","1:04.51")</f>
        <v>1:04.51</v>
      </c>
      <c r="DD10" s="218" t="str">
        <f>HYPERLINK("https://clips.twitch.tv/DignifiedClearGorillaBrokeBack","31.39")</f>
        <v>31.39</v>
      </c>
      <c r="DE10" s="223"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4" t="s">
        <v>759</v>
      </c>
      <c r="DM10" s="252" t="s">
        <v>760</v>
      </c>
      <c r="DN10" s="253" t="s">
        <v>761</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7" t="s">
        <v>763</v>
      </c>
      <c r="EA10" s="253" t="s">
        <v>764</v>
      </c>
      <c r="EB10" s="170" t="str">
        <f>HYPERLINK("https://clips.twitch.tv/BadCoweringSrirachaKlappa","24.61")</f>
        <v>24.61</v>
      </c>
    </row>
    <row r="11" ht="15.75" customHeight="1">
      <c r="A11" s="230"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427</v>
      </c>
      <c r="D12" s="98" t="s">
        <v>707</v>
      </c>
      <c r="E12" s="99" t="s">
        <v>707</v>
      </c>
      <c r="F12" s="100" t="s">
        <v>838</v>
      </c>
      <c r="G12" s="96" t="s">
        <v>839</v>
      </c>
      <c r="H12" s="185" t="s">
        <v>840</v>
      </c>
      <c r="I12" s="185" t="s">
        <v>841</v>
      </c>
      <c r="J12" s="258" t="s">
        <v>842</v>
      </c>
      <c r="K12" s="185" t="s">
        <v>333</v>
      </c>
      <c r="L12" s="184" t="s">
        <v>145</v>
      </c>
      <c r="M12" s="259" t="s">
        <v>843</v>
      </c>
      <c r="N12" s="260" t="s">
        <v>844</v>
      </c>
      <c r="O12" s="261" t="s">
        <v>845</v>
      </c>
      <c r="P12" s="261" t="s">
        <v>775</v>
      </c>
      <c r="Q12" s="187"/>
      <c r="R12" s="185"/>
      <c r="S12" s="185" t="s">
        <v>846</v>
      </c>
      <c r="T12" s="262" t="s">
        <v>847</v>
      </c>
      <c r="U12" s="263"/>
      <c r="V12" s="263"/>
      <c r="W12" s="176"/>
      <c r="X12" s="189" t="str">
        <f>HYPERLINK("https://clips.twitch.tv/MuddyAgileHareLitty","49.96")</f>
        <v>49.96</v>
      </c>
      <c r="Y12" s="108" t="s">
        <v>848</v>
      </c>
      <c r="Z12" s="236" t="s">
        <v>535</v>
      </c>
      <c r="AA12" s="264">
        <v>43.75</v>
      </c>
      <c r="AB12" s="108" t="s">
        <v>445</v>
      </c>
      <c r="AC12" s="189" t="s">
        <v>849</v>
      </c>
      <c r="AD12" s="108" t="s">
        <v>850</v>
      </c>
      <c r="AE12" s="108" t="s">
        <v>851</v>
      </c>
      <c r="AF12" s="194" t="s">
        <v>243</v>
      </c>
      <c r="AG12" s="235"/>
      <c r="AH12" s="265"/>
      <c r="AI12" s="194" t="s">
        <v>852</v>
      </c>
      <c r="AJ12" s="266"/>
      <c r="AK12" s="176"/>
      <c r="AL12" s="195" t="s">
        <v>355</v>
      </c>
      <c r="AM12" s="118" t="s">
        <v>853</v>
      </c>
      <c r="AN12" s="198" t="s">
        <v>854</v>
      </c>
      <c r="AO12" s="267"/>
      <c r="AP12" s="267"/>
      <c r="AQ12" s="196" t="s">
        <v>855</v>
      </c>
      <c r="AR12" s="267"/>
      <c r="AS12" s="195" t="s">
        <v>458</v>
      </c>
      <c r="AT12" s="268" t="s">
        <v>856</v>
      </c>
      <c r="AU12" s="195" t="s">
        <v>857</v>
      </c>
      <c r="AV12" s="269"/>
      <c r="AW12" s="270" t="s">
        <v>858</v>
      </c>
      <c r="AX12" s="267"/>
      <c r="AY12" s="178"/>
      <c r="AZ12" s="204" t="str">
        <f>HYPERLINK("https://clips.twitch.tv/JollyDarlingMousePipeHype","49.40")</f>
        <v>49.40</v>
      </c>
      <c r="BA12" s="271" t="s">
        <v>464</v>
      </c>
      <c r="BB12" s="201" t="s">
        <v>551</v>
      </c>
      <c r="BC12" s="132" t="s">
        <v>859</v>
      </c>
      <c r="BD12" s="204" t="str">
        <f>HYPERLINK("https://clips.twitch.tv/ExquisiteCourteousFlyUnSane","52.80")</f>
        <v>52.80</v>
      </c>
      <c r="BE12" s="243" t="s">
        <v>860</v>
      </c>
      <c r="BF12" s="272"/>
      <c r="BG12" s="201" t="s">
        <v>861</v>
      </c>
      <c r="BH12" s="203"/>
      <c r="BI12" s="243" t="s">
        <v>862</v>
      </c>
      <c r="BJ12" s="243" t="s">
        <v>863</v>
      </c>
      <c r="BK12" s="243" t="s">
        <v>864</v>
      </c>
      <c r="BL12" s="271" t="s">
        <v>471</v>
      </c>
      <c r="BM12" s="204" t="s">
        <v>153</v>
      </c>
      <c r="BN12" s="272"/>
      <c r="BO12" s="178"/>
      <c r="BP12" s="211"/>
      <c r="BQ12" s="208" t="str">
        <f>HYPERLINK("https://clips.twitch.tv/PolishedAnimatedPenguinOhMyDog","50.72")</f>
        <v>50.72</v>
      </c>
      <c r="BR12" s="139" t="s">
        <v>865</v>
      </c>
      <c r="BS12" s="273" t="s">
        <v>866</v>
      </c>
      <c r="BT12" s="274" t="s">
        <v>131</v>
      </c>
      <c r="BU12" s="275" t="s">
        <v>595</v>
      </c>
      <c r="BV12" s="276"/>
      <c r="BW12" s="209"/>
      <c r="BX12" s="209" t="s">
        <v>867</v>
      </c>
      <c r="BY12" s="207" t="s">
        <v>481</v>
      </c>
      <c r="BZ12" s="209" t="s">
        <v>868</v>
      </c>
      <c r="CA12" s="211"/>
      <c r="CB12" s="277" t="s">
        <v>869</v>
      </c>
      <c r="CC12" s="209" t="s">
        <v>870</v>
      </c>
      <c r="CD12" s="276"/>
      <c r="CE12" s="276"/>
      <c r="CF12" s="215" t="str">
        <f>HYPERLINK("https://clips.twitch.tv/PlainYummyKuduDeIlluminati","53.44")</f>
        <v>53.44</v>
      </c>
      <c r="CG12" s="250" t="s">
        <v>486</v>
      </c>
      <c r="CH12" s="216" t="s">
        <v>871</v>
      </c>
      <c r="CI12" s="278" t="s">
        <v>872</v>
      </c>
      <c r="CJ12" s="212" t="s">
        <v>873</v>
      </c>
      <c r="CK12" s="279" t="s">
        <v>874</v>
      </c>
      <c r="CL12" s="212" t="s">
        <v>875</v>
      </c>
      <c r="CM12" s="212" t="s">
        <v>876</v>
      </c>
      <c r="CN12" s="280"/>
      <c r="CO12" s="146" t="s">
        <v>136</v>
      </c>
      <c r="CP12" s="281"/>
      <c r="CQ12" s="146" t="s">
        <v>877</v>
      </c>
      <c r="CR12" s="282"/>
      <c r="CS12" s="178"/>
      <c r="CT12" s="217" t="s">
        <v>878</v>
      </c>
      <c r="CU12" s="220" t="s">
        <v>879</v>
      </c>
      <c r="CV12" s="283" t="s">
        <v>880</v>
      </c>
      <c r="CW12" s="222" t="s">
        <v>881</v>
      </c>
      <c r="CX12" s="284" t="s">
        <v>882</v>
      </c>
      <c r="CY12" s="285"/>
      <c r="CZ12" s="157" t="s">
        <v>883</v>
      </c>
      <c r="DA12" s="220" t="s">
        <v>884</v>
      </c>
      <c r="DB12" s="286"/>
      <c r="DC12" s="157" t="s">
        <v>885</v>
      </c>
      <c r="DD12" s="157" t="s">
        <v>886</v>
      </c>
      <c r="DE12" s="287"/>
      <c r="DF12" s="178"/>
      <c r="DG12" s="252" t="s">
        <v>887</v>
      </c>
      <c r="DH12" s="288"/>
      <c r="DI12" s="288"/>
      <c r="DJ12" s="252" t="s">
        <v>888</v>
      </c>
      <c r="DK12" s="252" t="s">
        <v>596</v>
      </c>
      <c r="DL12" s="252" t="s">
        <v>833</v>
      </c>
      <c r="DM12" s="252" t="s">
        <v>889</v>
      </c>
      <c r="DN12" s="289" t="s">
        <v>890</v>
      </c>
      <c r="DO12" s="225" t="s">
        <v>891</v>
      </c>
      <c r="DP12" s="252" t="s">
        <v>892</v>
      </c>
      <c r="DQ12" s="252" t="s">
        <v>177</v>
      </c>
      <c r="DR12" s="288"/>
      <c r="DS12" s="224" t="s">
        <v>893</v>
      </c>
      <c r="DT12" s="252" t="s">
        <v>415</v>
      </c>
      <c r="DU12" s="288"/>
      <c r="DV12" s="252"/>
      <c r="DW12" s="290" t="s">
        <v>894</v>
      </c>
      <c r="DX12" s="288"/>
      <c r="DY12" s="170" t="s">
        <v>895</v>
      </c>
      <c r="DZ12" s="227" t="s">
        <v>896</v>
      </c>
      <c r="EA12" s="224" t="s">
        <v>897</v>
      </c>
      <c r="EB12" s="227"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919</v>
      </c>
      <c r="AC13" s="84" t="s">
        <v>920</v>
      </c>
      <c r="AD13" s="84" t="s">
        <v>120</v>
      </c>
      <c r="AE13" s="82" t="s">
        <v>921</v>
      </c>
      <c r="AF13" s="292"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5"/>
      <c r="DI13" s="255"/>
      <c r="DJ13" s="86" t="s">
        <v>970</v>
      </c>
      <c r="DK13" s="84" t="s">
        <v>415</v>
      </c>
      <c r="DL13" s="84" t="s">
        <v>971</v>
      </c>
      <c r="DM13" s="82" t="s">
        <v>972</v>
      </c>
      <c r="DN13" s="82" t="s">
        <v>973</v>
      </c>
      <c r="DO13" s="82" t="s">
        <v>974</v>
      </c>
      <c r="DP13" s="89" t="s">
        <v>975</v>
      </c>
      <c r="DQ13" s="84" t="s">
        <v>177</v>
      </c>
      <c r="DR13" s="255"/>
      <c r="DS13" s="84" t="s">
        <v>976</v>
      </c>
      <c r="DT13" s="255"/>
      <c r="DU13" s="255"/>
      <c r="DV13" s="255"/>
      <c r="DW13" s="232"/>
      <c r="DX13" s="255"/>
      <c r="DY13" s="255"/>
      <c r="DZ13" s="255"/>
      <c r="EA13" s="255"/>
      <c r="EB13" s="255"/>
    </row>
    <row r="14" ht="15.75" customHeight="1">
      <c r="A14" s="257"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3" t="s">
        <v>986</v>
      </c>
      <c r="U14" s="182" t="str">
        <f>HYPERLINK("https://www.youtube.com/watch?v=GZFbEGnFzbQ","51.24")</f>
        <v>51.24</v>
      </c>
      <c r="V14" s="183" t="s">
        <v>987</v>
      </c>
      <c r="W14" s="234"/>
      <c r="X14" s="294" t="s">
        <v>988</v>
      </c>
      <c r="Y14" s="108" t="s">
        <v>989</v>
      </c>
      <c r="Z14" s="189" t="str">
        <f>HYPERLINK("https://www.youtube.com/watch?v=H3Xii6ch9n4&amp;feature=youtu.be","14.45")</f>
        <v>14.45</v>
      </c>
      <c r="AA14" s="193" t="s">
        <v>990</v>
      </c>
      <c r="AB14" s="108" t="s">
        <v>991</v>
      </c>
      <c r="AC14" s="190" t="s">
        <v>992</v>
      </c>
      <c r="AD14" s="108" t="s">
        <v>120</v>
      </c>
      <c r="AE14" s="108" t="s">
        <v>242</v>
      </c>
      <c r="AF14" s="194" t="s">
        <v>243</v>
      </c>
      <c r="AG14" s="235" t="s">
        <v>993</v>
      </c>
      <c r="AH14" s="235"/>
      <c r="AI14" s="235" t="s">
        <v>994</v>
      </c>
      <c r="AJ14" s="235" t="s">
        <v>389</v>
      </c>
      <c r="AK14" s="176"/>
      <c r="AL14" s="195" t="s">
        <v>995</v>
      </c>
      <c r="AM14" s="195" t="s">
        <v>128</v>
      </c>
      <c r="AN14" s="295" t="s">
        <v>996</v>
      </c>
      <c r="AO14" s="295" t="s">
        <v>997</v>
      </c>
      <c r="AP14" s="267"/>
      <c r="AQ14" s="239" t="str">
        <f>HYPERLINK("https://www.youtube.com/watch?v=TJzWG_MCKOU","8.81")</f>
        <v>8.81</v>
      </c>
      <c r="AR14" s="239" t="str">
        <f>HYPERLINK("https://www.youtube.com/watch?v=smL2OgYrZfY","55.51")</f>
        <v>55.51</v>
      </c>
      <c r="AS14" s="197" t="s">
        <v>998</v>
      </c>
      <c r="AT14" s="195" t="s">
        <v>585</v>
      </c>
      <c r="AU14" s="197" t="s">
        <v>999</v>
      </c>
      <c r="AV14" s="267"/>
      <c r="AW14" s="296" t="s">
        <v>1000</v>
      </c>
      <c r="AX14" s="267"/>
      <c r="AY14" s="178"/>
      <c r="AZ14" s="243" t="s">
        <v>1001</v>
      </c>
      <c r="BA14" s="204" t="str">
        <f>HYPERLINK("https://youtu.be/mjPjH4uTX0w","41.98")</f>
        <v>41.98</v>
      </c>
      <c r="BB14" s="243" t="s">
        <v>142</v>
      </c>
      <c r="BC14" s="204" t="s">
        <v>1002</v>
      </c>
      <c r="BD14" s="201" t="s">
        <v>1003</v>
      </c>
      <c r="BE14" s="201" t="s">
        <v>1004</v>
      </c>
      <c r="BF14" s="272"/>
      <c r="BG14" s="201" t="s">
        <v>1005</v>
      </c>
      <c r="BH14" s="203"/>
      <c r="BI14" s="201" t="s">
        <v>1006</v>
      </c>
      <c r="BJ14" s="201" t="s">
        <v>1007</v>
      </c>
      <c r="BK14" s="272"/>
      <c r="BL14" s="201" t="s">
        <v>558</v>
      </c>
      <c r="BM14" s="129" t="s">
        <v>1008</v>
      </c>
      <c r="BN14" s="202" t="s">
        <v>154</v>
      </c>
      <c r="BO14" s="206"/>
      <c r="BP14" s="139" t="s">
        <v>1008</v>
      </c>
      <c r="BQ14" s="209" t="s">
        <v>1009</v>
      </c>
      <c r="BR14" s="207" t="s">
        <v>1010</v>
      </c>
      <c r="BS14" s="247" t="s">
        <v>1011</v>
      </c>
      <c r="BT14" s="139" t="s">
        <v>1012</v>
      </c>
      <c r="BU14" s="207" t="s">
        <v>1013</v>
      </c>
      <c r="BV14" s="139" t="s">
        <v>1014</v>
      </c>
      <c r="BW14" s="139" t="s">
        <v>1015</v>
      </c>
      <c r="BX14" s="139" t="s">
        <v>1016</v>
      </c>
      <c r="BY14" s="208" t="s">
        <v>1017</v>
      </c>
      <c r="BZ14" s="276"/>
      <c r="CA14" s="276"/>
      <c r="CB14" s="139" t="s">
        <v>1018</v>
      </c>
      <c r="CC14" s="139" t="s">
        <v>168</v>
      </c>
      <c r="CD14" s="209" t="s">
        <v>1019</v>
      </c>
      <c r="CE14" s="209"/>
      <c r="CF14" s="146" t="s">
        <v>170</v>
      </c>
      <c r="CG14" s="146" t="s">
        <v>1020</v>
      </c>
      <c r="CH14" s="214" t="str">
        <f>HYPERLINK("https://www.youtube.com/watch?v=QruUacvahtM&amp;feature=youtu.be","42.94")</f>
        <v>42.94</v>
      </c>
      <c r="CI14" s="146" t="s">
        <v>1021</v>
      </c>
      <c r="CJ14" s="146" t="s">
        <v>1022</v>
      </c>
      <c r="CK14" s="214" t="s">
        <v>1023</v>
      </c>
      <c r="CL14" s="146" t="s">
        <v>419</v>
      </c>
      <c r="CM14" s="146" t="s">
        <v>395</v>
      </c>
      <c r="CN14" s="216" t="s">
        <v>578</v>
      </c>
      <c r="CO14" s="297" t="s">
        <v>1024</v>
      </c>
      <c r="CP14" s="282"/>
      <c r="CQ14" s="282"/>
      <c r="CR14" s="214" t="str">
        <f>HYPERLINK("https://www.youtube.com/watch?v=08MxAP5Ee4E&amp;feature=youtu.be","1:46.56")</f>
        <v>1:46.56</v>
      </c>
      <c r="CS14" s="178"/>
      <c r="CT14" s="220" t="s">
        <v>1025</v>
      </c>
      <c r="CU14" s="223" t="str">
        <f>HYPERLINK("https://www.youtube.com/watch?v=SeVl832TS18&amp;feature=youtu.be","12.57")</f>
        <v>12.57</v>
      </c>
      <c r="CV14" s="217" t="s">
        <v>956</v>
      </c>
      <c r="CW14" s="157" t="s">
        <v>182</v>
      </c>
      <c r="CX14" s="223" t="s">
        <v>1026</v>
      </c>
      <c r="CY14" s="157" t="s">
        <v>1027</v>
      </c>
      <c r="CZ14" s="223" t="s">
        <v>188</v>
      </c>
      <c r="DA14" s="220" t="s">
        <v>1028</v>
      </c>
      <c r="DB14" s="286"/>
      <c r="DC14" s="286"/>
      <c r="DD14" s="286"/>
      <c r="DE14" s="223" t="s">
        <v>1029</v>
      </c>
      <c r="DF14" s="178"/>
      <c r="DG14" s="227" t="s">
        <v>1030</v>
      </c>
      <c r="DH14" s="227" t="s">
        <v>1031</v>
      </c>
      <c r="DI14" s="288"/>
      <c r="DJ14" s="227" t="s">
        <v>1032</v>
      </c>
      <c r="DK14" s="227" t="s">
        <v>1033</v>
      </c>
      <c r="DL14" s="227" t="s">
        <v>1034</v>
      </c>
      <c r="DM14" s="288"/>
      <c r="DN14" s="298" t="s">
        <v>1035</v>
      </c>
      <c r="DO14" s="298"/>
      <c r="DP14" s="227" t="s">
        <v>1036</v>
      </c>
      <c r="DQ14" s="227" t="s">
        <v>177</v>
      </c>
      <c r="DR14" s="224" t="s">
        <v>1037</v>
      </c>
      <c r="DS14" s="252" t="s">
        <v>1038</v>
      </c>
      <c r="DT14" s="170" t="s">
        <v>601</v>
      </c>
      <c r="DU14" s="288"/>
      <c r="DV14" s="225" t="s">
        <v>209</v>
      </c>
      <c r="DW14" s="170" t="s">
        <v>418</v>
      </c>
      <c r="DX14" s="225" t="s">
        <v>1039</v>
      </c>
      <c r="DY14" s="288"/>
      <c r="DZ14" s="288"/>
      <c r="EA14" s="288"/>
      <c r="EB14" s="227" t="s">
        <v>1040</v>
      </c>
    </row>
    <row r="15" ht="15.75" customHeight="1">
      <c r="A15" s="299"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7" t="s">
        <v>1127</v>
      </c>
      <c r="B16" s="96" t="s">
        <v>1128</v>
      </c>
      <c r="C16" s="97" t="s">
        <v>709</v>
      </c>
      <c r="D16" s="98" t="s">
        <v>709</v>
      </c>
      <c r="E16" s="99" t="s">
        <v>707</v>
      </c>
      <c r="F16" s="100" t="s">
        <v>1129</v>
      </c>
      <c r="G16" s="96" t="s">
        <v>905</v>
      </c>
      <c r="H16" s="183" t="s">
        <v>1130</v>
      </c>
      <c r="I16" s="262" t="s">
        <v>1131</v>
      </c>
      <c r="J16" s="184" t="s">
        <v>1132</v>
      </c>
      <c r="K16" s="184" t="s">
        <v>1133</v>
      </c>
      <c r="L16" s="184" t="s">
        <v>1134</v>
      </c>
      <c r="M16" s="185" t="s">
        <v>1135</v>
      </c>
      <c r="N16" s="184" t="s">
        <v>1136</v>
      </c>
      <c r="O16" s="184" t="s">
        <v>1137</v>
      </c>
      <c r="P16" s="185" t="s">
        <v>1051</v>
      </c>
      <c r="Q16" s="183" t="s">
        <v>1138</v>
      </c>
      <c r="R16" s="263"/>
      <c r="S16" s="185" t="s">
        <v>1139</v>
      </c>
      <c r="T16" s="185" t="s">
        <v>828</v>
      </c>
      <c r="U16" s="183" t="s">
        <v>550</v>
      </c>
      <c r="V16" s="183" t="s">
        <v>113</v>
      </c>
      <c r="W16" s="176"/>
      <c r="X16" s="194" t="s">
        <v>1140</v>
      </c>
      <c r="Y16" s="108" t="s">
        <v>534</v>
      </c>
      <c r="Z16" s="108" t="s">
        <v>1141</v>
      </c>
      <c r="AA16" s="108" t="s">
        <v>1142</v>
      </c>
      <c r="AB16" s="108" t="s">
        <v>919</v>
      </c>
      <c r="AC16" s="192" t="s">
        <v>1143</v>
      </c>
      <c r="AD16" s="300"/>
      <c r="AE16" s="108" t="s">
        <v>307</v>
      </c>
      <c r="AF16" s="235" t="s">
        <v>1144</v>
      </c>
      <c r="AG16" s="193" t="s">
        <v>1145</v>
      </c>
      <c r="AH16" s="193"/>
      <c r="AI16" s="193" t="s">
        <v>1138</v>
      </c>
      <c r="AJ16" s="193" t="s">
        <v>1146</v>
      </c>
      <c r="AK16" s="176"/>
      <c r="AL16" s="196" t="s">
        <v>1147</v>
      </c>
      <c r="AM16" s="196" t="s">
        <v>1148</v>
      </c>
      <c r="AN16" s="196" t="s">
        <v>1149</v>
      </c>
      <c r="AO16" s="196" t="s">
        <v>1150</v>
      </c>
      <c r="AP16" s="196" t="s">
        <v>1151</v>
      </c>
      <c r="AQ16" s="196" t="s">
        <v>1152</v>
      </c>
      <c r="AR16" s="196" t="s">
        <v>1153</v>
      </c>
      <c r="AS16" s="195" t="s">
        <v>1154</v>
      </c>
      <c r="AT16" s="301" t="s">
        <v>1155</v>
      </c>
      <c r="AU16" s="197" t="s">
        <v>1156</v>
      </c>
      <c r="AV16" s="267"/>
      <c r="AW16" s="196" t="s">
        <v>1157</v>
      </c>
      <c r="AX16" s="196" t="s">
        <v>1158</v>
      </c>
      <c r="AY16" s="178"/>
      <c r="AZ16" s="204" t="str">
        <f>HYPERLINK("https://www.youtube.com/watch?v=eFt2RrKz2X8","49.51")</f>
        <v>49.51</v>
      </c>
      <c r="BA16" s="243" t="s">
        <v>1159</v>
      </c>
      <c r="BB16" s="201" t="s">
        <v>1160</v>
      </c>
      <c r="BC16" s="201" t="s">
        <v>1161</v>
      </c>
      <c r="BD16" s="201" t="s">
        <v>1162</v>
      </c>
      <c r="BE16" s="202" t="s">
        <v>1163</v>
      </c>
      <c r="BF16" s="272"/>
      <c r="BG16" s="201" t="s">
        <v>486</v>
      </c>
      <c r="BH16" s="203"/>
      <c r="BI16" s="129" t="s">
        <v>1164</v>
      </c>
      <c r="BJ16" s="201" t="s">
        <v>1165</v>
      </c>
      <c r="BK16" s="202" t="s">
        <v>1166</v>
      </c>
      <c r="BL16" s="243" t="s">
        <v>1084</v>
      </c>
      <c r="BM16" s="202" t="s">
        <v>1167</v>
      </c>
      <c r="BN16" s="201" t="s">
        <v>1168</v>
      </c>
      <c r="BO16" s="178"/>
      <c r="BP16" s="139" t="s">
        <v>155</v>
      </c>
      <c r="BQ16" s="139" t="s">
        <v>1169</v>
      </c>
      <c r="BR16" s="139" t="s">
        <v>1170</v>
      </c>
      <c r="BS16" s="139" t="s">
        <v>1171</v>
      </c>
      <c r="BT16" s="207" t="s">
        <v>1172</v>
      </c>
      <c r="BU16" s="139" t="s">
        <v>1173</v>
      </c>
      <c r="BV16" s="207" t="s">
        <v>1174</v>
      </c>
      <c r="BW16" s="248"/>
      <c r="BX16" s="139" t="s">
        <v>1175</v>
      </c>
      <c r="BY16" s="273" t="s">
        <v>1176</v>
      </c>
      <c r="BZ16" s="207" t="s">
        <v>1177</v>
      </c>
      <c r="CA16" s="209"/>
      <c r="CB16" s="209" t="s">
        <v>1178</v>
      </c>
      <c r="CC16" s="207" t="s">
        <v>1179</v>
      </c>
      <c r="CD16" s="207" t="s">
        <v>169</v>
      </c>
      <c r="CE16" s="207"/>
      <c r="CF16" s="146" t="s">
        <v>641</v>
      </c>
      <c r="CG16" s="146" t="s">
        <v>1180</v>
      </c>
      <c r="CH16" s="146" t="s">
        <v>1181</v>
      </c>
      <c r="CI16" s="146" t="s">
        <v>1182</v>
      </c>
      <c r="CJ16" s="278" t="s">
        <v>752</v>
      </c>
      <c r="CK16" s="146" t="s">
        <v>1087</v>
      </c>
      <c r="CL16" s="146" t="s">
        <v>956</v>
      </c>
      <c r="CM16" s="278" t="s">
        <v>1183</v>
      </c>
      <c r="CN16" s="278" t="s">
        <v>1184</v>
      </c>
      <c r="CO16" s="278" t="s">
        <v>1185</v>
      </c>
      <c r="CP16" s="278"/>
      <c r="CQ16" s="278" t="s">
        <v>1186</v>
      </c>
      <c r="CR16" s="212" t="s">
        <v>1187</v>
      </c>
      <c r="CS16" s="178"/>
      <c r="CT16" s="157" t="s">
        <v>1188</v>
      </c>
      <c r="CU16" s="217" t="s">
        <v>1189</v>
      </c>
      <c r="CV16" s="157" t="s">
        <v>1190</v>
      </c>
      <c r="CW16" s="221" t="s">
        <v>1191</v>
      </c>
      <c r="CX16" s="302" t="s">
        <v>1192</v>
      </c>
      <c r="CY16" s="221" t="s">
        <v>1193</v>
      </c>
      <c r="CZ16" s="221" t="s">
        <v>1194</v>
      </c>
      <c r="DA16" s="157" t="s">
        <v>1195</v>
      </c>
      <c r="DB16" s="157" t="s">
        <v>1196</v>
      </c>
      <c r="DC16" s="217" t="s">
        <v>1197</v>
      </c>
      <c r="DD16" s="217" t="s">
        <v>1198</v>
      </c>
      <c r="DE16" s="302" t="s">
        <v>1199</v>
      </c>
      <c r="DF16" s="178"/>
      <c r="DG16" s="226" t="s">
        <v>1200</v>
      </c>
      <c r="DH16" s="288"/>
      <c r="DI16" s="288"/>
      <c r="DJ16" s="252" t="s">
        <v>1201</v>
      </c>
      <c r="DK16" s="226" t="s">
        <v>1095</v>
      </c>
      <c r="DL16" s="226" t="s">
        <v>760</v>
      </c>
      <c r="DM16" s="288"/>
      <c r="DN16" s="225" t="s">
        <v>1202</v>
      </c>
      <c r="DO16" s="227" t="s">
        <v>202</v>
      </c>
      <c r="DP16" s="288"/>
      <c r="DQ16" s="226" t="s">
        <v>1203</v>
      </c>
      <c r="DR16" s="226" t="s">
        <v>1204</v>
      </c>
      <c r="DS16" s="227" t="s">
        <v>206</v>
      </c>
      <c r="DT16" s="226" t="s">
        <v>1205</v>
      </c>
      <c r="DU16" s="288"/>
      <c r="DV16" s="226"/>
      <c r="DW16" s="290" t="s">
        <v>1206</v>
      </c>
      <c r="DX16" s="288"/>
      <c r="DY16" s="288"/>
      <c r="DZ16" s="226" t="s">
        <v>1207</v>
      </c>
      <c r="EA16" s="226" t="s">
        <v>1208</v>
      </c>
      <c r="EB16" s="288"/>
    </row>
    <row r="17" ht="15.75" customHeight="1">
      <c r="A17" s="230"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5"/>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7" t="s">
        <v>1292</v>
      </c>
      <c r="B18" s="96" t="s">
        <v>1293</v>
      </c>
      <c r="C18" s="97" t="s">
        <v>521</v>
      </c>
      <c r="D18" s="98" t="s">
        <v>427</v>
      </c>
      <c r="E18" s="99" t="s">
        <v>425</v>
      </c>
      <c r="F18" s="100" t="s">
        <v>1294</v>
      </c>
      <c r="G18" s="96" t="s">
        <v>979</v>
      </c>
      <c r="H18" s="185" t="s">
        <v>1295</v>
      </c>
      <c r="I18" s="307" t="s">
        <v>1296</v>
      </c>
      <c r="J18" s="187" t="s">
        <v>1297</v>
      </c>
      <c r="K18" s="308" t="str">
        <f>HYPERLINK("https://www.youtube.com/watch?v=V_9f-nXbRug","13.67")</f>
        <v>13.67</v>
      </c>
      <c r="L18" s="182" t="str">
        <f>HYPERLINK("https://www.youtube.com/watch?v=j1q4O70FX8E","42.43")</f>
        <v>42.43</v>
      </c>
      <c r="M18" s="185" t="s">
        <v>1298</v>
      </c>
      <c r="N18" s="182" t="str">
        <f>HYPERLINK("https://clips.twitch.tv/OilyTriangularPistachioTwitchRPG","1:09.53")</f>
        <v>1:09.53</v>
      </c>
      <c r="O18" s="307" t="s">
        <v>1299</v>
      </c>
      <c r="P18" s="261" t="str">
        <f>HYPERLINK("https://clips.twitch.tv/TalentedMushyWitchOhMyDog","15.97")</f>
        <v>15.97</v>
      </c>
      <c r="Q18" s="263"/>
      <c r="R18" s="263"/>
      <c r="S18" s="182" t="str">
        <f>HYPERLINK("https://clips.twitch.tv/AdventurousMushyEmuYouDontSay","41.89")</f>
        <v>41.89</v>
      </c>
      <c r="T18" s="185"/>
      <c r="U18" s="263"/>
      <c r="V18" s="263"/>
      <c r="W18" s="176"/>
      <c r="X18" s="235" t="s">
        <v>1300</v>
      </c>
      <c r="Y18" s="189" t="str">
        <f>HYPERLINK("https://www.youtube.com/watch?v=nyQHRNtFaXI","16.35")</f>
        <v>16.35</v>
      </c>
      <c r="Z18" s="309" t="str">
        <f>HYPERLINK("https://clips.twitch.tv/TolerantSpineyAubergineBibleThump","14.30")</f>
        <v>14.30</v>
      </c>
      <c r="AA18" s="191" t="str">
        <f>HYPERLINK("https://www.youtube.com/watch?v=9mma0iHfWaU","43.74")</f>
        <v>43.74</v>
      </c>
      <c r="AB18" s="189" t="str">
        <f>HYPERLINK("https://clips.twitch.tv/PeppyEnthusiasticTrollNotLikeThis","29.98")</f>
        <v>29.98</v>
      </c>
      <c r="AC18" s="235" t="s">
        <v>1301</v>
      </c>
      <c r="AD18" s="266"/>
      <c r="AE18" s="189" t="str">
        <f>HYPERLINK("https://clips.twitch.tv/TransparentFragileSwordLitty","1:33.78")</f>
        <v>1:33.78</v>
      </c>
      <c r="AF18" s="310" t="str">
        <f>HYPERLINK("https://clips.twitch.tv/TameArbitraryBurritoYouDontSay","15.00")</f>
        <v>15.00</v>
      </c>
      <c r="AG18" s="108" t="s">
        <v>1302</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7" t="s">
        <v>1303</v>
      </c>
      <c r="AQ18" s="267"/>
      <c r="AR18" s="267"/>
      <c r="AS18" s="311" t="str">
        <f>HYPERLINK("https://clips.twitch.tv/FairColorfulRaisinImGlitch","17.90")</f>
        <v>17.90</v>
      </c>
      <c r="AT18" s="239" t="s">
        <v>300</v>
      </c>
      <c r="AU18" s="197" t="s">
        <v>792</v>
      </c>
      <c r="AV18" s="267"/>
      <c r="AW18" s="242" t="str">
        <f>HYPERLINK("https://www.youtube.com/watch?v=RqAsb8giAqw","42.22")</f>
        <v>42.22</v>
      </c>
      <c r="AX18" s="267"/>
      <c r="AY18" s="178"/>
      <c r="AZ18" s="204" t="str">
        <f>HYPERLINK("https://clips.twitch.tv/KitschyVivaciousInternPermaSmug","49.23")</f>
        <v>49.23</v>
      </c>
      <c r="BA18" s="312" t="s">
        <v>1304</v>
      </c>
      <c r="BB18" s="243" t="s">
        <v>875</v>
      </c>
      <c r="BC18" s="204" t="str">
        <f>HYPERLINK("https://clips.twitch.tv/DepressedAstuteChimpanzeeTebowing","33.55")</f>
        <v>33.55</v>
      </c>
      <c r="BD18" s="243" t="s">
        <v>485</v>
      </c>
      <c r="BE18" s="243" t="s">
        <v>1305</v>
      </c>
      <c r="BF18" s="132" t="str">
        <f>HYPERLINK("https://clips.twitch.tv/RichBlatantPheasantCoolStoryBob","47.65")</f>
        <v>47.65</v>
      </c>
      <c r="BG18" s="132" t="str">
        <f>HYPERLINK("https://clips.twitch.tv/AssiduousWildSlothSaltBae","25.31")</f>
        <v>25.31</v>
      </c>
      <c r="BH18" s="203"/>
      <c r="BI18" s="202" t="s">
        <v>149</v>
      </c>
      <c r="BJ18" s="245" t="str">
        <f>HYPERLINK("https://clips.twitch.tv/TawdryImpartialIcecreamSoBayed","10.70")</f>
        <v>10.70</v>
      </c>
      <c r="BK18" s="272"/>
      <c r="BL18" s="204" t="str">
        <f>HYPERLINK("https://clips.twitch.tv/RealEsteemedWebMikeHogu","42.69")</f>
        <v>42.69</v>
      </c>
      <c r="BM18" s="272"/>
      <c r="BN18" s="272"/>
      <c r="BO18" s="178"/>
      <c r="BP18" s="207"/>
      <c r="BQ18" s="274" t="str">
        <f>HYPERLINK("https://clips.twitch.tv/TiredFastCrabNerfRedBlaster","50.67")</f>
        <v>50.67</v>
      </c>
      <c r="BR18" s="274" t="str">
        <f>HYPERLINK("https://www.youtube.com/watch?v=LJaWbr3En_A","32.92")</f>
        <v>32.92</v>
      </c>
      <c r="BS18" s="208" t="str">
        <f>HYPERLINK("https://clips.twitch.tv/MistyImpartialSoybeanKappaPride","22.40")</f>
        <v>22.40</v>
      </c>
      <c r="BT18" s="209" t="s">
        <v>206</v>
      </c>
      <c r="BU18" s="209" t="s">
        <v>1306</v>
      </c>
      <c r="BV18" s="276"/>
      <c r="BW18" s="209" t="s">
        <v>1307</v>
      </c>
      <c r="BX18" s="313" t="str">
        <f>HYPERLINK("https://twitter.com/SuperWeegeeX/status/1256359279289864193","2:29.90")</f>
        <v>2:29.90</v>
      </c>
      <c r="BY18" s="208" t="str">
        <f>HYPERLINK("https://clips.twitch.tv/EndearingSneakyFennelCharlietheUnicorn","21.95")</f>
        <v>21.95</v>
      </c>
      <c r="BZ18" s="276"/>
      <c r="CA18" s="276"/>
      <c r="CB18" s="276"/>
      <c r="CC18" s="276"/>
      <c r="CD18" s="276"/>
      <c r="CE18" s="276"/>
      <c r="CF18" s="214" t="str">
        <f>HYPERLINK("https://clips.twitch.tv/HorribleLovelyBatWholeWheat","53.53")</f>
        <v>53.53</v>
      </c>
      <c r="CG18" s="314" t="str">
        <f>HYPERLINK("https://clips.twitch.tv/ShortOriginalPangolinAMPEnergyCherry","27.32")</f>
        <v>27.32</v>
      </c>
      <c r="CH18" s="212" t="s">
        <v>1308</v>
      </c>
      <c r="CI18" s="282"/>
      <c r="CJ18" s="214" t="str">
        <f>HYPERLINK("https://clips.twitch.tv/AltruisticSassyPigHeyGirl","11.64")</f>
        <v>11.64</v>
      </c>
      <c r="CK18" s="250" t="s">
        <v>1309</v>
      </c>
      <c r="CL18" s="315" t="s">
        <v>297</v>
      </c>
      <c r="CM18" s="212" t="s">
        <v>1310</v>
      </c>
      <c r="CN18" s="282"/>
      <c r="CO18" s="282"/>
      <c r="CP18" s="282"/>
      <c r="CQ18" s="282"/>
      <c r="CR18" s="282"/>
      <c r="CS18" s="178"/>
      <c r="CT18" s="286"/>
      <c r="CU18" s="316" t="str">
        <f>HYPERLINK("https://clips.twitch.tv/SpineyNeighborlyCockroachNerfBlueBlaster","12.44")</f>
        <v>12.44</v>
      </c>
      <c r="CV18" s="223" t="str">
        <f>HYPERLINK("https://clips.twitch.tv/NastyAnimatedHamOpieOP","29.08")</f>
        <v>29.08</v>
      </c>
      <c r="CW18" s="286"/>
      <c r="CX18" s="286"/>
      <c r="CY18" s="220" t="s">
        <v>391</v>
      </c>
      <c r="CZ18" s="220" t="s">
        <v>1311</v>
      </c>
      <c r="DA18" s="316" t="str">
        <f>HYPERLINK("https://clips.twitch.tv/PhilanthropicBlushingMoonRuleFive","17.64")</f>
        <v>17.64</v>
      </c>
      <c r="DB18" s="286"/>
      <c r="DC18" s="286"/>
      <c r="DD18" s="286"/>
      <c r="DE18" s="220" t="s">
        <v>448</v>
      </c>
      <c r="DF18" s="178"/>
      <c r="DG18" s="170" t="s">
        <v>1030</v>
      </c>
      <c r="DH18" s="170" t="str">
        <f>HYPERLINK("https://clips.twitch.tv/TemperedWittyShieldYouWHY","1:33.41")</f>
        <v>1:33.41</v>
      </c>
      <c r="DI18" s="288"/>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230"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5"/>
      <c r="R19" s="255"/>
      <c r="S19" s="255"/>
      <c r="T19" s="255"/>
      <c r="U19" s="255"/>
      <c r="V19" s="255"/>
      <c r="W19" s="176"/>
      <c r="X19" s="84" t="s">
        <v>1324</v>
      </c>
      <c r="Y19" s="84" t="s">
        <v>115</v>
      </c>
      <c r="Z19" s="84" t="s">
        <v>1325</v>
      </c>
      <c r="AA19" s="84" t="s">
        <v>918</v>
      </c>
      <c r="AB19" s="84" t="s">
        <v>1074</v>
      </c>
      <c r="AC19" s="84" t="s">
        <v>1326</v>
      </c>
      <c r="AD19" s="84" t="s">
        <v>1327</v>
      </c>
      <c r="AE19" s="84" t="s">
        <v>1328</v>
      </c>
      <c r="AF19" s="84" t="s">
        <v>726</v>
      </c>
      <c r="AG19" s="255"/>
      <c r="AH19" s="255"/>
      <c r="AI19" s="255"/>
      <c r="AJ19" s="255"/>
      <c r="AK19" s="176"/>
      <c r="AL19" s="84" t="s">
        <v>1329</v>
      </c>
      <c r="AM19" s="84" t="s">
        <v>1330</v>
      </c>
      <c r="AN19" s="255"/>
      <c r="AO19" s="255"/>
      <c r="AP19" s="255"/>
      <c r="AQ19" s="255"/>
      <c r="AR19" s="255"/>
      <c r="AS19" s="84" t="s">
        <v>884</v>
      </c>
      <c r="AT19" s="84" t="s">
        <v>1331</v>
      </c>
      <c r="AU19" s="84" t="s">
        <v>579</v>
      </c>
      <c r="AV19" s="255"/>
      <c r="AW19" s="255"/>
      <c r="AX19" s="255"/>
      <c r="AY19" s="178"/>
      <c r="AZ19" s="86" t="s">
        <v>1332</v>
      </c>
      <c r="BA19" s="84" t="s">
        <v>1240</v>
      </c>
      <c r="BB19" s="84" t="s">
        <v>1333</v>
      </c>
      <c r="BC19" s="86" t="s">
        <v>260</v>
      </c>
      <c r="BD19" s="86"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546</v>
      </c>
      <c r="DB19" s="255"/>
      <c r="DC19" s="255"/>
      <c r="DD19" s="255"/>
      <c r="DE19" s="255"/>
      <c r="DF19" s="178"/>
      <c r="DG19" s="88" t="s">
        <v>1357</v>
      </c>
      <c r="DH19" s="255"/>
      <c r="DI19" s="255"/>
      <c r="DJ19" s="255"/>
      <c r="DK19" s="84" t="s">
        <v>1171</v>
      </c>
      <c r="DL19" s="256"/>
      <c r="DM19" s="177"/>
      <c r="DN19" s="84" t="s">
        <v>1358</v>
      </c>
      <c r="DO19" s="84" t="s">
        <v>1123</v>
      </c>
      <c r="DP19" s="84" t="s">
        <v>1359</v>
      </c>
      <c r="DQ19" s="86" t="s">
        <v>204</v>
      </c>
      <c r="DR19" s="256"/>
      <c r="DS19" s="255"/>
      <c r="DT19" s="84" t="s">
        <v>207</v>
      </c>
      <c r="DU19" s="255"/>
      <c r="DV19" s="177"/>
      <c r="DW19" s="82" t="s">
        <v>699</v>
      </c>
      <c r="DX19" s="255"/>
      <c r="DY19" s="255"/>
      <c r="DZ19" s="84" t="s">
        <v>1360</v>
      </c>
      <c r="EA19" s="255"/>
      <c r="EB19" s="255"/>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5" t="s">
        <v>1375</v>
      </c>
      <c r="Y20" s="236" t="s">
        <v>1376</v>
      </c>
      <c r="Z20" s="323" t="s">
        <v>1377</v>
      </c>
      <c r="AA20" s="237" t="s">
        <v>117</v>
      </c>
      <c r="AB20" s="189" t="str">
        <f>HYPERLINK("https://youtu.be/uGMxtAWodvo","30.22")</f>
        <v>30.22</v>
      </c>
      <c r="AC20" s="108" t="s">
        <v>1378</v>
      </c>
      <c r="AD20" s="235"/>
      <c r="AE20" s="108" t="s">
        <v>1379</v>
      </c>
      <c r="AF20" s="189" t="str">
        <f>HYPERLINK("https://www.youtube.com/watch?v=EdK5oJYC1tk","15.10")</f>
        <v>15.10</v>
      </c>
      <c r="AG20" s="324" t="s">
        <v>1380</v>
      </c>
      <c r="AH20" s="237" t="s">
        <v>1381</v>
      </c>
      <c r="AI20" s="189" t="str">
        <f>HYPERLINK("https://youtu.be/ZXRdUyO-EWA","1:01.11")</f>
        <v>1:01.11</v>
      </c>
      <c r="AJ20" s="266"/>
      <c r="AK20" s="176"/>
      <c r="AL20" s="325" t="s">
        <v>1382</v>
      </c>
      <c r="AM20" s="239" t="s">
        <v>1383</v>
      </c>
      <c r="AN20" s="196" t="s">
        <v>1384</v>
      </c>
      <c r="AO20" s="239" t="str">
        <f>HYPERLINK("https://youtu.be/TaUhngRpFf4","1:16.40")</f>
        <v>1:16.40</v>
      </c>
      <c r="AP20" s="267"/>
      <c r="AQ20" s="197" t="s">
        <v>1385</v>
      </c>
      <c r="AR20" s="195" t="s">
        <v>1386</v>
      </c>
      <c r="AS20" s="239" t="str">
        <f>HYPERLINK("https://youtu.be/mQi8kjOFrlY","18.37")</f>
        <v>18.37</v>
      </c>
      <c r="AT20" s="239" t="s">
        <v>1387</v>
      </c>
      <c r="AU20" s="268" t="s">
        <v>1388</v>
      </c>
      <c r="AV20" s="239" t="str">
        <f>HYPERLINK("https://youtu.be/LGq_coDO1t0","41.89")</f>
        <v>41.89</v>
      </c>
      <c r="AW20" s="239" t="s">
        <v>1389</v>
      </c>
      <c r="AX20" s="197" t="s">
        <v>1390</v>
      </c>
      <c r="AY20" s="178"/>
      <c r="AZ20" s="201" t="s">
        <v>1391</v>
      </c>
      <c r="BA20" s="243" t="s">
        <v>1134</v>
      </c>
      <c r="BB20" s="326" t="s">
        <v>1392</v>
      </c>
      <c r="BC20" s="204" t="s">
        <v>1393</v>
      </c>
      <c r="BD20" s="202" t="s">
        <v>485</v>
      </c>
      <c r="BE20" s="201" t="s">
        <v>363</v>
      </c>
      <c r="BF20" s="204" t="str">
        <f>HYPERLINK("https://youtu.be/SCwM4I4j6-A","50.19")</f>
        <v>50.19</v>
      </c>
      <c r="BG20" s="204" t="s">
        <v>1394</v>
      </c>
      <c r="BH20" s="203"/>
      <c r="BI20" s="204" t="str">
        <f>HYPERLINK("https://youtu.be/1ecLZd2x6O4","1:28.27")</f>
        <v>1:28.27</v>
      </c>
      <c r="BJ20" s="204" t="s">
        <v>1395</v>
      </c>
      <c r="BK20" s="243"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27" t="s">
        <v>1399</v>
      </c>
      <c r="BU20" s="208" t="str">
        <f>HYPERLINK("https://youtu.be/n7zdK3H7Bag","22.27")</f>
        <v>22.27</v>
      </c>
      <c r="BV20" s="209"/>
      <c r="BW20" s="209" t="s">
        <v>1400</v>
      </c>
      <c r="BX20" s="328" t="s">
        <v>1346</v>
      </c>
      <c r="BY20" s="207" t="s">
        <v>1401</v>
      </c>
      <c r="BZ20" s="207" t="s">
        <v>1402</v>
      </c>
      <c r="CA20" s="329"/>
      <c r="CB20" s="328" t="s">
        <v>1403</v>
      </c>
      <c r="CC20" s="274" t="s">
        <v>1404</v>
      </c>
      <c r="CD20" s="209" t="s">
        <v>1405</v>
      </c>
      <c r="CE20" s="209"/>
      <c r="CF20" s="330" t="s">
        <v>1406</v>
      </c>
      <c r="CG20" s="146" t="s">
        <v>1407</v>
      </c>
      <c r="CH20" s="146" t="s">
        <v>1408</v>
      </c>
      <c r="CI20" s="146" t="s">
        <v>474</v>
      </c>
      <c r="CJ20" s="278" t="s">
        <v>1409</v>
      </c>
      <c r="CK20" s="331" t="s">
        <v>1410</v>
      </c>
      <c r="CL20" s="214" t="s">
        <v>394</v>
      </c>
      <c r="CM20" s="214" t="str">
        <f>HYPERLINK("https://youtu.be/n7zdK3H7Bag","15.87")</f>
        <v>15.87</v>
      </c>
      <c r="CN20" s="212"/>
      <c r="CO20" s="278" t="s">
        <v>313</v>
      </c>
      <c r="CP20" s="212"/>
      <c r="CQ20" s="212" t="s">
        <v>1411</v>
      </c>
      <c r="CR20" s="212"/>
      <c r="CS20" s="178"/>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8"/>
      <c r="DG20" s="332" t="s">
        <v>1420</v>
      </c>
      <c r="DH20" s="170" t="str">
        <f>HYPERLINK("https://youtu.be/0qbQjk4eFZ4","1:30.01")</f>
        <v>1:30.01</v>
      </c>
      <c r="DI20" s="170" t="str">
        <f>HYPERLINK("https://youtu.be/KytqO9xTGZE","1:28.71")</f>
        <v>1:28.71</v>
      </c>
      <c r="DJ20" s="226" t="s">
        <v>601</v>
      </c>
      <c r="DK20" s="227" t="s">
        <v>832</v>
      </c>
      <c r="DL20" s="227" t="s">
        <v>1421</v>
      </c>
      <c r="DM20" s="227" t="s">
        <v>1422</v>
      </c>
      <c r="DN20" s="170" t="str">
        <f>HYPERLINK("https://youtu.be/ZcgmlQvaJlw","1:20.73")</f>
        <v>1:20.73</v>
      </c>
      <c r="DO20" s="290" t="s">
        <v>1423</v>
      </c>
      <c r="DP20" s="170" t="str">
        <f>HYPERLINK("https://youtu.be/dmtW9oWPfEA","13.00")</f>
        <v>13.00</v>
      </c>
      <c r="DQ20" s="170" t="str">
        <f>HYPERLINK("https://youtu.be/o9Eu6x5M_dk","15.73")</f>
        <v>15.73</v>
      </c>
      <c r="DR20" s="252" t="s">
        <v>305</v>
      </c>
      <c r="DS20" s="252" t="s">
        <v>1424</v>
      </c>
      <c r="DT20" s="289" t="s">
        <v>1425</v>
      </c>
      <c r="DU20" s="252" t="s">
        <v>1170</v>
      </c>
      <c r="DV20" s="170" t="s">
        <v>1426</v>
      </c>
      <c r="DW20" s="170" t="str">
        <f>HYPERLINK("https://youtu.be/Oh1CRK6fpa4","6.59")</f>
        <v>6.59</v>
      </c>
      <c r="DX20" s="252" t="s">
        <v>1427</v>
      </c>
      <c r="DY20" s="227" t="s">
        <v>1428</v>
      </c>
      <c r="DZ20" s="227" t="s">
        <v>1429</v>
      </c>
      <c r="EA20" s="252" t="s">
        <v>1430</v>
      </c>
      <c r="EB20" s="226" t="s">
        <v>215</v>
      </c>
    </row>
    <row r="21" ht="15.75" customHeight="1">
      <c r="A21" s="230"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5"/>
      <c r="S21" s="255"/>
      <c r="T21" s="255"/>
      <c r="U21" s="255"/>
      <c r="V21" s="255"/>
      <c r="W21" s="176"/>
      <c r="X21" s="84" t="s">
        <v>1442</v>
      </c>
      <c r="Y21" s="84" t="s">
        <v>115</v>
      </c>
      <c r="Z21" s="84" t="s">
        <v>1443</v>
      </c>
      <c r="AA21" s="84" t="s">
        <v>536</v>
      </c>
      <c r="AB21" s="84" t="s">
        <v>1444</v>
      </c>
      <c r="AC21" s="84" t="s">
        <v>1441</v>
      </c>
      <c r="AD21" s="84" t="s">
        <v>1445</v>
      </c>
      <c r="AE21" s="84" t="s">
        <v>851</v>
      </c>
      <c r="AF21" s="84" t="s">
        <v>538</v>
      </c>
      <c r="AG21" s="255"/>
      <c r="AH21" s="255"/>
      <c r="AI21" s="255"/>
      <c r="AJ21" s="255"/>
      <c r="AK21" s="176"/>
      <c r="AL21" s="84" t="s">
        <v>995</v>
      </c>
      <c r="AM21" s="89" t="s">
        <v>1446</v>
      </c>
      <c r="AN21" s="255"/>
      <c r="AO21" s="255"/>
      <c r="AP21" s="255"/>
      <c r="AQ21" s="255"/>
      <c r="AR21" s="255"/>
      <c r="AS21" s="84" t="s">
        <v>998</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878</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1308</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902</v>
      </c>
      <c r="D22" s="98" t="s">
        <v>903</v>
      </c>
      <c r="E22" s="99" t="s">
        <v>709</v>
      </c>
      <c r="F22" s="100" t="s">
        <v>1483</v>
      </c>
      <c r="G22" s="96" t="s">
        <v>1363</v>
      </c>
      <c r="H22" s="262" t="s">
        <v>1484</v>
      </c>
      <c r="I22" s="184" t="s">
        <v>100</v>
      </c>
      <c r="J22" s="184" t="s">
        <v>1485</v>
      </c>
      <c r="K22" s="184" t="s">
        <v>333</v>
      </c>
      <c r="L22" s="184" t="s">
        <v>1486</v>
      </c>
      <c r="M22" s="185" t="s">
        <v>1487</v>
      </c>
      <c r="N22" s="184" t="s">
        <v>105</v>
      </c>
      <c r="O22" s="184" t="s">
        <v>337</v>
      </c>
      <c r="P22" s="184" t="s">
        <v>1051</v>
      </c>
      <c r="Q22" s="333" t="s">
        <v>1488</v>
      </c>
      <c r="R22" s="263"/>
      <c r="S22" s="185" t="s">
        <v>1489</v>
      </c>
      <c r="T22" s="263"/>
      <c r="U22" s="185" t="s">
        <v>1490</v>
      </c>
      <c r="V22" s="263"/>
      <c r="W22" s="176"/>
      <c r="X22" s="108" t="s">
        <v>1491</v>
      </c>
      <c r="Y22" s="189" t="s">
        <v>1492</v>
      </c>
      <c r="Z22" s="108" t="s">
        <v>1141</v>
      </c>
      <c r="AA22" s="108" t="s">
        <v>1493</v>
      </c>
      <c r="AB22" s="108" t="s">
        <v>1074</v>
      </c>
      <c r="AC22" s="108" t="s">
        <v>1494</v>
      </c>
      <c r="AD22" s="235" t="s">
        <v>1495</v>
      </c>
      <c r="AE22" s="108" t="s">
        <v>121</v>
      </c>
      <c r="AF22" s="108" t="s">
        <v>538</v>
      </c>
      <c r="AG22" s="266"/>
      <c r="AH22" s="266"/>
      <c r="AI22" s="266"/>
      <c r="AJ22" s="266"/>
      <c r="AK22" s="176"/>
      <c r="AL22" s="195" t="s">
        <v>1496</v>
      </c>
      <c r="AM22" s="195" t="s">
        <v>1497</v>
      </c>
      <c r="AN22" s="267"/>
      <c r="AO22" s="197"/>
      <c r="AP22" s="267"/>
      <c r="AQ22" s="267"/>
      <c r="AR22" s="267"/>
      <c r="AS22" s="195" t="s">
        <v>546</v>
      </c>
      <c r="AT22" s="195" t="s">
        <v>147</v>
      </c>
      <c r="AU22" s="197"/>
      <c r="AV22" s="267"/>
      <c r="AW22" s="267"/>
      <c r="AX22" s="267"/>
      <c r="AY22" s="178"/>
      <c r="AZ22" s="201" t="s">
        <v>222</v>
      </c>
      <c r="BA22" s="201" t="s">
        <v>797</v>
      </c>
      <c r="BB22" s="201" t="s">
        <v>551</v>
      </c>
      <c r="BC22" s="201" t="s">
        <v>1498</v>
      </c>
      <c r="BD22" s="201" t="s">
        <v>935</v>
      </c>
      <c r="BE22" s="272"/>
      <c r="BF22" s="272"/>
      <c r="BG22" s="201" t="s">
        <v>937</v>
      </c>
      <c r="BH22" s="203"/>
      <c r="BI22" s="202" t="s">
        <v>1499</v>
      </c>
      <c r="BJ22" s="201" t="s">
        <v>1500</v>
      </c>
      <c r="BK22" s="272"/>
      <c r="BL22" s="272"/>
      <c r="BM22" s="272"/>
      <c r="BN22" s="272"/>
      <c r="BO22" s="178"/>
      <c r="BP22" s="207" t="s">
        <v>1501</v>
      </c>
      <c r="BQ22" s="139" t="s">
        <v>1502</v>
      </c>
      <c r="BR22" s="139" t="s">
        <v>1503</v>
      </c>
      <c r="BS22" s="139" t="s">
        <v>1504</v>
      </c>
      <c r="BT22" s="139" t="s">
        <v>1505</v>
      </c>
      <c r="BU22" s="273" t="s">
        <v>1506</v>
      </c>
      <c r="BV22" s="207" t="s">
        <v>1507</v>
      </c>
      <c r="BW22" s="209" t="s">
        <v>1508</v>
      </c>
      <c r="BX22" s="139" t="s">
        <v>1509</v>
      </c>
      <c r="BY22" s="139" t="s">
        <v>481</v>
      </c>
      <c r="BZ22" s="276"/>
      <c r="CA22" s="276"/>
      <c r="CB22" s="276"/>
      <c r="CC22" s="276"/>
      <c r="CD22" s="276"/>
      <c r="CE22" s="276"/>
      <c r="CF22" s="146" t="s">
        <v>1143</v>
      </c>
      <c r="CG22" s="146" t="s">
        <v>1510</v>
      </c>
      <c r="CH22" s="146" t="s">
        <v>172</v>
      </c>
      <c r="CI22" s="278" t="s">
        <v>1511</v>
      </c>
      <c r="CJ22" s="212" t="s">
        <v>1512</v>
      </c>
      <c r="CK22" s="146" t="s">
        <v>1513</v>
      </c>
      <c r="CL22" s="146" t="s">
        <v>1514</v>
      </c>
      <c r="CM22" s="146" t="s">
        <v>876</v>
      </c>
      <c r="CN22" s="282"/>
      <c r="CO22" s="282"/>
      <c r="CP22" s="282"/>
      <c r="CQ22" s="282"/>
      <c r="CR22" s="282"/>
      <c r="CS22" s="178"/>
      <c r="CT22" s="157" t="s">
        <v>1515</v>
      </c>
      <c r="CU22" s="157" t="s">
        <v>1516</v>
      </c>
      <c r="CV22" s="157" t="s">
        <v>1517</v>
      </c>
      <c r="CW22" s="157" t="s">
        <v>1518</v>
      </c>
      <c r="CX22" s="157" t="s">
        <v>1026</v>
      </c>
      <c r="CY22" s="157" t="s">
        <v>1519</v>
      </c>
      <c r="CZ22" s="157" t="s">
        <v>1520</v>
      </c>
      <c r="DA22" s="157" t="s">
        <v>1521</v>
      </c>
      <c r="DB22" s="286"/>
      <c r="DC22" s="286"/>
      <c r="DD22" s="286"/>
      <c r="DE22" s="286"/>
      <c r="DF22" s="178"/>
      <c r="DG22" s="227" t="s">
        <v>969</v>
      </c>
      <c r="DH22" s="288"/>
      <c r="DI22" s="288"/>
      <c r="DJ22" s="288"/>
      <c r="DK22" s="288"/>
      <c r="DL22" s="288"/>
      <c r="DM22" s="288"/>
      <c r="DN22" s="227" t="s">
        <v>509</v>
      </c>
      <c r="DO22" s="227" t="s">
        <v>1522</v>
      </c>
      <c r="DP22" s="288"/>
      <c r="DQ22" s="288"/>
      <c r="DR22" s="288"/>
      <c r="DS22" s="288"/>
      <c r="DT22" s="224" t="s">
        <v>317</v>
      </c>
      <c r="DU22" s="288"/>
      <c r="DV22" s="288"/>
      <c r="DW22" s="290"/>
      <c r="DX22" s="288"/>
      <c r="DY22" s="288"/>
      <c r="DZ22" s="288"/>
      <c r="EA22" s="288"/>
      <c r="EB22" s="288"/>
    </row>
    <row r="23" ht="15.75" customHeight="1">
      <c r="A23" s="230"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5"/>
      <c r="R23" s="255"/>
      <c r="S23" s="255"/>
      <c r="T23" s="255"/>
      <c r="U23" s="255"/>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884</v>
      </c>
      <c r="AT23" s="304" t="s">
        <v>1544</v>
      </c>
      <c r="AU23" s="255"/>
      <c r="AV23" s="255"/>
      <c r="AW23" s="255"/>
      <c r="AX23" s="175" t="s">
        <v>1545</v>
      </c>
      <c r="AY23" s="178"/>
      <c r="AZ23" s="175" t="s">
        <v>1546</v>
      </c>
      <c r="BA23" s="175" t="s">
        <v>532</v>
      </c>
      <c r="BB23" s="232" t="s">
        <v>735</v>
      </c>
      <c r="BC23" s="334" t="s">
        <v>465</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759</v>
      </c>
      <c r="BV23" s="255"/>
      <c r="BW23" s="255"/>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5"/>
      <c r="CK23" s="175" t="s">
        <v>1563</v>
      </c>
      <c r="CL23" s="89" t="s">
        <v>674</v>
      </c>
      <c r="CM23" s="175" t="s">
        <v>1471</v>
      </c>
      <c r="CN23" s="255"/>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903</v>
      </c>
      <c r="D24" s="98" t="s">
        <v>902</v>
      </c>
      <c r="E24" s="99" t="s">
        <v>902</v>
      </c>
      <c r="F24" s="100" t="s">
        <v>327</v>
      </c>
      <c r="G24" s="96" t="s">
        <v>1579</v>
      </c>
      <c r="H24" s="184" t="s">
        <v>1580</v>
      </c>
      <c r="I24" s="183" t="s">
        <v>1581</v>
      </c>
      <c r="J24" s="183" t="s">
        <v>1582</v>
      </c>
      <c r="K24" s="183" t="s">
        <v>102</v>
      </c>
      <c r="L24" s="184" t="s">
        <v>887</v>
      </c>
      <c r="M24" s="233" t="s">
        <v>1583</v>
      </c>
      <c r="N24" s="184" t="s">
        <v>1584</v>
      </c>
      <c r="O24" s="184" t="s">
        <v>1585</v>
      </c>
      <c r="P24" s="338" t="s">
        <v>1586</v>
      </c>
      <c r="Q24" s="183" t="s">
        <v>1587</v>
      </c>
      <c r="R24" s="185"/>
      <c r="S24" s="183" t="s">
        <v>1588</v>
      </c>
      <c r="T24" s="183" t="s">
        <v>1589</v>
      </c>
      <c r="U24" s="183" t="s">
        <v>403</v>
      </c>
      <c r="V24" s="263"/>
      <c r="W24" s="176"/>
      <c r="X24" s="294" t="s">
        <v>1590</v>
      </c>
      <c r="Y24" s="339" t="s">
        <v>1591</v>
      </c>
      <c r="Z24" s="300" t="s">
        <v>1592</v>
      </c>
      <c r="AA24" s="294" t="s">
        <v>1593</v>
      </c>
      <c r="AB24" s="235" t="s">
        <v>1594</v>
      </c>
      <c r="AC24" s="193" t="s">
        <v>1595</v>
      </c>
      <c r="AD24" s="300" t="s">
        <v>1596</v>
      </c>
      <c r="AE24" s="193" t="s">
        <v>591</v>
      </c>
      <c r="AF24" s="300" t="s">
        <v>1597</v>
      </c>
      <c r="AG24" s="235"/>
      <c r="AH24" s="235"/>
      <c r="AI24" s="193" t="s">
        <v>1598</v>
      </c>
      <c r="AJ24" s="266"/>
      <c r="AK24" s="176"/>
      <c r="AL24" s="197" t="s">
        <v>1599</v>
      </c>
      <c r="AM24" s="196" t="s">
        <v>1600</v>
      </c>
      <c r="AN24" s="196" t="s">
        <v>1601</v>
      </c>
      <c r="AO24" s="196" t="s">
        <v>1602</v>
      </c>
      <c r="AP24" s="196" t="s">
        <v>1603</v>
      </c>
      <c r="AQ24" s="196"/>
      <c r="AR24" s="197"/>
      <c r="AS24" s="270" t="s">
        <v>1604</v>
      </c>
      <c r="AT24" s="268" t="s">
        <v>1605</v>
      </c>
      <c r="AU24" s="270" t="s">
        <v>1227</v>
      </c>
      <c r="AV24" s="267"/>
      <c r="AW24" s="196" t="s">
        <v>1157</v>
      </c>
      <c r="AX24" s="197"/>
      <c r="AY24" s="178"/>
      <c r="AZ24" s="202" t="s">
        <v>1606</v>
      </c>
      <c r="BA24" s="202" t="s">
        <v>1607</v>
      </c>
      <c r="BB24" s="202" t="s">
        <v>1608</v>
      </c>
      <c r="BC24" s="202" t="s">
        <v>143</v>
      </c>
      <c r="BD24" s="201" t="s">
        <v>1453</v>
      </c>
      <c r="BE24" s="201" t="s">
        <v>532</v>
      </c>
      <c r="BF24" s="243"/>
      <c r="BG24" s="326" t="s">
        <v>1609</v>
      </c>
      <c r="BH24" s="202" t="s">
        <v>1610</v>
      </c>
      <c r="BI24" s="326" t="s">
        <v>1611</v>
      </c>
      <c r="BJ24" s="201" t="s">
        <v>1395</v>
      </c>
      <c r="BK24" s="243"/>
      <c r="BL24" s="202" t="s">
        <v>1612</v>
      </c>
      <c r="BM24" s="243" t="s">
        <v>1613</v>
      </c>
      <c r="BN24" s="243"/>
      <c r="BO24" s="206"/>
      <c r="BP24" s="139" t="s">
        <v>1614</v>
      </c>
      <c r="BQ24" s="207" t="s">
        <v>1340</v>
      </c>
      <c r="BR24" s="207" t="s">
        <v>305</v>
      </c>
      <c r="BS24" s="207" t="s">
        <v>743</v>
      </c>
      <c r="BT24" s="340" t="s">
        <v>1615</v>
      </c>
      <c r="BU24" s="207" t="s">
        <v>1616</v>
      </c>
      <c r="BV24" s="207" t="s">
        <v>1617</v>
      </c>
      <c r="BW24" s="207" t="s">
        <v>1618</v>
      </c>
      <c r="BX24" s="209" t="s">
        <v>1619</v>
      </c>
      <c r="BY24" s="207" t="s">
        <v>1620</v>
      </c>
      <c r="BZ24" s="207" t="s">
        <v>1621</v>
      </c>
      <c r="CA24" s="207"/>
      <c r="CB24" s="207" t="s">
        <v>1622</v>
      </c>
      <c r="CC24" s="209" t="s">
        <v>1623</v>
      </c>
      <c r="CD24" s="209"/>
      <c r="CE24" s="209"/>
      <c r="CF24" s="146" t="s">
        <v>1624</v>
      </c>
      <c r="CG24" s="146" t="s">
        <v>1625</v>
      </c>
      <c r="CH24" s="341" t="s">
        <v>1626</v>
      </c>
      <c r="CI24" s="146" t="s">
        <v>1627</v>
      </c>
      <c r="CJ24" s="212" t="s">
        <v>626</v>
      </c>
      <c r="CK24" s="278" t="s">
        <v>1628</v>
      </c>
      <c r="CL24" s="212" t="s">
        <v>1629</v>
      </c>
      <c r="CM24" s="146" t="s">
        <v>1183</v>
      </c>
      <c r="CN24" s="212"/>
      <c r="CO24" s="212" t="s">
        <v>1630</v>
      </c>
      <c r="CP24" s="212"/>
      <c r="CQ24" s="212" t="s">
        <v>124</v>
      </c>
      <c r="CR24" s="212"/>
      <c r="CS24" s="178"/>
      <c r="CT24" s="217" t="s">
        <v>1631</v>
      </c>
      <c r="CU24" s="220" t="s">
        <v>1632</v>
      </c>
      <c r="CV24" s="217" t="s">
        <v>290</v>
      </c>
      <c r="CW24" s="283" t="s">
        <v>1633</v>
      </c>
      <c r="CX24" s="342" t="s">
        <v>623</v>
      </c>
      <c r="CY24" s="217" t="s">
        <v>1634</v>
      </c>
      <c r="CZ24" s="157" t="s">
        <v>1635</v>
      </c>
      <c r="DA24" s="157" t="s">
        <v>1636</v>
      </c>
      <c r="DB24" s="220"/>
      <c r="DC24" s="217" t="s">
        <v>1637</v>
      </c>
      <c r="DD24" s="217" t="s">
        <v>1638</v>
      </c>
      <c r="DE24" s="220"/>
      <c r="DF24" s="178"/>
      <c r="DG24" s="226" t="s">
        <v>1639</v>
      </c>
      <c r="DH24" s="252"/>
      <c r="DI24" s="252" t="s">
        <v>1640</v>
      </c>
      <c r="DJ24" s="226" t="s">
        <v>1641</v>
      </c>
      <c r="DK24" s="226" t="s">
        <v>1642</v>
      </c>
      <c r="DL24" s="252"/>
      <c r="DM24" s="252"/>
      <c r="DN24" s="226" t="s">
        <v>1643</v>
      </c>
      <c r="DO24" s="226" t="s">
        <v>1644</v>
      </c>
      <c r="DP24" s="252" t="s">
        <v>1645</v>
      </c>
      <c r="DQ24" s="229" t="s">
        <v>204</v>
      </c>
      <c r="DR24" s="226" t="s">
        <v>1646</v>
      </c>
      <c r="DS24" s="226" t="s">
        <v>1647</v>
      </c>
      <c r="DT24" s="252" t="s">
        <v>1648</v>
      </c>
      <c r="DU24" s="252"/>
      <c r="DV24" s="226"/>
      <c r="DW24" s="290" t="s">
        <v>1649</v>
      </c>
      <c r="DX24" s="226" t="s">
        <v>1650</v>
      </c>
      <c r="DY24" s="226" t="s">
        <v>1651</v>
      </c>
      <c r="DZ24" s="252" t="s">
        <v>1652</v>
      </c>
      <c r="EA24" s="227" t="s">
        <v>1653</v>
      </c>
      <c r="EB24" s="252"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5"/>
      <c r="R25" s="255"/>
      <c r="S25" s="255"/>
      <c r="T25" s="255"/>
      <c r="U25" s="255"/>
      <c r="V25" s="255"/>
      <c r="W25" s="176"/>
      <c r="X25" s="84" t="s">
        <v>1295</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875</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665</v>
      </c>
      <c r="BV25" s="255"/>
      <c r="BW25" s="173" t="s">
        <v>1678</v>
      </c>
      <c r="BX25" s="84" t="s">
        <v>1679</v>
      </c>
      <c r="BY25" s="84" t="s">
        <v>1680</v>
      </c>
      <c r="BZ25" s="255"/>
      <c r="CA25" s="255"/>
      <c r="CB25" s="255"/>
      <c r="CC25" s="255"/>
      <c r="CD25" s="255"/>
      <c r="CE25" s="255"/>
      <c r="CF25" s="84" t="s">
        <v>992</v>
      </c>
      <c r="CG25" s="84" t="s">
        <v>1681</v>
      </c>
      <c r="CH25" s="173" t="s">
        <v>1493</v>
      </c>
      <c r="CI25" s="84" t="s">
        <v>1682</v>
      </c>
      <c r="CJ25" s="255"/>
      <c r="CK25" s="84" t="s">
        <v>496</v>
      </c>
      <c r="CL25" s="84" t="s">
        <v>176</v>
      </c>
      <c r="CM25" s="84" t="s">
        <v>490</v>
      </c>
      <c r="CN25" s="255"/>
      <c r="CO25" s="255"/>
      <c r="CP25" s="255"/>
      <c r="CQ25" s="255"/>
      <c r="CR25" s="255"/>
      <c r="CS25" s="178"/>
      <c r="CT25" s="173" t="s">
        <v>1354</v>
      </c>
      <c r="CU25" s="84" t="s">
        <v>1457</v>
      </c>
      <c r="CV25" s="84" t="s">
        <v>1353</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902</v>
      </c>
      <c r="D26" s="98" t="s">
        <v>902</v>
      </c>
      <c r="E26" s="99" t="s">
        <v>902</v>
      </c>
      <c r="F26" s="100" t="s">
        <v>710</v>
      </c>
      <c r="G26" s="96" t="s">
        <v>1689</v>
      </c>
      <c r="H26" s="184" t="s">
        <v>1690</v>
      </c>
      <c r="I26" s="233" t="s">
        <v>1691</v>
      </c>
      <c r="J26" s="184" t="s">
        <v>1692</v>
      </c>
      <c r="K26" s="184" t="s">
        <v>1215</v>
      </c>
      <c r="L26" s="184" t="s">
        <v>1693</v>
      </c>
      <c r="M26" s="184" t="s">
        <v>1694</v>
      </c>
      <c r="N26" s="184" t="s">
        <v>1695</v>
      </c>
      <c r="O26" s="182" t="s">
        <v>1696</v>
      </c>
      <c r="P26" s="258" t="s">
        <v>1051</v>
      </c>
      <c r="Q26" s="344" t="s">
        <v>1697</v>
      </c>
      <c r="R26" s="184" t="s">
        <v>1698</v>
      </c>
      <c r="S26" s="182" t="s">
        <v>1588</v>
      </c>
      <c r="T26" s="184" t="s">
        <v>1699</v>
      </c>
      <c r="U26" s="182" t="s">
        <v>1700</v>
      </c>
      <c r="V26" s="187" t="s">
        <v>1701</v>
      </c>
      <c r="W26" s="188"/>
      <c r="X26" s="236"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6" t="s">
        <v>1712</v>
      </c>
      <c r="AK26" s="176"/>
      <c r="AL26" s="196" t="s">
        <v>1713</v>
      </c>
      <c r="AM26" s="197" t="s">
        <v>764</v>
      </c>
      <c r="AN26" s="239" t="s">
        <v>1714</v>
      </c>
      <c r="AO26" s="195" t="s">
        <v>130</v>
      </c>
      <c r="AP26" s="197" t="s">
        <v>1715</v>
      </c>
      <c r="AQ26" s="195" t="s">
        <v>1716</v>
      </c>
      <c r="AR26" s="197" t="s">
        <v>1717</v>
      </c>
      <c r="AS26" s="195" t="s">
        <v>1497</v>
      </c>
      <c r="AT26" s="197" t="s">
        <v>964</v>
      </c>
      <c r="AU26" s="268" t="s">
        <v>1718</v>
      </c>
      <c r="AV26" s="195" t="s">
        <v>1719</v>
      </c>
      <c r="AW26" s="195" t="s">
        <v>1719</v>
      </c>
      <c r="AX26" s="197" t="s">
        <v>1720</v>
      </c>
      <c r="AY26" s="178"/>
      <c r="AZ26" s="204" t="str">
        <f>HYPERLINK("https://youtu.be/ym6Xxd7Pwws","50.26")</f>
        <v>50.26</v>
      </c>
      <c r="BA26" s="201" t="s">
        <v>1721</v>
      </c>
      <c r="BB26" s="243" t="s">
        <v>1722</v>
      </c>
      <c r="BC26" s="202" t="s">
        <v>1157</v>
      </c>
      <c r="BD26" s="243" t="s">
        <v>1723</v>
      </c>
      <c r="BE26" s="201" t="s">
        <v>1724</v>
      </c>
      <c r="BF26" s="243" t="s">
        <v>1725</v>
      </c>
      <c r="BG26" s="204" t="s">
        <v>1180</v>
      </c>
      <c r="BH26" s="272" t="s">
        <v>1726</v>
      </c>
      <c r="BI26" s="202" t="s">
        <v>1727</v>
      </c>
      <c r="BJ26" s="243" t="s">
        <v>1728</v>
      </c>
      <c r="BK26" s="243" t="s">
        <v>1729</v>
      </c>
      <c r="BL26" s="201" t="s">
        <v>1730</v>
      </c>
      <c r="BM26" s="243" t="s">
        <v>1731</v>
      </c>
      <c r="BN26" s="243" t="s">
        <v>1732</v>
      </c>
      <c r="BO26" s="206"/>
      <c r="BP26" s="208" t="s">
        <v>941</v>
      </c>
      <c r="BQ26" s="207" t="s">
        <v>1352</v>
      </c>
      <c r="BR26" s="139" t="s">
        <v>157</v>
      </c>
      <c r="BS26" s="207" t="s">
        <v>1733</v>
      </c>
      <c r="BT26" s="248" t="s">
        <v>390</v>
      </c>
      <c r="BU26" s="139" t="s">
        <v>1734</v>
      </c>
      <c r="BV26" s="208" t="s">
        <v>1735</v>
      </c>
      <c r="BW26" s="209" t="s">
        <v>1736</v>
      </c>
      <c r="BX26" s="346" t="str">
        <f>HYPERLINK("https://clips.twitch.tv/RamshackleBlindingCaribouPupper", "2:21.41")</f>
        <v>2:21.41</v>
      </c>
      <c r="BY26" s="248" t="s">
        <v>1737</v>
      </c>
      <c r="BZ26" s="207" t="s">
        <v>1738</v>
      </c>
      <c r="CA26" s="208" t="s">
        <v>1739</v>
      </c>
      <c r="CB26" s="347" t="s">
        <v>1740</v>
      </c>
      <c r="CC26" s="139" t="s">
        <v>145</v>
      </c>
      <c r="CD26" s="209" t="s">
        <v>1741</v>
      </c>
      <c r="CE26" s="209"/>
      <c r="CF26" s="146" t="s">
        <v>1742</v>
      </c>
      <c r="CG26" s="348" t="s">
        <v>1743</v>
      </c>
      <c r="CH26" s="279" t="s">
        <v>1744</v>
      </c>
      <c r="CI26" s="279" t="s">
        <v>1745</v>
      </c>
      <c r="CJ26" s="214" t="s">
        <v>1746</v>
      </c>
      <c r="CK26" s="146" t="s">
        <v>928</v>
      </c>
      <c r="CL26" s="146" t="s">
        <v>1156</v>
      </c>
      <c r="CM26" s="146" t="s">
        <v>1747</v>
      </c>
      <c r="CN26" s="279" t="s">
        <v>1748</v>
      </c>
      <c r="CO26" s="214" t="s">
        <v>1268</v>
      </c>
      <c r="CP26" s="146" t="s">
        <v>1749</v>
      </c>
      <c r="CQ26" s="146" t="s">
        <v>950</v>
      </c>
      <c r="CR26" s="212" t="s">
        <v>1750</v>
      </c>
      <c r="CS26" s="178"/>
      <c r="CT26" s="219" t="s">
        <v>1561</v>
      </c>
      <c r="CU26" s="220" t="s">
        <v>1746</v>
      </c>
      <c r="CV26" s="223" t="s">
        <v>1751</v>
      </c>
      <c r="CW26" s="219" t="s">
        <v>1752</v>
      </c>
      <c r="CX26" s="219" t="s">
        <v>1753</v>
      </c>
      <c r="CY26" s="157" t="s">
        <v>1754</v>
      </c>
      <c r="CZ26" s="349" t="s">
        <v>478</v>
      </c>
      <c r="DA26" s="223" t="s">
        <v>1636</v>
      </c>
      <c r="DB26" s="350" t="s">
        <v>1755</v>
      </c>
      <c r="DC26" s="157" t="s">
        <v>1756</v>
      </c>
      <c r="DD26" s="350" t="s">
        <v>1757</v>
      </c>
      <c r="DE26" s="223" t="str">
        <f>HYPERLINK("https://www.twitch.tv/videos/445329616","1:59.77")</f>
        <v>1:59.77</v>
      </c>
      <c r="DF26" s="178"/>
      <c r="DG26" s="252" t="s">
        <v>1758</v>
      </c>
      <c r="DH26" s="227" t="s">
        <v>1759</v>
      </c>
      <c r="DI26" s="252" t="s">
        <v>1613</v>
      </c>
      <c r="DJ26" s="351" t="s">
        <v>1760</v>
      </c>
      <c r="DK26" s="227" t="s">
        <v>1761</v>
      </c>
      <c r="DL26" s="351" t="s">
        <v>1762</v>
      </c>
      <c r="DM26" s="351" t="s">
        <v>1763</v>
      </c>
      <c r="DN26" s="252" t="s">
        <v>1764</v>
      </c>
      <c r="DO26" s="227" t="s">
        <v>1765</v>
      </c>
      <c r="DP26" s="227" t="s">
        <v>1766</v>
      </c>
      <c r="DQ26" s="227" t="s">
        <v>1767</v>
      </c>
      <c r="DR26" s="227" t="s">
        <v>1768</v>
      </c>
      <c r="DS26" s="227" t="s">
        <v>1769</v>
      </c>
      <c r="DT26" s="227" t="s">
        <v>1648</v>
      </c>
      <c r="DU26" s="227" t="s">
        <v>1770</v>
      </c>
      <c r="DV26" s="227" t="s">
        <v>418</v>
      </c>
      <c r="DW26" s="170" t="s">
        <v>1771</v>
      </c>
      <c r="DX26" s="227" t="s">
        <v>1772</v>
      </c>
      <c r="DY26" s="227" t="s">
        <v>1161</v>
      </c>
      <c r="DZ26" s="227" t="s">
        <v>1773</v>
      </c>
      <c r="EA26" s="227" t="s">
        <v>601</v>
      </c>
      <c r="EB26" s="227"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2"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0" t="s">
        <v>1891</v>
      </c>
      <c r="B29" s="76" t="s">
        <v>1892</v>
      </c>
      <c r="C29" s="77" t="s">
        <v>902</v>
      </c>
      <c r="D29" s="78" t="s">
        <v>902</v>
      </c>
      <c r="E29" s="79" t="s">
        <v>902</v>
      </c>
      <c r="F29" s="80" t="s">
        <v>903</v>
      </c>
      <c r="G29" s="76" t="s">
        <v>1893</v>
      </c>
      <c r="H29" s="175" t="s">
        <v>1894</v>
      </c>
      <c r="I29" s="175" t="s">
        <v>524</v>
      </c>
      <c r="J29" s="304" t="s">
        <v>1895</v>
      </c>
      <c r="K29" s="304" t="s">
        <v>1215</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1023</v>
      </c>
      <c r="BA29" s="175" t="s">
        <v>1922</v>
      </c>
      <c r="BB29" s="175" t="s">
        <v>1923</v>
      </c>
      <c r="BC29" s="304" t="s">
        <v>1924</v>
      </c>
      <c r="BD29" s="175" t="s">
        <v>1441</v>
      </c>
      <c r="BE29" s="175" t="s">
        <v>1925</v>
      </c>
      <c r="BF29" s="175" t="s">
        <v>1926</v>
      </c>
      <c r="BG29" s="175" t="s">
        <v>1427</v>
      </c>
      <c r="BH29" s="175" t="s">
        <v>1927</v>
      </c>
      <c r="BI29" s="175"/>
      <c r="BJ29" s="175" t="s">
        <v>1928</v>
      </c>
      <c r="BK29" s="255"/>
      <c r="BL29" s="175" t="s">
        <v>645</v>
      </c>
      <c r="BM29" s="175" t="s">
        <v>1731</v>
      </c>
      <c r="BN29" s="255"/>
      <c r="BO29" s="178"/>
      <c r="BP29" s="173"/>
      <c r="BQ29" s="175" t="s">
        <v>1929</v>
      </c>
      <c r="BR29" s="175" t="s">
        <v>888</v>
      </c>
      <c r="BS29" s="175" t="s">
        <v>1930</v>
      </c>
      <c r="BT29" s="175" t="s">
        <v>1931</v>
      </c>
      <c r="BU29" s="304" t="s">
        <v>1932</v>
      </c>
      <c r="BV29" s="175" t="s">
        <v>1933</v>
      </c>
      <c r="BW29" s="304" t="s">
        <v>1934</v>
      </c>
      <c r="BX29" s="255"/>
      <c r="BY29" s="175" t="s">
        <v>898</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952</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3"/>
      <c r="T30" s="263"/>
      <c r="U30" s="263"/>
      <c r="V30" s="263"/>
      <c r="W30" s="176"/>
      <c r="X30" s="189" t="s">
        <v>1286</v>
      </c>
      <c r="Y30" s="189" t="s">
        <v>1973</v>
      </c>
      <c r="Z30" s="189" t="s">
        <v>1974</v>
      </c>
      <c r="AA30" s="108" t="s">
        <v>1975</v>
      </c>
      <c r="AB30" s="108" t="s">
        <v>754</v>
      </c>
      <c r="AC30" s="189" t="s">
        <v>1976</v>
      </c>
      <c r="AD30" s="189" t="s">
        <v>1596</v>
      </c>
      <c r="AE30" s="189" t="s">
        <v>631</v>
      </c>
      <c r="AF30" s="189" t="s">
        <v>1977</v>
      </c>
      <c r="AG30" s="266"/>
      <c r="AH30" s="266"/>
      <c r="AI30" s="266"/>
      <c r="AJ30" s="193"/>
      <c r="AK30" s="176"/>
      <c r="AL30" s="195" t="s">
        <v>1978</v>
      </c>
      <c r="AM30" s="195" t="s">
        <v>1979</v>
      </c>
      <c r="AN30" s="267"/>
      <c r="AO30" s="195" t="s">
        <v>1980</v>
      </c>
      <c r="AP30" s="267"/>
      <c r="AQ30" s="200" t="str">
        <f>HYPERLINK("https://youtu.be/ojsWGGzEugk","9.21")</f>
        <v>9.21</v>
      </c>
      <c r="AR30" s="267"/>
      <c r="AS30" s="195" t="s">
        <v>1604</v>
      </c>
      <c r="AT30" s="195" t="s">
        <v>516</v>
      </c>
      <c r="AU30" s="267"/>
      <c r="AV30" s="267"/>
      <c r="AW30" s="267"/>
      <c r="AX30" s="267"/>
      <c r="AY30" s="178"/>
      <c r="AZ30" s="201" t="s">
        <v>1981</v>
      </c>
      <c r="BA30" s="201" t="s">
        <v>1982</v>
      </c>
      <c r="BB30" s="201" t="s">
        <v>1983</v>
      </c>
      <c r="BC30" s="201" t="s">
        <v>1984</v>
      </c>
      <c r="BD30" s="201" t="s">
        <v>543</v>
      </c>
      <c r="BE30" s="201" t="s">
        <v>1985</v>
      </c>
      <c r="BF30" s="272"/>
      <c r="BG30" s="204" t="s">
        <v>1986</v>
      </c>
      <c r="BH30" s="201" t="s">
        <v>1987</v>
      </c>
      <c r="BI30" s="389"/>
      <c r="BJ30" s="201" t="s">
        <v>1988</v>
      </c>
      <c r="BK30" s="272"/>
      <c r="BL30" s="201" t="s">
        <v>1989</v>
      </c>
      <c r="BM30" s="272"/>
      <c r="BN30" s="272"/>
      <c r="BO30" s="178"/>
      <c r="BP30" s="208"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7" t="s">
        <v>969</v>
      </c>
      <c r="DH30" s="288"/>
      <c r="DI30" s="288"/>
      <c r="DJ30" s="227" t="s">
        <v>1173</v>
      </c>
      <c r="DK30" s="227" t="s">
        <v>2011</v>
      </c>
      <c r="DL30" s="227" t="s">
        <v>2012</v>
      </c>
      <c r="DM30" s="227" t="s">
        <v>2013</v>
      </c>
      <c r="DN30" s="227" t="s">
        <v>2014</v>
      </c>
      <c r="DO30" s="170" t="s">
        <v>2015</v>
      </c>
      <c r="DP30" s="227" t="s">
        <v>1457</v>
      </c>
      <c r="DQ30" s="227" t="s">
        <v>395</v>
      </c>
      <c r="DR30" s="288"/>
      <c r="DS30" s="288"/>
      <c r="DT30" s="227" t="s">
        <v>2016</v>
      </c>
      <c r="DU30" s="288"/>
      <c r="DV30" s="390"/>
      <c r="DW30" s="170" t="s">
        <v>2017</v>
      </c>
      <c r="DX30" s="288"/>
      <c r="DY30" s="288"/>
      <c r="DZ30" s="225" t="s">
        <v>2018</v>
      </c>
      <c r="EA30" s="288"/>
      <c r="EB30" s="288"/>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1038</v>
      </c>
      <c r="Y31" s="84" t="s">
        <v>2027</v>
      </c>
      <c r="Z31" s="84" t="s">
        <v>1223</v>
      </c>
      <c r="AA31" s="173" t="s">
        <v>1059</v>
      </c>
      <c r="AB31" s="84" t="s">
        <v>2028</v>
      </c>
      <c r="AC31" s="173" t="s">
        <v>2029</v>
      </c>
      <c r="AD31" s="175" t="s">
        <v>2030</v>
      </c>
      <c r="AE31" s="173" t="s">
        <v>195</v>
      </c>
      <c r="AF31" s="173" t="s">
        <v>726</v>
      </c>
      <c r="AG31" s="255"/>
      <c r="AH31" s="173"/>
      <c r="AI31" s="173" t="s">
        <v>2031</v>
      </c>
      <c r="AJ31" s="255"/>
      <c r="AK31" s="176"/>
      <c r="AL31" s="175" t="s">
        <v>679</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1392</v>
      </c>
      <c r="CH31" s="173" t="s">
        <v>2049</v>
      </c>
      <c r="CI31" s="173" t="s">
        <v>2050</v>
      </c>
      <c r="CJ31" s="173" t="s">
        <v>494</v>
      </c>
      <c r="CK31" s="173" t="s">
        <v>2051</v>
      </c>
      <c r="CL31" s="173" t="s">
        <v>2052</v>
      </c>
      <c r="CM31" s="84" t="s">
        <v>2053</v>
      </c>
      <c r="CN31" s="255"/>
      <c r="CO31" s="173" t="s">
        <v>1227</v>
      </c>
      <c r="CP31" s="255"/>
      <c r="CQ31" s="255"/>
      <c r="CR31" s="255"/>
      <c r="CS31" s="178"/>
      <c r="CT31" s="173" t="s">
        <v>1262</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902</v>
      </c>
      <c r="D32" s="98" t="s">
        <v>902</v>
      </c>
      <c r="E32" s="99" t="s">
        <v>903</v>
      </c>
      <c r="F32" s="100" t="s">
        <v>901</v>
      </c>
      <c r="G32" s="96" t="s">
        <v>979</v>
      </c>
      <c r="H32" s="185" t="s">
        <v>2061</v>
      </c>
      <c r="I32" s="183" t="s">
        <v>2062</v>
      </c>
      <c r="J32" s="185" t="s">
        <v>2063</v>
      </c>
      <c r="K32" s="183" t="s">
        <v>714</v>
      </c>
      <c r="L32" s="183" t="s">
        <v>1357</v>
      </c>
      <c r="M32" s="185" t="s">
        <v>2064</v>
      </c>
      <c r="N32" s="185" t="s">
        <v>2065</v>
      </c>
      <c r="O32" s="183" t="s">
        <v>2066</v>
      </c>
      <c r="P32" s="185" t="s">
        <v>2067</v>
      </c>
      <c r="Q32" s="263"/>
      <c r="R32" s="263"/>
      <c r="S32" s="185" t="s">
        <v>2068</v>
      </c>
      <c r="T32" s="263"/>
      <c r="U32" s="263"/>
      <c r="V32" s="263"/>
      <c r="W32" s="176"/>
      <c r="X32" s="193" t="s">
        <v>1991</v>
      </c>
      <c r="Y32" s="235" t="s">
        <v>2069</v>
      </c>
      <c r="Z32" s="235" t="s">
        <v>2070</v>
      </c>
      <c r="AA32" s="193" t="s">
        <v>1354</v>
      </c>
      <c r="AB32" s="193" t="s">
        <v>643</v>
      </c>
      <c r="AC32" s="235" t="s">
        <v>2071</v>
      </c>
      <c r="AD32" s="266"/>
      <c r="AE32" s="235" t="s">
        <v>2072</v>
      </c>
      <c r="AF32" s="235" t="s">
        <v>2073</v>
      </c>
      <c r="AG32" s="235" t="s">
        <v>2074</v>
      </c>
      <c r="AH32" s="235"/>
      <c r="AI32" s="235"/>
      <c r="AJ32" s="235" t="s">
        <v>2047</v>
      </c>
      <c r="AK32" s="176"/>
      <c r="AL32" s="267"/>
      <c r="AM32" s="197" t="s">
        <v>2075</v>
      </c>
      <c r="AN32" s="267"/>
      <c r="AO32" s="197" t="s">
        <v>2076</v>
      </c>
      <c r="AP32" s="199" t="str">
        <f>HYPERLINK("https://twitter.com/SSBReed/status/1212701917551497216?s=20","47.36")</f>
        <v>47.36</v>
      </c>
      <c r="AQ32" s="267"/>
      <c r="AR32" s="267"/>
      <c r="AS32" s="197" t="s">
        <v>2077</v>
      </c>
      <c r="AT32" s="239" t="str">
        <f>HYPERLINK("https://twitter.com/SSBReed/status/1225677341319299074?s=20","26.58")</f>
        <v>26.58</v>
      </c>
      <c r="AU32" s="267"/>
      <c r="AV32" s="267"/>
      <c r="AW32" s="197" t="s">
        <v>1157</v>
      </c>
      <c r="AX32" s="197" t="s">
        <v>2078</v>
      </c>
      <c r="AY32" s="178"/>
      <c r="AZ32" s="272"/>
      <c r="BA32" s="243"/>
      <c r="BB32" s="243" t="s">
        <v>2079</v>
      </c>
      <c r="BC32" s="202" t="s">
        <v>1078</v>
      </c>
      <c r="BD32" s="243" t="s">
        <v>2080</v>
      </c>
      <c r="BE32" s="243" t="s">
        <v>2081</v>
      </c>
      <c r="BF32" s="243"/>
      <c r="BG32" s="202" t="s">
        <v>2082</v>
      </c>
      <c r="BH32" s="203"/>
      <c r="BI32" s="202" t="s">
        <v>2083</v>
      </c>
      <c r="BJ32" s="202" t="s">
        <v>494</v>
      </c>
      <c r="BK32" s="243" t="s">
        <v>2084</v>
      </c>
      <c r="BL32" s="243" t="s">
        <v>1989</v>
      </c>
      <c r="BM32" s="243" t="s">
        <v>2085</v>
      </c>
      <c r="BN32" s="243" t="s">
        <v>2086</v>
      </c>
      <c r="BO32" s="206"/>
      <c r="BP32" s="207"/>
      <c r="BQ32" s="209" t="s">
        <v>2087</v>
      </c>
      <c r="BR32" s="209" t="s">
        <v>2088</v>
      </c>
      <c r="BS32" s="209" t="s">
        <v>2089</v>
      </c>
      <c r="BT32" s="276"/>
      <c r="BU32" s="209" t="s">
        <v>2090</v>
      </c>
      <c r="BV32" s="276"/>
      <c r="BW32" s="209" t="s">
        <v>2091</v>
      </c>
      <c r="BX32" s="209" t="s">
        <v>163</v>
      </c>
      <c r="BY32" s="209" t="s">
        <v>2092</v>
      </c>
      <c r="BZ32" s="276"/>
      <c r="CA32" s="209"/>
      <c r="CB32" s="209" t="s">
        <v>1269</v>
      </c>
      <c r="CC32" s="209" t="s">
        <v>2093</v>
      </c>
      <c r="CD32" s="248" t="s">
        <v>2094</v>
      </c>
      <c r="CE32" s="248"/>
      <c r="CF32" s="278" t="s">
        <v>2095</v>
      </c>
      <c r="CG32" s="212" t="s">
        <v>1451</v>
      </c>
      <c r="CH32" s="212" t="s">
        <v>2096</v>
      </c>
      <c r="CI32" s="212" t="s">
        <v>2097</v>
      </c>
      <c r="CJ32" s="282"/>
      <c r="CK32" s="212" t="s">
        <v>2098</v>
      </c>
      <c r="CL32" s="341" t="s">
        <v>597</v>
      </c>
      <c r="CM32" s="214" t="str">
        <f>HYPERLINK("https://www.youtube.com/watch?v=X66lFoaVyLY","15.60")</f>
        <v>15.60</v>
      </c>
      <c r="CN32" s="282"/>
      <c r="CO32" s="282"/>
      <c r="CP32" s="282"/>
      <c r="CQ32" s="282"/>
      <c r="CR32" s="212" t="s">
        <v>2099</v>
      </c>
      <c r="CS32" s="178"/>
      <c r="CT32" s="286"/>
      <c r="CU32" s="217" t="s">
        <v>1272</v>
      </c>
      <c r="CV32" s="217" t="s">
        <v>2100</v>
      </c>
      <c r="CW32" s="220"/>
      <c r="CX32" s="286"/>
      <c r="CY32" s="220" t="s">
        <v>1510</v>
      </c>
      <c r="CZ32" s="157" t="s">
        <v>1520</v>
      </c>
      <c r="DA32" s="220" t="s">
        <v>2101</v>
      </c>
      <c r="DB32" s="220" t="s">
        <v>2102</v>
      </c>
      <c r="DC32" s="286"/>
      <c r="DD32" s="286"/>
      <c r="DE32" s="220" t="s">
        <v>2103</v>
      </c>
      <c r="DF32" s="178"/>
      <c r="DG32" s="252" t="s">
        <v>2104</v>
      </c>
      <c r="DH32" s="288"/>
      <c r="DI32" s="288"/>
      <c r="DJ32" s="288"/>
      <c r="DK32" s="252" t="s">
        <v>2105</v>
      </c>
      <c r="DL32" s="252" t="s">
        <v>2106</v>
      </c>
      <c r="DM32" s="288"/>
      <c r="DN32" s="252" t="s">
        <v>201</v>
      </c>
      <c r="DO32" s="226" t="s">
        <v>1037</v>
      </c>
      <c r="DP32" s="288"/>
      <c r="DQ32" s="252" t="s">
        <v>1370</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902</v>
      </c>
      <c r="D33" s="78" t="s">
        <v>902</v>
      </c>
      <c r="E33" s="79" t="s">
        <v>902</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1980</v>
      </c>
      <c r="AS33" s="84" t="s">
        <v>2142</v>
      </c>
      <c r="AT33" s="84" t="s">
        <v>1938</v>
      </c>
      <c r="AU33" s="84" t="s">
        <v>118</v>
      </c>
      <c r="AV33" s="173" t="s">
        <v>2143</v>
      </c>
      <c r="AW33" s="173" t="s">
        <v>1369</v>
      </c>
      <c r="AX33" s="173" t="s">
        <v>2144</v>
      </c>
      <c r="AY33" s="394"/>
      <c r="AZ33" s="173" t="s">
        <v>2145</v>
      </c>
      <c r="BA33" s="84" t="s">
        <v>793</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1305</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1250</v>
      </c>
      <c r="CY33" s="231" t="s">
        <v>2180</v>
      </c>
      <c r="CZ33" s="231" t="s">
        <v>2181</v>
      </c>
      <c r="DA33" s="84" t="s">
        <v>2182</v>
      </c>
      <c r="DB33" s="173" t="s">
        <v>1398</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4" t="s">
        <v>183</v>
      </c>
      <c r="DQ33" s="173" t="s">
        <v>2191</v>
      </c>
      <c r="DR33" s="175" t="s">
        <v>2192</v>
      </c>
      <c r="DS33" s="173" t="s">
        <v>1414</v>
      </c>
      <c r="DT33" s="173" t="s">
        <v>2193</v>
      </c>
      <c r="DU33" s="173" t="s">
        <v>2194</v>
      </c>
      <c r="DV33" s="173"/>
      <c r="DW33" s="232" t="s">
        <v>2195</v>
      </c>
      <c r="DX33" s="173" t="s">
        <v>2196</v>
      </c>
      <c r="DY33" s="175" t="s">
        <v>1404</v>
      </c>
      <c r="DZ33" s="84" t="s">
        <v>2197</v>
      </c>
      <c r="EA33" s="173" t="s">
        <v>1962</v>
      </c>
      <c r="EB33" s="175" t="s">
        <v>1672</v>
      </c>
    </row>
    <row r="34" ht="15.75" customHeight="1">
      <c r="A34" s="257" t="s">
        <v>2198</v>
      </c>
      <c r="B34" s="96" t="s">
        <v>2199</v>
      </c>
      <c r="C34" s="97" t="s">
        <v>709</v>
      </c>
      <c r="D34" s="98" t="s">
        <v>427</v>
      </c>
      <c r="E34" s="99" t="s">
        <v>901</v>
      </c>
      <c r="F34" s="100" t="s">
        <v>1211</v>
      </c>
      <c r="G34" s="96" t="s">
        <v>2200</v>
      </c>
      <c r="H34" s="183" t="s">
        <v>1295</v>
      </c>
      <c r="I34" s="183" t="s">
        <v>2201</v>
      </c>
      <c r="J34" s="185" t="s">
        <v>2202</v>
      </c>
      <c r="K34" s="185" t="s">
        <v>1663</v>
      </c>
      <c r="L34" s="233" t="s">
        <v>1420</v>
      </c>
      <c r="M34" s="263"/>
      <c r="N34" s="263"/>
      <c r="O34" s="187" t="s">
        <v>2203</v>
      </c>
      <c r="P34" s="185" t="s">
        <v>2204</v>
      </c>
      <c r="Q34" s="185" t="s">
        <v>2205</v>
      </c>
      <c r="R34" s="185"/>
      <c r="S34" s="185" t="s">
        <v>1440</v>
      </c>
      <c r="T34" s="187"/>
      <c r="U34" s="187" t="s">
        <v>944</v>
      </c>
      <c r="V34" s="293" t="s">
        <v>2206</v>
      </c>
      <c r="W34" s="188"/>
      <c r="X34" s="193" t="s">
        <v>2207</v>
      </c>
      <c r="Y34" s="193" t="s">
        <v>2208</v>
      </c>
      <c r="Z34" s="235" t="s">
        <v>2209</v>
      </c>
      <c r="AA34" s="235" t="s">
        <v>2210</v>
      </c>
      <c r="AB34" s="193" t="s">
        <v>2211</v>
      </c>
      <c r="AC34" s="193" t="s">
        <v>2212</v>
      </c>
      <c r="AD34" s="193"/>
      <c r="AE34" s="235" t="s">
        <v>195</v>
      </c>
      <c r="AF34" s="235" t="s">
        <v>2191</v>
      </c>
      <c r="AG34" s="235" t="s">
        <v>2213</v>
      </c>
      <c r="AH34" s="235"/>
      <c r="AI34" s="235" t="s">
        <v>2214</v>
      </c>
      <c r="AJ34" s="309" t="s">
        <v>2215</v>
      </c>
      <c r="AK34" s="176"/>
      <c r="AL34" s="197" t="s">
        <v>2216</v>
      </c>
      <c r="AM34" s="197" t="s">
        <v>2217</v>
      </c>
      <c r="AN34" s="239" t="str">
        <f>HYPERLINK("https://youtu.be/LAskX_epfLA","1:44.25")</f>
        <v>1:44.25</v>
      </c>
      <c r="AO34" s="267"/>
      <c r="AP34" s="197" t="s">
        <v>131</v>
      </c>
      <c r="AQ34" s="267"/>
      <c r="AR34" s="311" t="s">
        <v>2218</v>
      </c>
      <c r="AS34" s="241" t="s">
        <v>2219</v>
      </c>
      <c r="AT34" s="196" t="s">
        <v>1664</v>
      </c>
      <c r="AU34" s="196" t="s">
        <v>2220</v>
      </c>
      <c r="AV34" s="195" t="s">
        <v>1030</v>
      </c>
      <c r="AW34" s="195" t="s">
        <v>2221</v>
      </c>
      <c r="AX34" s="199" t="s">
        <v>2222</v>
      </c>
      <c r="AY34" s="178"/>
      <c r="AZ34" s="272"/>
      <c r="BA34" s="272"/>
      <c r="BB34" s="272"/>
      <c r="BC34" s="243" t="s">
        <v>2223</v>
      </c>
      <c r="BD34" s="202" t="s">
        <v>2224</v>
      </c>
      <c r="BE34" s="397" t="str">
        <f>HYPERLINK("https://youtu.be/V-kufjH1djY","41.22")</f>
        <v>41.22</v>
      </c>
      <c r="BF34" s="272"/>
      <c r="BG34" s="202" t="s">
        <v>919</v>
      </c>
      <c r="BH34" s="203"/>
      <c r="BI34" s="202" t="s">
        <v>2225</v>
      </c>
      <c r="BJ34" s="272"/>
      <c r="BK34" s="272"/>
      <c r="BL34" s="398" t="s">
        <v>256</v>
      </c>
      <c r="BM34" s="243" t="s">
        <v>1886</v>
      </c>
      <c r="BN34" s="243" t="s">
        <v>2226</v>
      </c>
      <c r="BO34" s="206"/>
      <c r="BP34" s="276"/>
      <c r="BQ34" s="248" t="s">
        <v>952</v>
      </c>
      <c r="BR34" s="209" t="s">
        <v>2227</v>
      </c>
      <c r="BS34" s="139" t="s">
        <v>659</v>
      </c>
      <c r="BT34" s="276"/>
      <c r="BU34" s="209" t="s">
        <v>1815</v>
      </c>
      <c r="BV34" s="207" t="s">
        <v>1782</v>
      </c>
      <c r="BW34" s="209" t="s">
        <v>2228</v>
      </c>
      <c r="BX34" s="207" t="s">
        <v>2229</v>
      </c>
      <c r="BY34" s="139" t="s">
        <v>2230</v>
      </c>
      <c r="BZ34" s="207" t="s">
        <v>2231</v>
      </c>
      <c r="CA34" s="207"/>
      <c r="CB34" s="207" t="s">
        <v>950</v>
      </c>
      <c r="CC34" s="207" t="s">
        <v>1357</v>
      </c>
      <c r="CD34" s="210" t="s">
        <v>2232</v>
      </c>
      <c r="CE34" s="249"/>
      <c r="CF34" s="278" t="s">
        <v>2233</v>
      </c>
      <c r="CG34" s="341" t="s">
        <v>171</v>
      </c>
      <c r="CH34" s="314" t="str">
        <f>HYPERLINK("https://youtu.be/Mwnid1_a4L4","42.15")</f>
        <v>42.15</v>
      </c>
      <c r="CI34" s="212" t="s">
        <v>2234</v>
      </c>
      <c r="CJ34" s="278" t="s">
        <v>2235</v>
      </c>
      <c r="CK34" s="146" t="s">
        <v>2236</v>
      </c>
      <c r="CL34" s="278" t="s">
        <v>412</v>
      </c>
      <c r="CM34" s="348" t="s">
        <v>2237</v>
      </c>
      <c r="CN34" s="214" t="str">
        <f>HYPERLINK("https://youtu.be/9t40-1JdpMg","1:12.35")</f>
        <v>1:12.35</v>
      </c>
      <c r="CO34" s="214" t="str">
        <f>HYPERLINK("https://youtu.be/zVKCamBjrug","30.19")</f>
        <v>30.19</v>
      </c>
      <c r="CP34" s="281"/>
      <c r="CQ34" s="216" t="s">
        <v>677</v>
      </c>
      <c r="CR34" s="314" t="s">
        <v>2238</v>
      </c>
      <c r="CS34" s="178"/>
      <c r="CT34" s="286"/>
      <c r="CU34" s="217" t="s">
        <v>1824</v>
      </c>
      <c r="CV34" s="219" t="s">
        <v>2239</v>
      </c>
      <c r="CW34" s="217" t="s">
        <v>2240</v>
      </c>
      <c r="CX34" s="286"/>
      <c r="CY34" s="217" t="s">
        <v>2241</v>
      </c>
      <c r="CZ34" s="220" t="s">
        <v>2242</v>
      </c>
      <c r="DA34" s="220" t="s">
        <v>2243</v>
      </c>
      <c r="DB34" s="218" t="str">
        <f>HYPERLINK("https://youtu.be/BJNJgSLnXTM","1:18.10")</f>
        <v>1:18.10</v>
      </c>
      <c r="DC34" s="220" t="s">
        <v>2244</v>
      </c>
      <c r="DD34" s="219" t="s">
        <v>1839</v>
      </c>
      <c r="DE34" s="316" t="s">
        <v>1248</v>
      </c>
      <c r="DF34" s="178"/>
      <c r="DG34" s="288"/>
      <c r="DH34" s="226" t="s">
        <v>2023</v>
      </c>
      <c r="DI34" s="288"/>
      <c r="DJ34" s="288"/>
      <c r="DK34" s="170" t="str">
        <f>HYPERLINK("https://www.youtube.com/watch?v=wvfjcRVL5Tg","22.83")</f>
        <v>22.83</v>
      </c>
      <c r="DL34" s="252" t="s">
        <v>276</v>
      </c>
      <c r="DM34" s="288"/>
      <c r="DN34" s="289" t="s">
        <v>2245</v>
      </c>
      <c r="DO34" s="390"/>
      <c r="DP34" s="252"/>
      <c r="DQ34" s="226" t="s">
        <v>2246</v>
      </c>
      <c r="DR34" s="252" t="s">
        <v>2247</v>
      </c>
      <c r="DS34" s="170" t="str">
        <f>HYPERLINK("https://youtu.be/mf09PJ8pEj4","49.81")</f>
        <v>49.81</v>
      </c>
      <c r="DT34" s="288"/>
      <c r="DU34" s="288"/>
      <c r="DV34" s="288"/>
      <c r="DW34" s="290"/>
      <c r="DX34" s="227" t="s">
        <v>2248</v>
      </c>
      <c r="DY34" s="252" t="s">
        <v>315</v>
      </c>
      <c r="DZ34" s="227" t="s">
        <v>2249</v>
      </c>
      <c r="EA34" s="288"/>
      <c r="EB34" s="252"/>
    </row>
    <row r="35" ht="15.75" customHeight="1">
      <c r="A35" s="230" t="s">
        <v>2250</v>
      </c>
      <c r="B35" s="76" t="s">
        <v>2251</v>
      </c>
      <c r="C35" s="77" t="s">
        <v>902</v>
      </c>
      <c r="D35" s="78" t="s">
        <v>902</v>
      </c>
      <c r="E35" s="79" t="s">
        <v>902</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1227</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793</v>
      </c>
      <c r="BB35" s="173" t="s">
        <v>820</v>
      </c>
      <c r="BC35" s="173" t="s">
        <v>2264</v>
      </c>
      <c r="BD35" s="173" t="s">
        <v>2265</v>
      </c>
      <c r="BE35" s="255"/>
      <c r="BF35" s="255"/>
      <c r="BG35" s="173" t="s">
        <v>1207</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1400</v>
      </c>
      <c r="BX35" s="255"/>
      <c r="BY35" s="173" t="s">
        <v>207</v>
      </c>
      <c r="BZ35" s="255"/>
      <c r="CA35" s="255"/>
      <c r="CB35" s="255"/>
      <c r="CC35" s="255"/>
      <c r="CD35" s="255"/>
      <c r="CE35" s="255"/>
      <c r="CF35" s="173" t="s">
        <v>698</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399" t="s">
        <v>2284</v>
      </c>
      <c r="B36" s="96" t="s">
        <v>2285</v>
      </c>
      <c r="C36" s="97" t="s">
        <v>902</v>
      </c>
      <c r="D36" s="98" t="s">
        <v>902</v>
      </c>
      <c r="E36" s="99" t="s">
        <v>902</v>
      </c>
      <c r="F36" s="100" t="s">
        <v>2286</v>
      </c>
      <c r="G36" s="96" t="s">
        <v>1364</v>
      </c>
      <c r="H36" s="183" t="s">
        <v>2287</v>
      </c>
      <c r="I36" s="183" t="s">
        <v>2288</v>
      </c>
      <c r="J36" s="183" t="s">
        <v>2289</v>
      </c>
      <c r="K36" s="184" t="s">
        <v>1215</v>
      </c>
      <c r="L36" s="184" t="s">
        <v>2290</v>
      </c>
      <c r="M36" s="185" t="s">
        <v>2291</v>
      </c>
      <c r="N36" s="184" t="s">
        <v>2292</v>
      </c>
      <c r="O36" s="184" t="s">
        <v>2258</v>
      </c>
      <c r="P36" s="184" t="s">
        <v>1370</v>
      </c>
      <c r="Q36" s="400" t="s">
        <v>2293</v>
      </c>
      <c r="R36" s="401" t="s">
        <v>1992</v>
      </c>
      <c r="S36" s="183" t="s">
        <v>845</v>
      </c>
      <c r="T36" s="388" t="s">
        <v>2294</v>
      </c>
      <c r="U36" s="183" t="s">
        <v>1355</v>
      </c>
      <c r="V36" s="183" t="s">
        <v>2295</v>
      </c>
      <c r="W36" s="176"/>
      <c r="X36" s="193" t="s">
        <v>2296</v>
      </c>
      <c r="Y36" s="193" t="s">
        <v>827</v>
      </c>
      <c r="Z36" s="294" t="s">
        <v>2297</v>
      </c>
      <c r="AA36" s="294" t="s">
        <v>2298</v>
      </c>
      <c r="AB36" s="193" t="s">
        <v>2299</v>
      </c>
      <c r="AC36" s="108" t="s">
        <v>2300</v>
      </c>
      <c r="AD36" s="193"/>
      <c r="AE36" s="193" t="s">
        <v>2133</v>
      </c>
      <c r="AF36" s="193" t="s">
        <v>1911</v>
      </c>
      <c r="AG36" s="235" t="s">
        <v>2301</v>
      </c>
      <c r="AH36" s="193"/>
      <c r="AI36" s="193" t="s">
        <v>2302</v>
      </c>
      <c r="AJ36" s="235" t="s">
        <v>1712</v>
      </c>
      <c r="AK36" s="176"/>
      <c r="AL36" s="196" t="s">
        <v>2303</v>
      </c>
      <c r="AM36" s="195" t="s">
        <v>1826</v>
      </c>
      <c r="AN36" s="196" t="s">
        <v>2304</v>
      </c>
      <c r="AO36" s="197" t="s">
        <v>2305</v>
      </c>
      <c r="AP36" s="196" t="s">
        <v>1976</v>
      </c>
      <c r="AQ36" s="196" t="s">
        <v>2306</v>
      </c>
      <c r="AR36" s="195" t="s">
        <v>992</v>
      </c>
      <c r="AS36" s="196" t="s">
        <v>2307</v>
      </c>
      <c r="AT36" s="196" t="s">
        <v>2178</v>
      </c>
      <c r="AU36" s="196" t="s">
        <v>2308</v>
      </c>
      <c r="AV36" s="197" t="s">
        <v>865</v>
      </c>
      <c r="AW36" s="196" t="s">
        <v>1440</v>
      </c>
      <c r="AX36" s="402" t="s">
        <v>2309</v>
      </c>
      <c r="AY36" s="178"/>
      <c r="AZ36" s="201" t="s">
        <v>1324</v>
      </c>
      <c r="BA36" s="202" t="s">
        <v>1350</v>
      </c>
      <c r="BB36" s="201" t="s">
        <v>2310</v>
      </c>
      <c r="BC36" s="201" t="s">
        <v>2311</v>
      </c>
      <c r="BD36" s="202" t="s">
        <v>2312</v>
      </c>
      <c r="BE36" s="202" t="s">
        <v>2313</v>
      </c>
      <c r="BF36" s="272"/>
      <c r="BG36" s="201" t="s">
        <v>321</v>
      </c>
      <c r="BH36" s="202" t="s">
        <v>2314</v>
      </c>
      <c r="BI36" s="202" t="s">
        <v>2315</v>
      </c>
      <c r="BJ36" s="202" t="s">
        <v>2316</v>
      </c>
      <c r="BK36" s="202" t="s">
        <v>2317</v>
      </c>
      <c r="BL36" s="202" t="s">
        <v>2318</v>
      </c>
      <c r="BM36" s="243" t="s">
        <v>2319</v>
      </c>
      <c r="BN36" s="202" t="s">
        <v>2320</v>
      </c>
      <c r="BO36" s="178"/>
      <c r="BP36" s="247" t="s">
        <v>2321</v>
      </c>
      <c r="BQ36" s="139" t="s">
        <v>2322</v>
      </c>
      <c r="BR36" s="139" t="s">
        <v>1088</v>
      </c>
      <c r="BS36" s="139" t="s">
        <v>2323</v>
      </c>
      <c r="BT36" s="139" t="s">
        <v>2324</v>
      </c>
      <c r="BU36" s="139" t="s">
        <v>2188</v>
      </c>
      <c r="BV36" s="276"/>
      <c r="BW36" s="209" t="s">
        <v>1256</v>
      </c>
      <c r="BX36" s="139" t="s">
        <v>2325</v>
      </c>
      <c r="BY36" s="207" t="s">
        <v>2326</v>
      </c>
      <c r="BZ36" s="139" t="s">
        <v>2327</v>
      </c>
      <c r="CA36" s="207"/>
      <c r="CB36" s="207" t="s">
        <v>2328</v>
      </c>
      <c r="CC36" s="209" t="s">
        <v>2329</v>
      </c>
      <c r="CD36" s="207" t="s">
        <v>2330</v>
      </c>
      <c r="CE36" s="207"/>
      <c r="CF36" s="146" t="s">
        <v>1244</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7" t="s">
        <v>2338</v>
      </c>
      <c r="CU36" s="217" t="s">
        <v>2177</v>
      </c>
      <c r="CV36" s="217" t="s">
        <v>2339</v>
      </c>
      <c r="CW36" s="217" t="s">
        <v>2340</v>
      </c>
      <c r="CX36" s="217" t="s">
        <v>2341</v>
      </c>
      <c r="CY36" s="217" t="s">
        <v>2239</v>
      </c>
      <c r="CZ36" s="157" t="s">
        <v>2342</v>
      </c>
      <c r="DA36" s="217" t="s">
        <v>2343</v>
      </c>
      <c r="DB36" s="220" t="s">
        <v>2344</v>
      </c>
      <c r="DC36" s="217" t="s">
        <v>1637</v>
      </c>
      <c r="DD36" s="217" t="s">
        <v>2345</v>
      </c>
      <c r="DE36" s="217" t="s">
        <v>2346</v>
      </c>
      <c r="DF36" s="178"/>
      <c r="DG36" s="226" t="s">
        <v>2347</v>
      </c>
      <c r="DH36" s="288"/>
      <c r="DI36" s="288"/>
      <c r="DJ36" s="226" t="s">
        <v>2348</v>
      </c>
      <c r="DK36" s="226" t="s">
        <v>2349</v>
      </c>
      <c r="DL36" s="226" t="s">
        <v>2350</v>
      </c>
      <c r="DM36" s="226" t="s">
        <v>2351</v>
      </c>
      <c r="DN36" s="226" t="s">
        <v>2253</v>
      </c>
      <c r="DO36" s="227" t="s">
        <v>2352</v>
      </c>
      <c r="DP36" s="252" t="s">
        <v>2353</v>
      </c>
      <c r="DQ36" s="227" t="s">
        <v>1887</v>
      </c>
      <c r="DR36" s="226" t="s">
        <v>2354</v>
      </c>
      <c r="DS36" s="226" t="s">
        <v>2355</v>
      </c>
      <c r="DT36" s="226" t="s">
        <v>2356</v>
      </c>
      <c r="DU36" s="226" t="s">
        <v>2357</v>
      </c>
      <c r="DV36" s="288"/>
      <c r="DW36" s="290" t="s">
        <v>2358</v>
      </c>
      <c r="DX36" s="226" t="s">
        <v>1983</v>
      </c>
      <c r="DY36" s="227" t="s">
        <v>2359</v>
      </c>
      <c r="DZ36" s="252" t="s">
        <v>1743</v>
      </c>
      <c r="EA36" s="226" t="s">
        <v>856</v>
      </c>
      <c r="EB36" s="226" t="s">
        <v>556</v>
      </c>
    </row>
    <row r="37" ht="15.75" customHeight="1">
      <c r="A37" s="230" t="s">
        <v>2360</v>
      </c>
      <c r="B37" s="76" t="s">
        <v>2361</v>
      </c>
      <c r="C37" s="77" t="s">
        <v>902</v>
      </c>
      <c r="D37" s="78" t="s">
        <v>903</v>
      </c>
      <c r="E37" s="79" t="s">
        <v>902</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673</v>
      </c>
      <c r="Y37" s="173" t="s">
        <v>2369</v>
      </c>
      <c r="Z37" s="232" t="s">
        <v>2370</v>
      </c>
      <c r="AA37" s="84" t="s">
        <v>2096</v>
      </c>
      <c r="AB37" s="231" t="s">
        <v>1907</v>
      </c>
      <c r="AC37" s="173" t="s">
        <v>2371</v>
      </c>
      <c r="AD37" s="173"/>
      <c r="AE37" s="173" t="s">
        <v>968</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1077</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1010</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3" t="s">
        <v>2395</v>
      </c>
      <c r="B38" s="96" t="s">
        <v>2396</v>
      </c>
      <c r="C38" s="97" t="s">
        <v>709</v>
      </c>
      <c r="D38" s="98" t="s">
        <v>709</v>
      </c>
      <c r="E38" s="99" t="s">
        <v>903</v>
      </c>
      <c r="F38" s="100" t="s">
        <v>1434</v>
      </c>
      <c r="G38" s="96" t="s">
        <v>613</v>
      </c>
      <c r="H38" s="184" t="s">
        <v>2397</v>
      </c>
      <c r="I38" s="182" t="s">
        <v>2398</v>
      </c>
      <c r="J38" s="184" t="s">
        <v>192</v>
      </c>
      <c r="K38" s="182" t="s">
        <v>1851</v>
      </c>
      <c r="L38" s="184" t="s">
        <v>783</v>
      </c>
      <c r="M38" s="182" t="s">
        <v>2399</v>
      </c>
      <c r="N38" s="184" t="s">
        <v>2400</v>
      </c>
      <c r="O38" s="184" t="s">
        <v>2401</v>
      </c>
      <c r="P38" s="184" t="s">
        <v>2402</v>
      </c>
      <c r="Q38" s="182" t="str">
        <f>HYPERLINK("https://twitter.com/Qbe_Root/status/1254604046691860480","1:09.56")</f>
        <v>1:09.56</v>
      </c>
      <c r="R38" s="263"/>
      <c r="S38" s="184" t="s">
        <v>2403</v>
      </c>
      <c r="T38" s="263"/>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5"/>
      <c r="AI38" s="108" t="s">
        <v>2413</v>
      </c>
      <c r="AJ38" s="266"/>
      <c r="AK38" s="176"/>
      <c r="AL38" s="241" t="s">
        <v>2414</v>
      </c>
      <c r="AM38" s="239" t="str">
        <f>HYPERLINK("https://twitter.com/Qbe_Root/status/1121081195205410816","19.98")</f>
        <v>19.98</v>
      </c>
      <c r="AN38" s="197" t="s">
        <v>2415</v>
      </c>
      <c r="AO38" s="197" t="s">
        <v>2416</v>
      </c>
      <c r="AP38" s="197" t="s">
        <v>2417</v>
      </c>
      <c r="AQ38" s="239" t="str">
        <f>HYPERLINK("https://twitter.com/Qbe_Root/status/1252284526044368897","8.94")</f>
        <v>8.94</v>
      </c>
      <c r="AR38" s="197" t="s">
        <v>2418</v>
      </c>
      <c r="AS38" s="197" t="s">
        <v>2419</v>
      </c>
      <c r="AT38" s="239" t="s">
        <v>2420</v>
      </c>
      <c r="AU38" s="197" t="s">
        <v>205</v>
      </c>
      <c r="AV38" s="267"/>
      <c r="AW38" s="197" t="s">
        <v>2421</v>
      </c>
      <c r="AX38" s="267"/>
      <c r="AY38" s="178"/>
      <c r="AZ38" s="205" t="s">
        <v>2422</v>
      </c>
      <c r="BA38" s="243" t="s">
        <v>2423</v>
      </c>
      <c r="BB38" s="243" t="s">
        <v>579</v>
      </c>
      <c r="BC38" s="201" t="s">
        <v>2424</v>
      </c>
      <c r="BD38" s="201" t="s">
        <v>2425</v>
      </c>
      <c r="BE38" s="201" t="s">
        <v>2426</v>
      </c>
      <c r="BF38" s="243" t="s">
        <v>2427</v>
      </c>
      <c r="BG38" s="201" t="s">
        <v>1772</v>
      </c>
      <c r="BH38" s="129" t="s">
        <v>2428</v>
      </c>
      <c r="BI38" s="389"/>
      <c r="BJ38" s="201" t="s">
        <v>2429</v>
      </c>
      <c r="BK38" s="201" t="s">
        <v>2430</v>
      </c>
      <c r="BL38" s="243" t="s">
        <v>2431</v>
      </c>
      <c r="BM38" s="243" t="s">
        <v>2432</v>
      </c>
      <c r="BN38" s="202" t="s">
        <v>2433</v>
      </c>
      <c r="BO38" s="206"/>
      <c r="BP38" s="208" t="s">
        <v>2434</v>
      </c>
      <c r="BQ38" s="208" t="str">
        <f>HYPERLINK("https://twitter.com/Qbe_Root/status/1242228993199226880","53.44")</f>
        <v>53.44</v>
      </c>
      <c r="BR38" s="209" t="s">
        <v>2435</v>
      </c>
      <c r="BS38" s="208" t="str">
        <f>HYPERLINK("https://twitter.com/Qbe_Root/status/1246830752987308033","23.85")</f>
        <v>23.85</v>
      </c>
      <c r="BT38" s="208" t="s">
        <v>2436</v>
      </c>
      <c r="BU38" s="208" t="str">
        <f>HYPERLINK("https://twitter.com/Qbe_Root/status/1173970755526242304","21.44")</f>
        <v>21.44</v>
      </c>
      <c r="BV38" s="210" t="s">
        <v>2437</v>
      </c>
      <c r="BW38" s="208" t="s">
        <v>2438</v>
      </c>
      <c r="BX38" s="276"/>
      <c r="BY38" s="208" t="str">
        <f>HYPERLINK("https://twitter.com/Qbe_Root/status/1242199278610788353","23.10")</f>
        <v>23.10</v>
      </c>
      <c r="BZ38" s="134" t="s">
        <v>2439</v>
      </c>
      <c r="CA38" s="209"/>
      <c r="CB38" s="209" t="s">
        <v>786</v>
      </c>
      <c r="CC38" s="209" t="s">
        <v>2440</v>
      </c>
      <c r="CD38" s="276"/>
      <c r="CE38" s="276"/>
      <c r="CF38" s="146" t="s">
        <v>2441</v>
      </c>
      <c r="CG38" s="146" t="s">
        <v>2442</v>
      </c>
      <c r="CH38" s="212" t="s">
        <v>2443</v>
      </c>
      <c r="CI38" s="146" t="s">
        <v>2444</v>
      </c>
      <c r="CJ38" s="214" t="s">
        <v>2445</v>
      </c>
      <c r="CK38" s="146" t="s">
        <v>2446</v>
      </c>
      <c r="CL38" s="146" t="s">
        <v>1792</v>
      </c>
      <c r="CM38" s="212" t="s">
        <v>2142</v>
      </c>
      <c r="CN38" s="278" t="s">
        <v>2447</v>
      </c>
      <c r="CO38" s="212" t="s">
        <v>2448</v>
      </c>
      <c r="CP38" s="212"/>
      <c r="CQ38" s="212" t="s">
        <v>2449</v>
      </c>
      <c r="CR38" s="282"/>
      <c r="CS38" s="178"/>
      <c r="CT38" s="157" t="s">
        <v>2450</v>
      </c>
      <c r="CU38" s="223" t="s">
        <v>2451</v>
      </c>
      <c r="CV38" s="223" t="s">
        <v>1225</v>
      </c>
      <c r="CW38" s="157" t="s">
        <v>316</v>
      </c>
      <c r="CX38" s="157" t="s">
        <v>2452</v>
      </c>
      <c r="CY38" s="157" t="s">
        <v>2453</v>
      </c>
      <c r="CZ38" s="223" t="s">
        <v>2454</v>
      </c>
      <c r="DA38" s="220" t="s">
        <v>2455</v>
      </c>
      <c r="DB38" s="404" t="str">
        <f>HYPERLINK("https://twitter.com/Qbe_Root/status/1400138849058275330", "1:53.21")</f>
        <v>1:53.21</v>
      </c>
      <c r="DC38" s="157" t="s">
        <v>2456</v>
      </c>
      <c r="DD38" s="157" t="s">
        <v>192</v>
      </c>
      <c r="DE38" s="217" t="s">
        <v>2457</v>
      </c>
      <c r="DF38" s="178"/>
      <c r="DG38" s="170" t="s">
        <v>969</v>
      </c>
      <c r="DH38" s="288"/>
      <c r="DI38" s="288"/>
      <c r="DJ38" s="252" t="s">
        <v>2092</v>
      </c>
      <c r="DK38" s="288"/>
      <c r="DL38" s="288"/>
      <c r="DM38" s="288"/>
      <c r="DN38" s="227" t="s">
        <v>2458</v>
      </c>
      <c r="DO38" s="290" t="s">
        <v>2459</v>
      </c>
      <c r="DP38" s="405"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230" t="s">
        <v>2465</v>
      </c>
      <c r="B39" s="76" t="s">
        <v>2466</v>
      </c>
      <c r="C39" s="77" t="s">
        <v>902</v>
      </c>
      <c r="D39" s="78" t="s">
        <v>903</v>
      </c>
      <c r="E39" s="79" t="s">
        <v>902</v>
      </c>
      <c r="F39" s="80" t="s">
        <v>522</v>
      </c>
      <c r="G39" s="76" t="s">
        <v>2467</v>
      </c>
      <c r="H39" s="175" t="s">
        <v>2468</v>
      </c>
      <c r="I39" s="174" t="s">
        <v>2469</v>
      </c>
      <c r="J39" s="304" t="s">
        <v>2470</v>
      </c>
      <c r="K39" s="180" t="s">
        <v>2471</v>
      </c>
      <c r="L39" s="304" t="s">
        <v>2392</v>
      </c>
      <c r="M39" s="255"/>
      <c r="N39" s="406"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5"/>
      <c r="AE39" s="175" t="s">
        <v>2475</v>
      </c>
      <c r="AF39" s="175" t="s">
        <v>726</v>
      </c>
      <c r="AG39" s="255"/>
      <c r="AH39" s="255"/>
      <c r="AI39" s="255"/>
      <c r="AJ39" s="255"/>
      <c r="AK39" s="176"/>
      <c r="AL39" s="255"/>
      <c r="AM39" s="175" t="s">
        <v>1826</v>
      </c>
      <c r="AN39" s="255"/>
      <c r="AO39" s="255"/>
      <c r="AP39" s="255"/>
      <c r="AQ39" s="255"/>
      <c r="AR39" s="255"/>
      <c r="AS39" s="255"/>
      <c r="AT39" s="175" t="s">
        <v>1349</v>
      </c>
      <c r="AU39" s="255"/>
      <c r="AV39" s="82" t="str">
        <f>HYPERLINK("https://youtu.be/6Ivs7QCASPU","42.96")</f>
        <v>42.96</v>
      </c>
      <c r="AW39" s="255"/>
      <c r="AX39" s="255"/>
      <c r="AY39" s="178"/>
      <c r="AZ39" s="175" t="s">
        <v>430</v>
      </c>
      <c r="BA39" s="175" t="s">
        <v>2036</v>
      </c>
      <c r="BB39" s="175" t="s">
        <v>820</v>
      </c>
      <c r="BC39" s="180" t="s">
        <v>2476</v>
      </c>
      <c r="BD39" s="175" t="s">
        <v>1723</v>
      </c>
      <c r="BE39" s="255"/>
      <c r="BF39" s="255"/>
      <c r="BG39" s="175" t="s">
        <v>147</v>
      </c>
      <c r="BH39" s="181"/>
      <c r="BI39" s="407"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425</v>
      </c>
      <c r="G40" s="96" t="s">
        <v>2489</v>
      </c>
      <c r="H40" s="185" t="s">
        <v>261</v>
      </c>
      <c r="I40" s="185" t="s">
        <v>2490</v>
      </c>
      <c r="J40" s="184" t="s">
        <v>2491</v>
      </c>
      <c r="K40" s="184" t="s">
        <v>2492</v>
      </c>
      <c r="L40" s="183" t="s">
        <v>339</v>
      </c>
      <c r="M40" s="185" t="s">
        <v>2493</v>
      </c>
      <c r="N40" s="184" t="s">
        <v>2494</v>
      </c>
      <c r="O40" s="388" t="s">
        <v>2495</v>
      </c>
      <c r="P40" s="185" t="s">
        <v>1051</v>
      </c>
      <c r="Q40" s="263"/>
      <c r="R40" s="263"/>
      <c r="S40" s="263"/>
      <c r="T40" s="263"/>
      <c r="U40" s="263"/>
      <c r="V40" s="263"/>
      <c r="W40" s="176"/>
      <c r="X40" s="235" t="s">
        <v>2496</v>
      </c>
      <c r="Y40" s="193" t="s">
        <v>2497</v>
      </c>
      <c r="Z40" s="235" t="s">
        <v>2128</v>
      </c>
      <c r="AA40" s="193" t="s">
        <v>2498</v>
      </c>
      <c r="AB40" s="193" t="s">
        <v>212</v>
      </c>
      <c r="AC40" s="235" t="s">
        <v>2499</v>
      </c>
      <c r="AD40" s="193"/>
      <c r="AE40" s="235" t="s">
        <v>2500</v>
      </c>
      <c r="AF40" s="193" t="s">
        <v>2501</v>
      </c>
      <c r="AG40" s="266"/>
      <c r="AH40" s="266"/>
      <c r="AI40" s="266"/>
      <c r="AJ40" s="266"/>
      <c r="AK40" s="176"/>
      <c r="AL40" s="267"/>
      <c r="AM40" s="197" t="s">
        <v>2502</v>
      </c>
      <c r="AN40" s="267"/>
      <c r="AO40" s="267"/>
      <c r="AP40" s="267"/>
      <c r="AQ40" s="267"/>
      <c r="AR40" s="267"/>
      <c r="AS40" s="197" t="s">
        <v>998</v>
      </c>
      <c r="AT40" s="197" t="s">
        <v>2503</v>
      </c>
      <c r="AU40" s="267"/>
      <c r="AV40" s="267"/>
      <c r="AW40" s="267"/>
      <c r="AX40" s="267"/>
      <c r="AY40" s="178"/>
      <c r="AZ40" s="243" t="s">
        <v>2504</v>
      </c>
      <c r="BA40" s="202" t="s">
        <v>1922</v>
      </c>
      <c r="BB40" s="202" t="s">
        <v>820</v>
      </c>
      <c r="BC40" s="243" t="s">
        <v>2505</v>
      </c>
      <c r="BD40" s="202" t="s">
        <v>1242</v>
      </c>
      <c r="BE40" s="272"/>
      <c r="BF40" s="272"/>
      <c r="BG40" s="202" t="s">
        <v>2506</v>
      </c>
      <c r="BH40" s="202" t="s">
        <v>2507</v>
      </c>
      <c r="BI40" s="243"/>
      <c r="BJ40" s="243" t="s">
        <v>2508</v>
      </c>
      <c r="BK40" s="272"/>
      <c r="BL40" s="272"/>
      <c r="BM40" s="272"/>
      <c r="BN40" s="272"/>
      <c r="BO40" s="178"/>
      <c r="BP40" s="207" t="s">
        <v>2509</v>
      </c>
      <c r="BQ40" s="139" t="s">
        <v>2510</v>
      </c>
      <c r="BR40" s="209" t="s">
        <v>1088</v>
      </c>
      <c r="BS40" s="209" t="s">
        <v>2511</v>
      </c>
      <c r="BT40" s="209" t="s">
        <v>2504</v>
      </c>
      <c r="BU40" s="139" t="s">
        <v>2512</v>
      </c>
      <c r="BV40" s="276"/>
      <c r="BW40" s="207" t="s">
        <v>1618</v>
      </c>
      <c r="BX40" s="276"/>
      <c r="BY40" s="207" t="s">
        <v>2513</v>
      </c>
      <c r="BZ40" s="276"/>
      <c r="CA40" s="276"/>
      <c r="CB40" s="276"/>
      <c r="CC40" s="276"/>
      <c r="CD40" s="276"/>
      <c r="CE40" s="276"/>
      <c r="CF40" s="212" t="s">
        <v>2514</v>
      </c>
      <c r="CG40" s="212" t="s">
        <v>2515</v>
      </c>
      <c r="CH40" s="278" t="s">
        <v>2516</v>
      </c>
      <c r="CI40" s="212" t="s">
        <v>2517</v>
      </c>
      <c r="CJ40" s="212" t="s">
        <v>1325</v>
      </c>
      <c r="CK40" s="212" t="s">
        <v>390</v>
      </c>
      <c r="CL40" s="146" t="s">
        <v>445</v>
      </c>
      <c r="CM40" s="146" t="s">
        <v>1954</v>
      </c>
      <c r="CN40" s="282"/>
      <c r="CO40" s="282"/>
      <c r="CP40" s="282"/>
      <c r="CQ40" s="282"/>
      <c r="CR40" s="282"/>
      <c r="CS40" s="178"/>
      <c r="CT40" s="220" t="s">
        <v>2518</v>
      </c>
      <c r="CU40" s="220" t="s">
        <v>1829</v>
      </c>
      <c r="CV40" s="157" t="s">
        <v>2519</v>
      </c>
      <c r="CW40" s="220" t="s">
        <v>2520</v>
      </c>
      <c r="CX40" s="220" t="s">
        <v>2521</v>
      </c>
      <c r="CY40" s="220" t="s">
        <v>2522</v>
      </c>
      <c r="CZ40" s="157" t="s">
        <v>2523</v>
      </c>
      <c r="DA40" s="220" t="s">
        <v>2455</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230" t="s">
        <v>2527</v>
      </c>
      <c r="B41" s="76" t="s">
        <v>2528</v>
      </c>
      <c r="C41" s="77" t="s">
        <v>902</v>
      </c>
      <c r="D41" s="78" t="s">
        <v>902</v>
      </c>
      <c r="E41" s="79" t="s">
        <v>902</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4"/>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2563</v>
      </c>
      <c r="BA41" s="84" t="s">
        <v>2275</v>
      </c>
      <c r="BB41" s="84" t="s">
        <v>1333</v>
      </c>
      <c r="BC41" s="173" t="s">
        <v>2564</v>
      </c>
      <c r="BD41" s="173" t="s">
        <v>2565</v>
      </c>
      <c r="BE41" s="173" t="s">
        <v>2124</v>
      </c>
      <c r="BF41" s="175" t="s">
        <v>2566</v>
      </c>
      <c r="BG41" s="84" t="s">
        <v>1605</v>
      </c>
      <c r="BH41" s="173" t="s">
        <v>2567</v>
      </c>
      <c r="BI41" s="173" t="s">
        <v>2568</v>
      </c>
      <c r="BJ41" s="175" t="s">
        <v>2569</v>
      </c>
      <c r="BK41" s="175"/>
      <c r="BL41" s="173" t="s">
        <v>2570</v>
      </c>
      <c r="BM41" s="173" t="s">
        <v>2571</v>
      </c>
      <c r="BN41" s="173" t="s">
        <v>2572</v>
      </c>
      <c r="BO41" s="206"/>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1600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1004</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5" t="s">
        <v>2207</v>
      </c>
      <c r="I42" s="185" t="s">
        <v>2623</v>
      </c>
      <c r="J42" s="185" t="s">
        <v>2624</v>
      </c>
      <c r="K42" s="185" t="s">
        <v>1215</v>
      </c>
      <c r="L42" s="185" t="s">
        <v>2625</v>
      </c>
      <c r="M42" s="185" t="s">
        <v>2626</v>
      </c>
      <c r="N42" s="185" t="s">
        <v>2627</v>
      </c>
      <c r="O42" s="185" t="s">
        <v>720</v>
      </c>
      <c r="P42" s="185" t="s">
        <v>1767</v>
      </c>
      <c r="Q42" s="185" t="s">
        <v>2628</v>
      </c>
      <c r="R42" s="263"/>
      <c r="S42" s="185" t="s">
        <v>2629</v>
      </c>
      <c r="T42" s="263"/>
      <c r="U42" s="185" t="s">
        <v>2630</v>
      </c>
      <c r="V42" s="185" t="s">
        <v>2631</v>
      </c>
      <c r="W42" s="234"/>
      <c r="X42" s="235" t="s">
        <v>2632</v>
      </c>
      <c r="Y42" s="235" t="s">
        <v>2633</v>
      </c>
      <c r="Z42" s="235" t="s">
        <v>2634</v>
      </c>
      <c r="AA42" s="235" t="s">
        <v>2635</v>
      </c>
      <c r="AB42" s="235" t="s">
        <v>212</v>
      </c>
      <c r="AC42" s="235" t="s">
        <v>2636</v>
      </c>
      <c r="AD42" s="189" t="str">
        <f>HYPERLINK("https://www.youtube.com/watch?v=_BHTBFqqzd4","1:37.82")</f>
        <v>1:37.82</v>
      </c>
      <c r="AE42" s="235" t="s">
        <v>195</v>
      </c>
      <c r="AF42" s="235" t="s">
        <v>2637</v>
      </c>
      <c r="AG42" s="235" t="s">
        <v>2638</v>
      </c>
      <c r="AH42" s="235"/>
      <c r="AI42" s="235" t="s">
        <v>531</v>
      </c>
      <c r="AJ42" s="235" t="s">
        <v>2639</v>
      </c>
      <c r="AK42" s="176"/>
      <c r="AL42" s="197" t="s">
        <v>1982</v>
      </c>
      <c r="AM42" s="197" t="s">
        <v>214</v>
      </c>
      <c r="AN42" s="197" t="s">
        <v>2640</v>
      </c>
      <c r="AO42" s="197" t="s">
        <v>2641</v>
      </c>
      <c r="AP42" s="197" t="s">
        <v>1309</v>
      </c>
      <c r="AQ42" s="197" t="s">
        <v>2642</v>
      </c>
      <c r="AR42" s="197" t="s">
        <v>2643</v>
      </c>
      <c r="AS42" s="197" t="s">
        <v>2387</v>
      </c>
      <c r="AT42" s="197" t="s">
        <v>2644</v>
      </c>
      <c r="AU42" s="197" t="s">
        <v>2538</v>
      </c>
      <c r="AV42" s="267"/>
      <c r="AW42" s="197" t="s">
        <v>2645</v>
      </c>
      <c r="AX42" s="197" t="s">
        <v>2646</v>
      </c>
      <c r="AY42" s="178"/>
      <c r="AZ42" s="243" t="s">
        <v>2647</v>
      </c>
      <c r="BA42" s="243" t="s">
        <v>2648</v>
      </c>
      <c r="BB42" s="243" t="s">
        <v>1722</v>
      </c>
      <c r="BC42" s="243" t="s">
        <v>2649</v>
      </c>
      <c r="BD42" s="243" t="s">
        <v>2577</v>
      </c>
      <c r="BE42" s="243" t="s">
        <v>1107</v>
      </c>
      <c r="BF42" s="243" t="s">
        <v>2650</v>
      </c>
      <c r="BG42" s="243" t="s">
        <v>2651</v>
      </c>
      <c r="BH42" s="203"/>
      <c r="BI42" s="243" t="s">
        <v>2652</v>
      </c>
      <c r="BJ42" s="243" t="s">
        <v>879</v>
      </c>
      <c r="BK42" s="243" t="s">
        <v>2653</v>
      </c>
      <c r="BL42" s="243" t="s">
        <v>2654</v>
      </c>
      <c r="BM42" s="243" t="s">
        <v>2023</v>
      </c>
      <c r="BN42" s="243" t="s">
        <v>2655</v>
      </c>
      <c r="BO42" s="206"/>
      <c r="BP42" s="207"/>
      <c r="BQ42" s="209" t="s">
        <v>2656</v>
      </c>
      <c r="BR42" s="209" t="s">
        <v>2657</v>
      </c>
      <c r="BS42" s="209" t="s">
        <v>2658</v>
      </c>
      <c r="BT42" s="209" t="s">
        <v>2659</v>
      </c>
      <c r="BU42" s="209" t="s">
        <v>507</v>
      </c>
      <c r="BV42" s="209" t="s">
        <v>2660</v>
      </c>
      <c r="BW42" s="209" t="s">
        <v>2661</v>
      </c>
      <c r="BX42" s="209" t="s">
        <v>2661</v>
      </c>
      <c r="BY42" s="209"/>
      <c r="BZ42" s="209" t="s">
        <v>2662</v>
      </c>
      <c r="CA42" s="209"/>
      <c r="CB42" s="209" t="s">
        <v>2663</v>
      </c>
      <c r="CC42" s="209" t="s">
        <v>2664</v>
      </c>
      <c r="CD42" s="209" t="s">
        <v>2665</v>
      </c>
      <c r="CE42" s="209"/>
      <c r="CF42" s="212" t="s">
        <v>170</v>
      </c>
      <c r="CG42" s="212" t="s">
        <v>1160</v>
      </c>
      <c r="CH42" s="212" t="s">
        <v>2666</v>
      </c>
      <c r="CI42" s="212" t="s">
        <v>2667</v>
      </c>
      <c r="CJ42" s="212" t="s">
        <v>2668</v>
      </c>
      <c r="CK42" s="212" t="s">
        <v>2669</v>
      </c>
      <c r="CL42" s="212" t="s">
        <v>1266</v>
      </c>
      <c r="CM42" s="212" t="s">
        <v>2237</v>
      </c>
      <c r="CN42" s="212" t="s">
        <v>841</v>
      </c>
      <c r="CO42" s="212" t="s">
        <v>860</v>
      </c>
      <c r="CP42" s="212"/>
      <c r="CQ42" s="212" t="s">
        <v>2670</v>
      </c>
      <c r="CR42" s="212" t="s">
        <v>2671</v>
      </c>
      <c r="CS42" s="178"/>
      <c r="CT42" s="223" t="str">
        <f>HYPERLINK("https://www.youtube.com/watch?v=parV2KwURTw","43.36")</f>
        <v>43.36</v>
      </c>
      <c r="CU42" s="220" t="s">
        <v>2672</v>
      </c>
      <c r="CV42" s="223" t="str">
        <f>HYPERLINK("https://www.youtube.com/watch?v=BQJxGC6nKKs","30.18")</f>
        <v>30.18</v>
      </c>
      <c r="CW42" s="220" t="s">
        <v>2673</v>
      </c>
      <c r="CX42" s="217"/>
      <c r="CY42" s="217"/>
      <c r="CZ42" s="220" t="s">
        <v>1276</v>
      </c>
      <c r="DA42" s="220" t="s">
        <v>1861</v>
      </c>
      <c r="DB42" s="220" t="s">
        <v>1543</v>
      </c>
      <c r="DC42" s="220" t="s">
        <v>1332</v>
      </c>
      <c r="DD42" s="220" t="s">
        <v>2674</v>
      </c>
      <c r="DE42" s="220" t="s">
        <v>2675</v>
      </c>
      <c r="DF42" s="178"/>
      <c r="DG42" s="252"/>
      <c r="DH42" s="170" t="str">
        <f>HYPERLINK("https://www.youtube.com/watch?v=tvfpeUyMNms","1:33.18")</f>
        <v>1:33.18</v>
      </c>
      <c r="DI42" s="252" t="s">
        <v>2676</v>
      </c>
      <c r="DJ42" s="252" t="s">
        <v>2677</v>
      </c>
      <c r="DK42" s="252" t="s">
        <v>2678</v>
      </c>
      <c r="DL42" s="252" t="s">
        <v>395</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230" t="s">
        <v>2688</v>
      </c>
      <c r="B43" s="76" t="s">
        <v>2689</v>
      </c>
      <c r="C43" s="77" t="s">
        <v>902</v>
      </c>
      <c r="D43" s="78" t="s">
        <v>902</v>
      </c>
      <c r="E43" s="79" t="s">
        <v>902</v>
      </c>
      <c r="F43" s="80" t="s">
        <v>2690</v>
      </c>
      <c r="G43" s="76" t="s">
        <v>1129</v>
      </c>
      <c r="H43" s="255"/>
      <c r="I43" s="231" t="s">
        <v>2691</v>
      </c>
      <c r="J43" s="84" t="s">
        <v>2505</v>
      </c>
      <c r="K43" s="84" t="s">
        <v>982</v>
      </c>
      <c r="L43" s="231" t="s">
        <v>2692</v>
      </c>
      <c r="M43" s="255"/>
      <c r="N43" s="84" t="s">
        <v>2693</v>
      </c>
      <c r="O43" s="84" t="s">
        <v>1585</v>
      </c>
      <c r="P43" s="84" t="s">
        <v>1051</v>
      </c>
      <c r="Q43" s="255"/>
      <c r="R43" s="255"/>
      <c r="S43" s="255"/>
      <c r="T43" s="255"/>
      <c r="U43" s="255"/>
      <c r="V43" s="255"/>
      <c r="W43" s="176"/>
      <c r="X43" s="84" t="s">
        <v>809</v>
      </c>
      <c r="Y43" s="84" t="s">
        <v>2694</v>
      </c>
      <c r="Z43" s="84" t="s">
        <v>1592</v>
      </c>
      <c r="AA43" s="84" t="s">
        <v>2695</v>
      </c>
      <c r="AB43" s="84" t="s">
        <v>419</v>
      </c>
      <c r="AC43" s="84" t="s">
        <v>2696</v>
      </c>
      <c r="AD43" s="255"/>
      <c r="AE43" s="255"/>
      <c r="AF43" s="84" t="s">
        <v>2697</v>
      </c>
      <c r="AG43" s="255"/>
      <c r="AH43" s="90"/>
      <c r="AI43" s="84" t="s">
        <v>1756</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1134</v>
      </c>
      <c r="BB43" s="84" t="s">
        <v>551</v>
      </c>
      <c r="BC43" s="84" t="s">
        <v>2702</v>
      </c>
      <c r="BD43" s="84" t="s">
        <v>2703</v>
      </c>
      <c r="BE43" s="84" t="s">
        <v>2704</v>
      </c>
      <c r="BF43" s="255"/>
      <c r="BG43" s="84" t="s">
        <v>817</v>
      </c>
      <c r="BH43" s="84" t="s">
        <v>2705</v>
      </c>
      <c r="BI43" s="90"/>
      <c r="BJ43" s="84" t="s">
        <v>2706</v>
      </c>
      <c r="BK43" s="255"/>
      <c r="BL43" s="255"/>
      <c r="BM43" s="255"/>
      <c r="BN43" s="255"/>
      <c r="BO43" s="178"/>
      <c r="BP43" s="255"/>
      <c r="BQ43" s="84" t="s">
        <v>2707</v>
      </c>
      <c r="BR43" s="84" t="s">
        <v>2708</v>
      </c>
      <c r="BS43" s="84" t="s">
        <v>2709</v>
      </c>
      <c r="BT43" s="177" t="s">
        <v>1038</v>
      </c>
      <c r="BU43" s="84" t="s">
        <v>1994</v>
      </c>
      <c r="BV43" s="255"/>
      <c r="BW43" s="255"/>
      <c r="BX43" s="255"/>
      <c r="BY43" s="84" t="s">
        <v>1557</v>
      </c>
      <c r="BZ43" s="255"/>
      <c r="CA43" s="255"/>
      <c r="CB43" s="255"/>
      <c r="CC43" s="255"/>
      <c r="CD43" s="255"/>
      <c r="CE43" s="255"/>
      <c r="CF43" s="177" t="s">
        <v>2710</v>
      </c>
      <c r="CG43" s="177" t="s">
        <v>1415</v>
      </c>
      <c r="CH43" s="255"/>
      <c r="CI43" s="255"/>
      <c r="CJ43" s="255"/>
      <c r="CK43" s="255"/>
      <c r="CL43" s="84" t="s">
        <v>2052</v>
      </c>
      <c r="CM43" s="84" t="s">
        <v>1183</v>
      </c>
      <c r="CN43" s="255"/>
      <c r="CO43" s="255"/>
      <c r="CP43" s="255"/>
      <c r="CQ43" s="255"/>
      <c r="CR43" s="255"/>
      <c r="CS43" s="178"/>
      <c r="CT43" s="255"/>
      <c r="CU43" s="84" t="s">
        <v>183</v>
      </c>
      <c r="CV43" s="84" t="s">
        <v>2711</v>
      </c>
      <c r="CW43" s="84" t="s">
        <v>1948</v>
      </c>
      <c r="CX43" s="255"/>
      <c r="CY43" s="255"/>
      <c r="CZ43" s="232" t="s">
        <v>2712</v>
      </c>
      <c r="DA43" s="84" t="s">
        <v>1497</v>
      </c>
      <c r="DB43" s="255"/>
      <c r="DC43" s="255"/>
      <c r="DD43" s="255"/>
      <c r="DE43" s="84" t="s">
        <v>2713</v>
      </c>
      <c r="DF43" s="178"/>
      <c r="DG43" s="255"/>
      <c r="DH43" s="255"/>
      <c r="DI43" s="255"/>
      <c r="DJ43" s="84" t="s">
        <v>2714</v>
      </c>
      <c r="DK43" s="255"/>
      <c r="DL43" s="255"/>
      <c r="DM43" s="255"/>
      <c r="DN43" s="84" t="s">
        <v>1214</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902</v>
      </c>
      <c r="D44" s="98" t="s">
        <v>902</v>
      </c>
      <c r="E44" s="99" t="s">
        <v>902</v>
      </c>
      <c r="F44" s="100" t="s">
        <v>427</v>
      </c>
      <c r="G44" s="96" t="s">
        <v>1657</v>
      </c>
      <c r="H44" s="263"/>
      <c r="I44" s="185" t="s">
        <v>2719</v>
      </c>
      <c r="J44" s="185" t="s">
        <v>2720</v>
      </c>
      <c r="K44" s="344" t="s">
        <v>1780</v>
      </c>
      <c r="L44" s="185" t="s">
        <v>2721</v>
      </c>
      <c r="M44" s="307" t="s">
        <v>1438</v>
      </c>
      <c r="N44" s="185" t="s">
        <v>2722</v>
      </c>
      <c r="O44" s="185" t="s">
        <v>2026</v>
      </c>
      <c r="P44" s="185" t="s">
        <v>1767</v>
      </c>
      <c r="Q44" s="263"/>
      <c r="R44" s="263"/>
      <c r="S44" s="263"/>
      <c r="T44" s="263"/>
      <c r="U44" s="263"/>
      <c r="V44" s="263"/>
      <c r="W44" s="176"/>
      <c r="X44" s="193"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7" t="s">
        <v>2699</v>
      </c>
      <c r="AT44" s="239" t="str">
        <f>HYPERLINK("https://www.youtube.com/watch?v=fLOf7TJX7c0","29.95")</f>
        <v>29.95</v>
      </c>
      <c r="AU44" s="267"/>
      <c r="AV44" s="267"/>
      <c r="AW44" s="267"/>
      <c r="AX44" s="267"/>
      <c r="AY44" s="178"/>
      <c r="AZ44" s="243" t="s">
        <v>2727</v>
      </c>
      <c r="BA44" s="243" t="s">
        <v>141</v>
      </c>
      <c r="BB44" s="243" t="s">
        <v>1333</v>
      </c>
      <c r="BC44" s="243" t="s">
        <v>2728</v>
      </c>
      <c r="BD44" s="408" t="s">
        <v>2729</v>
      </c>
      <c r="BE44" s="272"/>
      <c r="BF44" s="272"/>
      <c r="BG44" s="243" t="s">
        <v>2730</v>
      </c>
      <c r="BH44" s="409" t="s">
        <v>2731</v>
      </c>
      <c r="BI44" s="409"/>
      <c r="BJ44" s="243" t="s">
        <v>1766</v>
      </c>
      <c r="BK44" s="272"/>
      <c r="BL44" s="272"/>
      <c r="BM44" s="272"/>
      <c r="BN44" s="272"/>
      <c r="BO44" s="178"/>
      <c r="BP44" s="340"/>
      <c r="BQ44" s="209" t="s">
        <v>2732</v>
      </c>
      <c r="BR44" s="209" t="s">
        <v>2733</v>
      </c>
      <c r="BS44" s="209" t="s">
        <v>2734</v>
      </c>
      <c r="BT44" s="209" t="s">
        <v>1903</v>
      </c>
      <c r="BU44" s="209" t="s">
        <v>2578</v>
      </c>
      <c r="BV44" s="209" t="s">
        <v>2735</v>
      </c>
      <c r="BW44" s="208" t="str">
        <f>HYPERLINK("https://clips.twitch.tv/EnergeticWrongManateeKlappa","2:32.84")</f>
        <v>2:32.84</v>
      </c>
      <c r="BX44" s="209" t="s">
        <v>2736</v>
      </c>
      <c r="BY44" s="209" t="s">
        <v>562</v>
      </c>
      <c r="BZ44" s="276"/>
      <c r="CA44" s="276"/>
      <c r="CB44" s="276"/>
      <c r="CC44" s="276"/>
      <c r="CD44" s="276"/>
      <c r="CE44" s="276"/>
      <c r="CF44" s="214" t="s">
        <v>1378</v>
      </c>
      <c r="CG44" s="212" t="s">
        <v>2737</v>
      </c>
      <c r="CH44" s="212" t="s">
        <v>2738</v>
      </c>
      <c r="CI44" s="212" t="s">
        <v>2739</v>
      </c>
      <c r="CJ44" s="212" t="s">
        <v>1551</v>
      </c>
      <c r="CK44" s="212" t="s">
        <v>1825</v>
      </c>
      <c r="CL44" s="212" t="s">
        <v>2740</v>
      </c>
      <c r="CM44" s="214" t="str">
        <f>HYPERLINK("https://www.youtube.com/watch?v=LpklkoraHfQ","15.53")</f>
        <v>15.53</v>
      </c>
      <c r="CN44" s="282"/>
      <c r="CO44" s="212"/>
      <c r="CP44" s="282"/>
      <c r="CQ44" s="282"/>
      <c r="CR44" s="282"/>
      <c r="CS44" s="178"/>
      <c r="CT44" s="220" t="s">
        <v>2741</v>
      </c>
      <c r="CU44" s="220" t="s">
        <v>2054</v>
      </c>
      <c r="CV44" s="220" t="s">
        <v>2742</v>
      </c>
      <c r="CW44" s="157" t="s">
        <v>2743</v>
      </c>
      <c r="CX44" s="410" t="s">
        <v>2744</v>
      </c>
      <c r="CY44" s="410" t="s">
        <v>958</v>
      </c>
      <c r="CZ44" s="220" t="s">
        <v>2745</v>
      </c>
      <c r="DA44" s="220"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230" t="s">
        <v>2748</v>
      </c>
      <c r="B45" s="76" t="s">
        <v>2749</v>
      </c>
      <c r="C45" s="77" t="s">
        <v>902</v>
      </c>
      <c r="D45" s="78" t="s">
        <v>902</v>
      </c>
      <c r="E45" s="79" t="s">
        <v>902</v>
      </c>
      <c r="F45" s="80" t="s">
        <v>2750</v>
      </c>
      <c r="G45" s="76" t="s">
        <v>2751</v>
      </c>
      <c r="H45" s="173" t="s">
        <v>2752</v>
      </c>
      <c r="I45" s="173" t="s">
        <v>1082</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1"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1161</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95" t="s">
        <v>2794</v>
      </c>
      <c r="B46" s="412" t="s">
        <v>2795</v>
      </c>
      <c r="C46" s="413" t="s">
        <v>903</v>
      </c>
      <c r="D46" s="414" t="s">
        <v>708</v>
      </c>
      <c r="E46" s="415" t="s">
        <v>903</v>
      </c>
      <c r="F46" s="416" t="s">
        <v>2796</v>
      </c>
      <c r="G46" s="412" t="s">
        <v>838</v>
      </c>
      <c r="H46" s="417" t="s">
        <v>2035</v>
      </c>
      <c r="I46" s="417" t="s">
        <v>1850</v>
      </c>
      <c r="J46" s="417" t="s">
        <v>2797</v>
      </c>
      <c r="K46" s="417" t="s">
        <v>102</v>
      </c>
      <c r="L46" s="417" t="s">
        <v>715</v>
      </c>
      <c r="M46" s="417" t="s">
        <v>2798</v>
      </c>
      <c r="N46" s="418" t="s">
        <v>2799</v>
      </c>
      <c r="O46" s="418" t="s">
        <v>2800</v>
      </c>
      <c r="P46" s="419" t="s">
        <v>775</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726</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933</v>
      </c>
      <c r="BB46" s="431" t="s">
        <v>1077</v>
      </c>
      <c r="BC46" s="431" t="s">
        <v>936</v>
      </c>
      <c r="BD46" s="430" t="s">
        <v>2810</v>
      </c>
      <c r="BE46" s="432"/>
      <c r="BF46" s="432"/>
      <c r="BG46" s="431" t="s">
        <v>2811</v>
      </c>
      <c r="BH46" s="432"/>
      <c r="BI46" s="431" t="s">
        <v>2812</v>
      </c>
      <c r="BJ46" s="431" t="s">
        <v>723</v>
      </c>
      <c r="BK46" s="432"/>
      <c r="BL46" s="432"/>
      <c r="BM46" s="432"/>
      <c r="BN46" s="432"/>
      <c r="BO46" s="421"/>
      <c r="BP46" s="433"/>
      <c r="BQ46" s="434" t="s">
        <v>2813</v>
      </c>
      <c r="BR46" s="435" t="s">
        <v>1010</v>
      </c>
      <c r="BS46" s="433"/>
      <c r="BT46" s="434"/>
      <c r="BU46" s="434" t="s">
        <v>1429</v>
      </c>
      <c r="BV46" s="433"/>
      <c r="BW46" s="433"/>
      <c r="BX46" s="433"/>
      <c r="BY46" s="434"/>
      <c r="BZ46" s="433"/>
      <c r="CA46" s="433"/>
      <c r="CB46" s="433"/>
      <c r="CC46" s="433"/>
      <c r="CD46" s="433"/>
      <c r="CE46" s="329"/>
      <c r="CF46" s="436" t="s">
        <v>2814</v>
      </c>
      <c r="CG46" s="314" t="s">
        <v>861</v>
      </c>
      <c r="CH46" s="437"/>
      <c r="CI46" s="437"/>
      <c r="CJ46" s="437"/>
      <c r="CK46" s="438"/>
      <c r="CL46" s="436" t="s">
        <v>792</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1357</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230" t="s">
        <v>2818</v>
      </c>
      <c r="B47" s="76" t="s">
        <v>2819</v>
      </c>
      <c r="C47" s="77" t="s">
        <v>902</v>
      </c>
      <c r="D47" s="78" t="s">
        <v>902</v>
      </c>
      <c r="E47" s="79" t="s">
        <v>902</v>
      </c>
      <c r="F47" s="80" t="s">
        <v>901</v>
      </c>
      <c r="G47" s="76" t="s">
        <v>1657</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989</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1191</v>
      </c>
      <c r="BB47" s="175" t="s">
        <v>2830</v>
      </c>
      <c r="BC47" s="173" t="s">
        <v>1955</v>
      </c>
      <c r="BD47" s="175" t="s">
        <v>1260</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521</v>
      </c>
      <c r="G48" s="96" t="s">
        <v>2489</v>
      </c>
      <c r="H48" s="183" t="s">
        <v>1563</v>
      </c>
      <c r="I48" s="183" t="s">
        <v>2850</v>
      </c>
      <c r="J48" s="183" t="s">
        <v>2851</v>
      </c>
      <c r="K48" s="183" t="s">
        <v>1851</v>
      </c>
      <c r="L48" s="183" t="s">
        <v>2852</v>
      </c>
      <c r="M48" s="183" t="s">
        <v>2853</v>
      </c>
      <c r="N48" s="184" t="s">
        <v>2854</v>
      </c>
      <c r="O48" s="183" t="s">
        <v>846</v>
      </c>
      <c r="P48" s="183" t="s">
        <v>1838</v>
      </c>
      <c r="Q48" s="263"/>
      <c r="R48" s="263"/>
      <c r="S48" s="263"/>
      <c r="T48" s="263"/>
      <c r="U48" s="263"/>
      <c r="V48" s="183"/>
      <c r="W48" s="176"/>
      <c r="X48" s="108" t="s">
        <v>1222</v>
      </c>
      <c r="Y48" s="193" t="s">
        <v>2855</v>
      </c>
      <c r="Z48" s="300" t="s">
        <v>2856</v>
      </c>
      <c r="AA48" s="193" t="s">
        <v>2857</v>
      </c>
      <c r="AB48" s="193" t="s">
        <v>1629</v>
      </c>
      <c r="AC48" s="193" t="s">
        <v>2858</v>
      </c>
      <c r="AD48" s="193"/>
      <c r="AE48" s="193" t="s">
        <v>2859</v>
      </c>
      <c r="AF48" s="193" t="s">
        <v>2634</v>
      </c>
      <c r="AG48" s="266"/>
      <c r="AH48" s="266"/>
      <c r="AI48" s="266"/>
      <c r="AJ48" s="193"/>
      <c r="AK48" s="176"/>
      <c r="AL48" s="267"/>
      <c r="AM48" s="196" t="s">
        <v>2860</v>
      </c>
      <c r="AN48" s="267"/>
      <c r="AO48" s="267"/>
      <c r="AP48" s="267"/>
      <c r="AQ48" s="267"/>
      <c r="AR48" s="267"/>
      <c r="AS48" s="196" t="s">
        <v>2861</v>
      </c>
      <c r="AT48" s="196" t="s">
        <v>135</v>
      </c>
      <c r="AU48" s="267"/>
      <c r="AV48" s="267"/>
      <c r="AW48" s="267"/>
      <c r="AX48" s="267"/>
      <c r="AY48" s="178"/>
      <c r="AZ48" s="202" t="s">
        <v>2862</v>
      </c>
      <c r="BA48" s="202" t="s">
        <v>2863</v>
      </c>
      <c r="BB48" s="202" t="s">
        <v>1608</v>
      </c>
      <c r="BC48" s="202" t="s">
        <v>2066</v>
      </c>
      <c r="BD48" s="202" t="s">
        <v>2864</v>
      </c>
      <c r="BE48" s="202" t="s">
        <v>724</v>
      </c>
      <c r="BF48" s="272"/>
      <c r="BG48" s="202" t="s">
        <v>1073</v>
      </c>
      <c r="BH48" s="201" t="s">
        <v>2865</v>
      </c>
      <c r="BI48" s="272"/>
      <c r="BJ48" s="202" t="s">
        <v>2866</v>
      </c>
      <c r="BK48" s="272"/>
      <c r="BL48" s="272"/>
      <c r="BM48" s="202"/>
      <c r="BN48" s="272"/>
      <c r="BO48" s="178"/>
      <c r="BP48" s="207" t="s">
        <v>671</v>
      </c>
      <c r="BQ48" s="139" t="s">
        <v>1469</v>
      </c>
      <c r="BR48" s="139" t="s">
        <v>2867</v>
      </c>
      <c r="BS48" s="207" t="s">
        <v>2868</v>
      </c>
      <c r="BT48" s="139" t="s">
        <v>2869</v>
      </c>
      <c r="BU48" s="139" t="s">
        <v>2870</v>
      </c>
      <c r="BV48" s="207" t="s">
        <v>2871</v>
      </c>
      <c r="BW48" s="207"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1148</v>
      </c>
      <c r="CN48" s="282"/>
      <c r="CO48" s="282"/>
      <c r="CP48" s="282"/>
      <c r="CQ48" s="282"/>
      <c r="CR48" s="282"/>
      <c r="CS48" s="178"/>
      <c r="CT48" s="217" t="s">
        <v>2878</v>
      </c>
      <c r="CU48" s="217" t="s">
        <v>1829</v>
      </c>
      <c r="CV48" s="217" t="s">
        <v>2879</v>
      </c>
      <c r="CW48" s="217" t="s">
        <v>2880</v>
      </c>
      <c r="CX48" s="217" t="s">
        <v>2881</v>
      </c>
      <c r="CY48" s="217" t="s">
        <v>2882</v>
      </c>
      <c r="CZ48" s="217" t="s">
        <v>478</v>
      </c>
      <c r="DA48" s="217" t="s">
        <v>2883</v>
      </c>
      <c r="DB48" s="286"/>
      <c r="DC48" s="286"/>
      <c r="DD48" s="286"/>
      <c r="DE48" s="286"/>
      <c r="DF48" s="178"/>
      <c r="DG48" s="288"/>
      <c r="DH48" s="288"/>
      <c r="DI48" s="288"/>
      <c r="DJ48" s="288"/>
      <c r="DK48" s="288"/>
      <c r="DL48" s="288"/>
      <c r="DM48" s="288"/>
      <c r="DN48" s="227" t="s">
        <v>2884</v>
      </c>
      <c r="DO48" s="226" t="s">
        <v>2885</v>
      </c>
      <c r="DP48" s="288"/>
      <c r="DQ48" s="288"/>
      <c r="DR48" s="288"/>
      <c r="DS48" s="288"/>
      <c r="DT48" s="288"/>
      <c r="DU48" s="288"/>
      <c r="DV48" s="288"/>
      <c r="DW48" s="290"/>
      <c r="DX48" s="288"/>
      <c r="DY48" s="288"/>
      <c r="DZ48" s="288"/>
      <c r="EA48" s="288"/>
      <c r="EB48" s="288"/>
    </row>
    <row r="49" ht="15.75" customHeight="1">
      <c r="A49" s="450" t="s">
        <v>2886</v>
      </c>
      <c r="B49" s="76" t="s">
        <v>2887</v>
      </c>
      <c r="C49" s="77" t="s">
        <v>902</v>
      </c>
      <c r="D49" s="78" t="s">
        <v>902</v>
      </c>
      <c r="E49" s="79" t="s">
        <v>902</v>
      </c>
      <c r="F49" s="80" t="s">
        <v>2489</v>
      </c>
      <c r="G49" s="76" t="s">
        <v>2622</v>
      </c>
      <c r="H49" s="84" t="s">
        <v>1286</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1477</v>
      </c>
      <c r="Z49" s="177" t="s">
        <v>1183</v>
      </c>
      <c r="AA49" s="84" t="s">
        <v>2896</v>
      </c>
      <c r="AB49" s="407" t="s">
        <v>2897</v>
      </c>
      <c r="AC49" s="173" t="s">
        <v>2898</v>
      </c>
      <c r="AD49" s="173" t="s">
        <v>2899</v>
      </c>
      <c r="AE49" s="173" t="s">
        <v>2900</v>
      </c>
      <c r="AF49" s="84" t="s">
        <v>2901</v>
      </c>
      <c r="AG49" s="84" t="s">
        <v>2810</v>
      </c>
      <c r="AH49" s="255"/>
      <c r="AI49" s="255"/>
      <c r="AJ49" s="84" t="s">
        <v>2902</v>
      </c>
      <c r="AK49" s="176"/>
      <c r="AL49" s="84" t="s">
        <v>648</v>
      </c>
      <c r="AM49" s="84" t="s">
        <v>1600</v>
      </c>
      <c r="AN49" s="84" t="s">
        <v>2903</v>
      </c>
      <c r="AO49" s="173" t="s">
        <v>2904</v>
      </c>
      <c r="AP49" s="175" t="s">
        <v>2905</v>
      </c>
      <c r="AQ49" s="173" t="s">
        <v>2769</v>
      </c>
      <c r="AR49" s="255"/>
      <c r="AS49" s="84" t="s">
        <v>2906</v>
      </c>
      <c r="AT49" s="84" t="s">
        <v>2907</v>
      </c>
      <c r="AU49" s="173" t="s">
        <v>865</v>
      </c>
      <c r="AV49" s="255"/>
      <c r="AW49" s="173" t="s">
        <v>2908</v>
      </c>
      <c r="AX49" s="177" t="s">
        <v>2909</v>
      </c>
      <c r="AY49" s="178"/>
      <c r="AZ49" s="84" t="s">
        <v>906</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987</v>
      </c>
      <c r="BX49" s="84" t="s">
        <v>2925</v>
      </c>
      <c r="BY49" s="84" t="s">
        <v>1620</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902</v>
      </c>
      <c r="D50" s="454" t="s">
        <v>902</v>
      </c>
      <c r="E50" s="455" t="s">
        <v>902</v>
      </c>
      <c r="F50" s="456" t="s">
        <v>521</v>
      </c>
      <c r="G50" s="452" t="s">
        <v>221</v>
      </c>
      <c r="H50" s="457" t="s">
        <v>1647</v>
      </c>
      <c r="I50" s="457" t="s">
        <v>2959</v>
      </c>
      <c r="J50" s="457" t="s">
        <v>407</v>
      </c>
      <c r="K50" s="458" t="s">
        <v>2876</v>
      </c>
      <c r="L50" s="457" t="s">
        <v>2597</v>
      </c>
      <c r="M50" s="458" t="s">
        <v>2960</v>
      </c>
      <c r="N50" s="458" t="s">
        <v>2961</v>
      </c>
      <c r="O50" s="457" t="s">
        <v>110</v>
      </c>
      <c r="P50" s="457" t="s">
        <v>1838</v>
      </c>
      <c r="Q50" s="457" t="s">
        <v>2962</v>
      </c>
      <c r="R50" s="458" t="s">
        <v>2963</v>
      </c>
      <c r="S50" s="457" t="s">
        <v>2964</v>
      </c>
      <c r="T50" s="457" t="s">
        <v>2255</v>
      </c>
      <c r="U50" s="457" t="s">
        <v>2290</v>
      </c>
      <c r="V50" s="457" t="s">
        <v>2965</v>
      </c>
      <c r="W50" s="107"/>
      <c r="X50" s="459" t="s">
        <v>1099</v>
      </c>
      <c r="Y50" s="459" t="s">
        <v>2966</v>
      </c>
      <c r="Z50" s="460" t="s">
        <v>2053</v>
      </c>
      <c r="AA50" s="459" t="s">
        <v>2967</v>
      </c>
      <c r="AB50" s="461" t="s">
        <v>118</v>
      </c>
      <c r="AC50" s="459" t="s">
        <v>2514</v>
      </c>
      <c r="AD50" s="459" t="s">
        <v>2968</v>
      </c>
      <c r="AE50" s="459" t="s">
        <v>751</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1407</v>
      </c>
      <c r="BH50" s="376" t="s">
        <v>2987</v>
      </c>
      <c r="BI50" s="376" t="s">
        <v>2988</v>
      </c>
      <c r="BJ50" s="466" t="s">
        <v>2977</v>
      </c>
      <c r="BK50" s="466" t="s">
        <v>2989</v>
      </c>
      <c r="BL50" s="466" t="s">
        <v>2990</v>
      </c>
      <c r="BM50" s="466" t="s">
        <v>1168</v>
      </c>
      <c r="BN50" s="466" t="s">
        <v>2991</v>
      </c>
      <c r="BO50" s="125"/>
      <c r="BP50" s="468" t="s">
        <v>2992</v>
      </c>
      <c r="BQ50" s="469" t="s">
        <v>952</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1197</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2845</v>
      </c>
      <c r="DO50" s="479" t="s">
        <v>1671</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1074</v>
      </c>
    </row>
    <row r="51" ht="15.75" customHeight="1">
      <c r="A51" s="230" t="s">
        <v>3035</v>
      </c>
      <c r="B51" s="76" t="s">
        <v>3036</v>
      </c>
      <c r="C51" s="77" t="s">
        <v>902</v>
      </c>
      <c r="D51" s="78" t="s">
        <v>902</v>
      </c>
      <c r="E51" s="79" t="s">
        <v>902</v>
      </c>
      <c r="F51" s="80" t="s">
        <v>522</v>
      </c>
      <c r="G51" s="76" t="s">
        <v>3037</v>
      </c>
      <c r="H51" s="82" t="str">
        <f>HYPERLINK("https://clips.twitch.tv/LachrymoseCourteousDelicataSeemsGood","51.28")</f>
        <v>51.28</v>
      </c>
      <c r="I51" s="304" t="s">
        <v>3038</v>
      </c>
      <c r="J51" s="304" t="s">
        <v>1046</v>
      </c>
      <c r="K51" s="175" t="s">
        <v>714</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1029</v>
      </c>
      <c r="BJ51" s="175" t="s">
        <v>3046</v>
      </c>
      <c r="BK51" s="255"/>
      <c r="BL51" s="255"/>
      <c r="BM51" s="255"/>
      <c r="BN51" s="255"/>
      <c r="BO51" s="178"/>
      <c r="BP51" s="173"/>
      <c r="BQ51" s="304" t="s">
        <v>816</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903</v>
      </c>
      <c r="D52" s="98" t="s">
        <v>902</v>
      </c>
      <c r="E52" s="99" t="s">
        <v>903</v>
      </c>
      <c r="F52" s="100" t="s">
        <v>708</v>
      </c>
      <c r="G52" s="96" t="s">
        <v>3063</v>
      </c>
      <c r="H52" s="185" t="s">
        <v>800</v>
      </c>
      <c r="I52" s="187" t="s">
        <v>3064</v>
      </c>
      <c r="J52" s="187" t="s">
        <v>3065</v>
      </c>
      <c r="K52" s="185" t="s">
        <v>1780</v>
      </c>
      <c r="L52" s="187" t="s">
        <v>3066</v>
      </c>
      <c r="M52" s="263"/>
      <c r="N52" s="187" t="s">
        <v>3067</v>
      </c>
      <c r="O52" s="187" t="s">
        <v>3068</v>
      </c>
      <c r="P52" s="185" t="s">
        <v>107</v>
      </c>
      <c r="Q52" s="263"/>
      <c r="R52" s="263"/>
      <c r="S52" s="185" t="s">
        <v>3069</v>
      </c>
      <c r="T52" s="185" t="s">
        <v>1111</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7" t="s">
        <v>3076</v>
      </c>
      <c r="AM52" s="197" t="s">
        <v>3077</v>
      </c>
      <c r="AN52" s="267"/>
      <c r="AO52" s="197" t="s">
        <v>3078</v>
      </c>
      <c r="AP52" s="267"/>
      <c r="AQ52" s="267"/>
      <c r="AR52" s="267"/>
      <c r="AS52" s="197" t="s">
        <v>2883</v>
      </c>
      <c r="AT52" s="197" t="s">
        <v>3079</v>
      </c>
      <c r="AU52" s="197"/>
      <c r="AV52" s="267"/>
      <c r="AW52" s="197" t="s">
        <v>636</v>
      </c>
      <c r="AX52" s="267"/>
      <c r="AY52" s="178"/>
      <c r="AZ52" s="243" t="s">
        <v>3080</v>
      </c>
      <c r="BA52" s="243" t="s">
        <v>339</v>
      </c>
      <c r="BB52" s="243" t="s">
        <v>1923</v>
      </c>
      <c r="BC52" s="398" t="s">
        <v>3081</v>
      </c>
      <c r="BD52" s="243" t="s">
        <v>1260</v>
      </c>
      <c r="BE52" s="272"/>
      <c r="BF52" s="272"/>
      <c r="BG52" s="243" t="s">
        <v>3082</v>
      </c>
      <c r="BH52" s="243"/>
      <c r="BI52" s="243"/>
      <c r="BJ52" s="243" t="s">
        <v>1395</v>
      </c>
      <c r="BK52" s="272"/>
      <c r="BL52" s="243" t="s">
        <v>2551</v>
      </c>
      <c r="BM52" s="243" t="s">
        <v>3083</v>
      </c>
      <c r="BN52" s="272"/>
      <c r="BO52" s="178"/>
      <c r="BP52" s="207"/>
      <c r="BQ52" s="248" t="s">
        <v>3084</v>
      </c>
      <c r="BR52" s="209" t="s">
        <v>2708</v>
      </c>
      <c r="BS52" s="209" t="s">
        <v>3085</v>
      </c>
      <c r="BT52" s="209" t="s">
        <v>3086</v>
      </c>
      <c r="BU52" s="209" t="s">
        <v>898</v>
      </c>
      <c r="BV52" s="134" t="s">
        <v>3087</v>
      </c>
      <c r="BW52" s="276"/>
      <c r="BX52" s="209" t="s">
        <v>3088</v>
      </c>
      <c r="BY52" s="209" t="s">
        <v>3089</v>
      </c>
      <c r="BZ52" s="248" t="s">
        <v>3090</v>
      </c>
      <c r="CA52" s="209"/>
      <c r="CB52" s="209" t="s">
        <v>3091</v>
      </c>
      <c r="CC52" s="209" t="s">
        <v>532</v>
      </c>
      <c r="CD52" s="276"/>
      <c r="CE52" s="276"/>
      <c r="CF52" s="250" t="s">
        <v>3092</v>
      </c>
      <c r="CG52" s="212" t="s">
        <v>3093</v>
      </c>
      <c r="CH52" s="250"/>
      <c r="CI52" s="297" t="s">
        <v>3094</v>
      </c>
      <c r="CJ52" s="282"/>
      <c r="CK52" s="212" t="s">
        <v>1813</v>
      </c>
      <c r="CL52" s="212" t="s">
        <v>895</v>
      </c>
      <c r="CM52" s="212" t="s">
        <v>1972</v>
      </c>
      <c r="CN52" s="282"/>
      <c r="CO52" s="282"/>
      <c r="CP52" s="282"/>
      <c r="CQ52" s="282"/>
      <c r="CR52" s="282"/>
      <c r="CS52" s="178"/>
      <c r="CT52" s="220" t="s">
        <v>3095</v>
      </c>
      <c r="CU52" s="286"/>
      <c r="CV52" s="220" t="s">
        <v>1944</v>
      </c>
      <c r="CW52" s="220" t="s">
        <v>3096</v>
      </c>
      <c r="CX52" s="286"/>
      <c r="CY52" s="286"/>
      <c r="CZ52" s="220" t="s">
        <v>2712</v>
      </c>
      <c r="DA52" s="223" t="str">
        <f>HYPERLINK("https://www.youtube.com/watch?v=lJ0vz6bQQE0","18.10")</f>
        <v>18.10</v>
      </c>
      <c r="DB52" s="286"/>
      <c r="DC52" s="220"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230" t="s">
        <v>3100</v>
      </c>
      <c r="B53" s="76" t="s">
        <v>3101</v>
      </c>
      <c r="C53" s="77" t="s">
        <v>902</v>
      </c>
      <c r="D53" s="78" t="s">
        <v>903</v>
      </c>
      <c r="E53" s="79" t="s">
        <v>902</v>
      </c>
      <c r="F53" s="80" t="s">
        <v>709</v>
      </c>
      <c r="G53" s="76" t="s">
        <v>2751</v>
      </c>
      <c r="H53" s="175" t="s">
        <v>1453</v>
      </c>
      <c r="I53" s="175" t="s">
        <v>1748</v>
      </c>
      <c r="J53" s="175" t="s">
        <v>3102</v>
      </c>
      <c r="K53" s="175" t="s">
        <v>1133</v>
      </c>
      <c r="L53" s="175" t="s">
        <v>363</v>
      </c>
      <c r="M53" s="175" t="s">
        <v>3103</v>
      </c>
      <c r="N53" s="175" t="s">
        <v>2534</v>
      </c>
      <c r="O53" s="175" t="s">
        <v>3104</v>
      </c>
      <c r="P53" s="175" t="s">
        <v>1051</v>
      </c>
      <c r="Q53" s="255"/>
      <c r="R53" s="255"/>
      <c r="S53" s="255"/>
      <c r="T53" s="255"/>
      <c r="U53" s="255"/>
      <c r="V53" s="255"/>
      <c r="W53" s="176"/>
      <c r="X53" s="175" t="s">
        <v>1929</v>
      </c>
      <c r="Y53" s="175" t="s">
        <v>3105</v>
      </c>
      <c r="Z53" s="180" t="s">
        <v>917</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789</v>
      </c>
      <c r="AT53" s="175" t="s">
        <v>1983</v>
      </c>
      <c r="AU53" s="175" t="s">
        <v>3116</v>
      </c>
      <c r="AV53" s="255"/>
      <c r="AW53" s="255"/>
      <c r="AX53" s="255"/>
      <c r="AY53" s="178"/>
      <c r="AZ53" s="175" t="s">
        <v>3117</v>
      </c>
      <c r="BA53" s="175" t="s">
        <v>1493</v>
      </c>
      <c r="BB53" s="175" t="s">
        <v>1190</v>
      </c>
      <c r="BC53" s="175" t="s">
        <v>794</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1100</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902</v>
      </c>
      <c r="D54" s="98" t="s">
        <v>902</v>
      </c>
      <c r="E54" s="99" t="s">
        <v>902</v>
      </c>
      <c r="F54" s="100" t="s">
        <v>708</v>
      </c>
      <c r="G54" s="96" t="s">
        <v>710</v>
      </c>
      <c r="H54" s="185" t="s">
        <v>144</v>
      </c>
      <c r="I54" s="185" t="s">
        <v>3136</v>
      </c>
      <c r="J54" s="185" t="s">
        <v>3137</v>
      </c>
      <c r="K54" s="185" t="s">
        <v>1780</v>
      </c>
      <c r="L54" s="183" t="s">
        <v>3138</v>
      </c>
      <c r="M54" s="185" t="s">
        <v>3139</v>
      </c>
      <c r="N54" s="183" t="s">
        <v>3140</v>
      </c>
      <c r="O54" s="183" t="s">
        <v>1623</v>
      </c>
      <c r="P54" s="183" t="s">
        <v>1972</v>
      </c>
      <c r="Q54" s="263"/>
      <c r="R54" s="263"/>
      <c r="S54" s="184" t="s">
        <v>2892</v>
      </c>
      <c r="T54" s="263"/>
      <c r="U54" s="183" t="s">
        <v>3141</v>
      </c>
      <c r="V54" s="263"/>
      <c r="W54" s="176"/>
      <c r="X54" s="193" t="s">
        <v>2236</v>
      </c>
      <c r="Y54" s="235" t="s">
        <v>2633</v>
      </c>
      <c r="Z54" s="235" t="s">
        <v>2170</v>
      </c>
      <c r="AA54" s="193" t="s">
        <v>3142</v>
      </c>
      <c r="AB54" s="193" t="s">
        <v>3143</v>
      </c>
      <c r="AC54" s="193" t="s">
        <v>3144</v>
      </c>
      <c r="AD54" s="266"/>
      <c r="AE54" s="193" t="s">
        <v>3145</v>
      </c>
      <c r="AF54" s="193" t="s">
        <v>3146</v>
      </c>
      <c r="AG54" s="266"/>
      <c r="AH54" s="235"/>
      <c r="AI54" s="235" t="s">
        <v>1807</v>
      </c>
      <c r="AJ54" s="266"/>
      <c r="AK54" s="176"/>
      <c r="AL54" s="197" t="s">
        <v>1262</v>
      </c>
      <c r="AM54" s="196" t="s">
        <v>2387</v>
      </c>
      <c r="AN54" s="267"/>
      <c r="AO54" s="267"/>
      <c r="AP54" s="267"/>
      <c r="AQ54" s="267"/>
      <c r="AR54" s="267"/>
      <c r="AS54" s="195" t="s">
        <v>2558</v>
      </c>
      <c r="AT54" s="196" t="s">
        <v>1907</v>
      </c>
      <c r="AU54" s="197" t="s">
        <v>3147</v>
      </c>
      <c r="AV54" s="267"/>
      <c r="AW54" s="197" t="s">
        <v>1854</v>
      </c>
      <c r="AX54" s="267"/>
      <c r="AY54" s="178"/>
      <c r="AZ54" s="272"/>
      <c r="BA54" s="202" t="s">
        <v>688</v>
      </c>
      <c r="BB54" s="202" t="s">
        <v>3148</v>
      </c>
      <c r="BC54" s="202" t="s">
        <v>2800</v>
      </c>
      <c r="BD54" s="243" t="s">
        <v>3122</v>
      </c>
      <c r="BE54" s="243" t="s">
        <v>131</v>
      </c>
      <c r="BF54" s="272"/>
      <c r="BG54" s="243" t="s">
        <v>3149</v>
      </c>
      <c r="BH54" s="203"/>
      <c r="BI54" s="243" t="s">
        <v>631</v>
      </c>
      <c r="BJ54" s="243" t="s">
        <v>1928</v>
      </c>
      <c r="BK54" s="272"/>
      <c r="BL54" s="201" t="s">
        <v>3150</v>
      </c>
      <c r="BM54" s="243" t="s">
        <v>3151</v>
      </c>
      <c r="BN54" s="272"/>
      <c r="BO54" s="178"/>
      <c r="BP54" s="207"/>
      <c r="BQ54" s="209" t="s">
        <v>3152</v>
      </c>
      <c r="BR54" s="207" t="s">
        <v>3153</v>
      </c>
      <c r="BS54" s="207" t="s">
        <v>1686</v>
      </c>
      <c r="BT54" s="209" t="s">
        <v>3118</v>
      </c>
      <c r="BU54" s="209" t="s">
        <v>3154</v>
      </c>
      <c r="BV54" s="276"/>
      <c r="BW54" s="276"/>
      <c r="BX54" s="207" t="s">
        <v>1256</v>
      </c>
      <c r="BY54" s="207" t="s">
        <v>594</v>
      </c>
      <c r="BZ54" s="209" t="s">
        <v>3155</v>
      </c>
      <c r="CA54" s="207"/>
      <c r="CB54" s="207" t="s">
        <v>3156</v>
      </c>
      <c r="CC54" s="209" t="s">
        <v>438</v>
      </c>
      <c r="CD54" s="276"/>
      <c r="CE54" s="276"/>
      <c r="CF54" s="278" t="s">
        <v>3157</v>
      </c>
      <c r="CG54" s="212" t="s">
        <v>1751</v>
      </c>
      <c r="CH54" s="212" t="s">
        <v>3158</v>
      </c>
      <c r="CI54" s="282"/>
      <c r="CJ54" s="282"/>
      <c r="CK54" s="278" t="s">
        <v>3159</v>
      </c>
      <c r="CL54" s="212" t="s">
        <v>2522</v>
      </c>
      <c r="CM54" s="278" t="s">
        <v>3160</v>
      </c>
      <c r="CN54" s="282"/>
      <c r="CO54" s="282"/>
      <c r="CP54" s="278"/>
      <c r="CQ54" s="278" t="s">
        <v>1622</v>
      </c>
      <c r="CR54" s="282"/>
      <c r="CS54" s="178"/>
      <c r="CT54" s="217" t="s">
        <v>3161</v>
      </c>
      <c r="CU54" s="220" t="s">
        <v>2471</v>
      </c>
      <c r="CV54" s="220" t="s">
        <v>2005</v>
      </c>
      <c r="CW54" s="217" t="s">
        <v>3162</v>
      </c>
      <c r="CX54" s="217" t="s">
        <v>3163</v>
      </c>
      <c r="CY54" s="220" t="s">
        <v>3164</v>
      </c>
      <c r="CZ54" s="217" t="s">
        <v>3165</v>
      </c>
      <c r="DA54" s="217" t="s">
        <v>1862</v>
      </c>
      <c r="DB54" s="286"/>
      <c r="DC54" s="286"/>
      <c r="DD54" s="286"/>
      <c r="DE54" s="286"/>
      <c r="DF54" s="178"/>
      <c r="DG54" s="252" t="s">
        <v>2426</v>
      </c>
      <c r="DH54" s="288"/>
      <c r="DI54" s="288"/>
      <c r="DJ54" s="226" t="s">
        <v>2847</v>
      </c>
      <c r="DK54" s="288"/>
      <c r="DL54" s="288"/>
      <c r="DM54" s="288"/>
      <c r="DN54" s="252" t="s">
        <v>3166</v>
      </c>
      <c r="DO54" s="252"/>
      <c r="DP54" s="288"/>
      <c r="DQ54" s="288"/>
      <c r="DR54" s="288"/>
      <c r="DS54" s="226" t="s">
        <v>3167</v>
      </c>
      <c r="DT54" s="288"/>
      <c r="DU54" s="288"/>
      <c r="DV54" s="226"/>
      <c r="DW54" s="290" t="s">
        <v>3168</v>
      </c>
      <c r="DX54" s="288"/>
      <c r="DY54" s="288"/>
      <c r="DZ54" s="226" t="s">
        <v>3169</v>
      </c>
      <c r="EA54" s="288"/>
      <c r="EB54" s="288"/>
    </row>
    <row r="55" ht="15.75" customHeight="1">
      <c r="A55" s="230" t="s">
        <v>3170</v>
      </c>
      <c r="B55" s="76" t="s">
        <v>3171</v>
      </c>
      <c r="C55" s="77" t="s">
        <v>902</v>
      </c>
      <c r="D55" s="78" t="s">
        <v>902</v>
      </c>
      <c r="E55" s="79" t="s">
        <v>902</v>
      </c>
      <c r="F55" s="80" t="s">
        <v>902</v>
      </c>
      <c r="G55" s="76" t="s">
        <v>523</v>
      </c>
      <c r="H55" s="175" t="s">
        <v>1453</v>
      </c>
      <c r="I55" s="175" t="s">
        <v>3172</v>
      </c>
      <c r="J55" s="175" t="s">
        <v>1299</v>
      </c>
      <c r="K55" s="175" t="s">
        <v>1947</v>
      </c>
      <c r="L55" s="175" t="s">
        <v>3173</v>
      </c>
      <c r="M55" s="175" t="s">
        <v>3174</v>
      </c>
      <c r="N55" s="175" t="s">
        <v>3175</v>
      </c>
      <c r="O55" s="175" t="s">
        <v>2617</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1224</v>
      </c>
      <c r="BB55" s="175" t="s">
        <v>2515</v>
      </c>
      <c r="BC55" s="175" t="s">
        <v>802</v>
      </c>
      <c r="BD55" s="175" t="s">
        <v>3188</v>
      </c>
      <c r="BE55" s="255"/>
      <c r="BF55" s="255"/>
      <c r="BG55" s="175" t="s">
        <v>1407</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1047</v>
      </c>
      <c r="CK55" s="175" t="s">
        <v>729</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2" t="s">
        <v>3217</v>
      </c>
      <c r="DX55" s="175" t="s">
        <v>2194</v>
      </c>
      <c r="DY55" s="175" t="s">
        <v>2800</v>
      </c>
      <c r="DZ55" s="255"/>
      <c r="EA55" s="175" t="s">
        <v>3218</v>
      </c>
      <c r="EB55" s="175" t="s">
        <v>3219</v>
      </c>
    </row>
    <row r="56" ht="15.75" customHeight="1">
      <c r="A56" s="257" t="s">
        <v>3220</v>
      </c>
      <c r="B56" s="96" t="s">
        <v>3221</v>
      </c>
      <c r="C56" s="97" t="s">
        <v>903</v>
      </c>
      <c r="D56" s="98" t="s">
        <v>902</v>
      </c>
      <c r="E56" s="99" t="s">
        <v>902</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8" t="str">
        <f>HYPERLINK("https://youtu.be/A1JItRm8z9A","1:03.11")</f>
        <v>1:03.11</v>
      </c>
      <c r="AP56" s="488" t="str">
        <f>HYPERLINK("https://www.twitch.tv/videos/849060214","1:02.08")</f>
        <v>1:02.08</v>
      </c>
      <c r="AQ56" s="197" t="s">
        <v>1385</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2"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2"/>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7"/>
      <c r="CF56" s="494" t="str">
        <f>HYPERLINK("https://www.twitch.tv/videos/942472850","1:02.32")</f>
        <v>1:02.32</v>
      </c>
      <c r="CG56" s="282"/>
      <c r="CH56" s="331" t="str">
        <f>HYPERLINK("https://clips.twitch.tv/DoubtfulDependablePonySaltBae-49I04xq0TyqSQL1M","46.47")</f>
        <v>46.47</v>
      </c>
      <c r="CI56" s="282"/>
      <c r="CJ56" s="282"/>
      <c r="CK56" s="212"/>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0" t="s">
        <v>3224</v>
      </c>
      <c r="CX56" s="286"/>
      <c r="CY56" s="286"/>
      <c r="CZ56" s="220"/>
      <c r="DA56" s="404" t="str">
        <f>HYPERLINK("https://clips.twitch.tv/InnocentAbstruseTriangleCorgiDerp-M0teYDxfpd5RpBoB","18.70")</f>
        <v>18.70</v>
      </c>
      <c r="DB56" s="286"/>
      <c r="DC56" s="286"/>
      <c r="DD56" s="286"/>
      <c r="DE56" s="404" t="str">
        <f>HYPERLINK("https://www.twitch.tv/videos/990278287","1:35.99")</f>
        <v>1:35.99</v>
      </c>
      <c r="DF56" s="178"/>
      <c r="DG56" s="288"/>
      <c r="DH56" s="288"/>
      <c r="DI56" s="288"/>
      <c r="DJ56" s="288"/>
      <c r="DK56" s="288"/>
      <c r="DL56" s="288"/>
      <c r="DM56" s="288"/>
      <c r="DN56" s="495" t="str">
        <f>HYPERLINK("https://www.twitch.tv/videos/959551032","1:28.51")</f>
        <v>1:28.51</v>
      </c>
      <c r="DO56" s="226"/>
      <c r="DP56" s="496"/>
      <c r="DQ56" s="226"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230" t="s">
        <v>3225</v>
      </c>
      <c r="B57" s="76" t="s">
        <v>3226</v>
      </c>
      <c r="C57" s="77" t="s">
        <v>902</v>
      </c>
      <c r="D57" s="78" t="s">
        <v>902</v>
      </c>
      <c r="E57" s="79" t="s">
        <v>902</v>
      </c>
      <c r="F57" s="80" t="s">
        <v>902</v>
      </c>
      <c r="G57" s="76" t="s">
        <v>767</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1169</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893</v>
      </c>
      <c r="CX57" s="173" t="s">
        <v>3279</v>
      </c>
      <c r="CY57" s="173" t="s">
        <v>3280</v>
      </c>
      <c r="CZ57" s="173" t="s">
        <v>3281</v>
      </c>
      <c r="DA57" s="173" t="s">
        <v>1383</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1088</v>
      </c>
      <c r="DZ57" s="173" t="s">
        <v>3293</v>
      </c>
      <c r="EA57" s="173" t="s">
        <v>3294</v>
      </c>
      <c r="EB57" s="173" t="s">
        <v>3089</v>
      </c>
    </row>
    <row r="58" ht="15.75" customHeight="1">
      <c r="A58" s="257" t="s">
        <v>3295</v>
      </c>
      <c r="B58" s="96" t="s">
        <v>3296</v>
      </c>
      <c r="C58" s="97" t="s">
        <v>902</v>
      </c>
      <c r="D58" s="98" t="s">
        <v>902</v>
      </c>
      <c r="E58" s="99" t="s">
        <v>902</v>
      </c>
      <c r="F58" s="100" t="s">
        <v>326</v>
      </c>
      <c r="G58" s="96" t="s">
        <v>3297</v>
      </c>
      <c r="H58" s="183" t="s">
        <v>3298</v>
      </c>
      <c r="I58" s="183" t="s">
        <v>2959</v>
      </c>
      <c r="J58" s="183" t="s">
        <v>2114</v>
      </c>
      <c r="K58" s="183" t="s">
        <v>3299</v>
      </c>
      <c r="L58" s="258" t="s">
        <v>2594</v>
      </c>
      <c r="M58" s="183" t="s">
        <v>3300</v>
      </c>
      <c r="N58" s="183" t="s">
        <v>3301</v>
      </c>
      <c r="O58" s="183" t="s">
        <v>3302</v>
      </c>
      <c r="P58" s="184" t="s">
        <v>1900</v>
      </c>
      <c r="Q58" s="183" t="s">
        <v>3303</v>
      </c>
      <c r="R58" s="183" t="s">
        <v>412</v>
      </c>
      <c r="S58" s="183" t="s">
        <v>2742</v>
      </c>
      <c r="T58" s="263"/>
      <c r="U58" s="183" t="s">
        <v>3304</v>
      </c>
      <c r="V58" s="183" t="s">
        <v>3305</v>
      </c>
      <c r="W58" s="176"/>
      <c r="X58" s="193" t="s">
        <v>1274</v>
      </c>
      <c r="Y58" s="193" t="s">
        <v>2672</v>
      </c>
      <c r="Z58" s="193" t="s">
        <v>3306</v>
      </c>
      <c r="AA58" s="193" t="s">
        <v>802</v>
      </c>
      <c r="AB58" s="235" t="s">
        <v>2841</v>
      </c>
      <c r="AC58" s="193" t="s">
        <v>3307</v>
      </c>
      <c r="AD58" s="193"/>
      <c r="AE58" s="193" t="s">
        <v>3308</v>
      </c>
      <c r="AF58" s="193" t="s">
        <v>2073</v>
      </c>
      <c r="AG58" s="193" t="s">
        <v>1063</v>
      </c>
      <c r="AH58" s="193"/>
      <c r="AI58" s="193" t="s">
        <v>466</v>
      </c>
      <c r="AJ58" s="108" t="s">
        <v>3309</v>
      </c>
      <c r="AK58" s="176"/>
      <c r="AL58" s="196" t="s">
        <v>3310</v>
      </c>
      <c r="AM58" s="197" t="s">
        <v>3311</v>
      </c>
      <c r="AN58" s="267"/>
      <c r="AO58" s="196" t="s">
        <v>3312</v>
      </c>
      <c r="AP58" s="197" t="s">
        <v>3313</v>
      </c>
      <c r="AQ58" s="267"/>
      <c r="AR58" s="267"/>
      <c r="AS58" s="196" t="s">
        <v>2219</v>
      </c>
      <c r="AT58" s="196" t="s">
        <v>202</v>
      </c>
      <c r="AU58" s="196" t="s">
        <v>380</v>
      </c>
      <c r="AV58" s="267"/>
      <c r="AW58" s="196" t="s">
        <v>3314</v>
      </c>
      <c r="AX58" s="196" t="s">
        <v>3315</v>
      </c>
      <c r="AY58" s="178"/>
      <c r="AZ58" s="201" t="s">
        <v>1300</v>
      </c>
      <c r="BA58" s="202" t="s">
        <v>1350</v>
      </c>
      <c r="BB58" s="201" t="s">
        <v>1722</v>
      </c>
      <c r="BC58" s="201" t="s">
        <v>2585</v>
      </c>
      <c r="BD58" s="202" t="s">
        <v>2224</v>
      </c>
      <c r="BE58" s="202" t="s">
        <v>1491</v>
      </c>
      <c r="BF58" s="202" t="s">
        <v>1244</v>
      </c>
      <c r="BG58" s="202" t="s">
        <v>1983</v>
      </c>
      <c r="BH58" s="202" t="s">
        <v>3316</v>
      </c>
      <c r="BI58" s="202" t="s">
        <v>3317</v>
      </c>
      <c r="BJ58" s="202" t="s">
        <v>2706</v>
      </c>
      <c r="BK58" s="201" t="s">
        <v>3318</v>
      </c>
      <c r="BL58" s="201" t="s">
        <v>3319</v>
      </c>
      <c r="BM58" s="202" t="s">
        <v>1834</v>
      </c>
      <c r="BN58" s="202" t="s">
        <v>3320</v>
      </c>
      <c r="BO58" s="178"/>
      <c r="BP58" s="207" t="s">
        <v>3321</v>
      </c>
      <c r="BQ58" s="207" t="s">
        <v>629</v>
      </c>
      <c r="BR58" s="207" t="s">
        <v>1630</v>
      </c>
      <c r="BS58" s="209" t="s">
        <v>3322</v>
      </c>
      <c r="BT58" s="207" t="s">
        <v>3323</v>
      </c>
      <c r="BU58" s="209" t="s">
        <v>2677</v>
      </c>
      <c r="BV58" s="276"/>
      <c r="BW58" s="207" t="s">
        <v>3324</v>
      </c>
      <c r="BX58" s="207" t="s">
        <v>2925</v>
      </c>
      <c r="BY58" s="207" t="s">
        <v>1653</v>
      </c>
      <c r="BZ58" s="209" t="s">
        <v>3325</v>
      </c>
      <c r="CA58" s="249"/>
      <c r="CB58" s="139" t="s">
        <v>3326</v>
      </c>
      <c r="CC58" s="207" t="s">
        <v>1937</v>
      </c>
      <c r="CD58" s="139" t="s">
        <v>3327</v>
      </c>
      <c r="CE58" s="207"/>
      <c r="CF58" s="146" t="s">
        <v>2898</v>
      </c>
      <c r="CG58" s="146" t="s">
        <v>956</v>
      </c>
      <c r="CH58" s="341" t="s">
        <v>2930</v>
      </c>
      <c r="CI58" s="278" t="s">
        <v>3328</v>
      </c>
      <c r="CJ58" s="282"/>
      <c r="CK58" s="278" t="s">
        <v>3329</v>
      </c>
      <c r="CL58" s="146" t="s">
        <v>1123</v>
      </c>
      <c r="CM58" s="278" t="s">
        <v>3330</v>
      </c>
      <c r="CN58" s="282"/>
      <c r="CO58" s="278" t="s">
        <v>1814</v>
      </c>
      <c r="CP58" s="212"/>
      <c r="CQ58" s="278" t="s">
        <v>3331</v>
      </c>
      <c r="CR58" s="278" t="s">
        <v>3332</v>
      </c>
      <c r="CS58" s="178"/>
      <c r="CT58" s="217" t="s">
        <v>3333</v>
      </c>
      <c r="CU58" s="217" t="s">
        <v>2128</v>
      </c>
      <c r="CV58" s="217" t="s">
        <v>3334</v>
      </c>
      <c r="CW58" s="217" t="s">
        <v>3335</v>
      </c>
      <c r="CX58" s="217" t="s">
        <v>3336</v>
      </c>
      <c r="CY58" s="220" t="s">
        <v>2530</v>
      </c>
      <c r="CZ58" s="157" t="s">
        <v>3337</v>
      </c>
      <c r="DA58" s="217" t="s">
        <v>3338</v>
      </c>
      <c r="DB58" s="217" t="s">
        <v>3339</v>
      </c>
      <c r="DC58" s="217" t="s">
        <v>2881</v>
      </c>
      <c r="DD58" s="217" t="s">
        <v>3029</v>
      </c>
      <c r="DE58" s="217" t="s">
        <v>3340</v>
      </c>
      <c r="DF58" s="178"/>
      <c r="DG58" s="226" t="s">
        <v>3341</v>
      </c>
      <c r="DH58" s="252" t="s">
        <v>582</v>
      </c>
      <c r="DI58" s="288"/>
      <c r="DJ58" s="226" t="s">
        <v>3342</v>
      </c>
      <c r="DK58" s="252" t="s">
        <v>1118</v>
      </c>
      <c r="DL58" s="288"/>
      <c r="DM58" s="288"/>
      <c r="DN58" s="226" t="s">
        <v>3343</v>
      </c>
      <c r="DO58" s="226" t="s">
        <v>3344</v>
      </c>
      <c r="DP58" s="288"/>
      <c r="DQ58" s="226" t="s">
        <v>3160</v>
      </c>
      <c r="DR58" s="288"/>
      <c r="DS58" s="226" t="s">
        <v>3345</v>
      </c>
      <c r="DT58" s="252" t="s">
        <v>2716</v>
      </c>
      <c r="DU58" s="226" t="s">
        <v>3346</v>
      </c>
      <c r="DV58" s="252"/>
      <c r="DW58" s="290" t="s">
        <v>3347</v>
      </c>
      <c r="DX58" s="288"/>
      <c r="DY58" s="226" t="s">
        <v>2424</v>
      </c>
      <c r="DZ58" s="252" t="s">
        <v>3348</v>
      </c>
      <c r="EA58" s="288"/>
      <c r="EB58" s="288"/>
    </row>
    <row r="59" ht="15.75" customHeight="1">
      <c r="A59" s="230" t="s">
        <v>3349</v>
      </c>
      <c r="B59" s="76" t="s">
        <v>3350</v>
      </c>
      <c r="C59" s="77" t="s">
        <v>902</v>
      </c>
      <c r="D59" s="78" t="s">
        <v>903</v>
      </c>
      <c r="E59" s="79" t="s">
        <v>902</v>
      </c>
      <c r="F59" s="80" t="s">
        <v>521</v>
      </c>
      <c r="G59" s="76" t="s">
        <v>3351</v>
      </c>
      <c r="H59" s="175"/>
      <c r="I59" s="173" t="s">
        <v>3352</v>
      </c>
      <c r="J59" s="255" t="s">
        <v>3255</v>
      </c>
      <c r="K59" s="177" t="s">
        <v>3353</v>
      </c>
      <c r="L59" s="84" t="s">
        <v>575</v>
      </c>
      <c r="M59" s="232" t="s">
        <v>1583</v>
      </c>
      <c r="N59" s="255"/>
      <c r="O59" s="334" t="s">
        <v>1389</v>
      </c>
      <c r="P59" s="84" t="s">
        <v>1972</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2582</v>
      </c>
      <c r="BT59" s="255"/>
      <c r="BU59" s="84" t="s">
        <v>693</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668</v>
      </c>
      <c r="CL59" s="173" t="s">
        <v>212</v>
      </c>
      <c r="CM59" s="84" t="s">
        <v>2003</v>
      </c>
      <c r="CN59" s="255"/>
      <c r="CO59" s="255"/>
      <c r="CP59" s="255"/>
      <c r="CQ59" s="255"/>
      <c r="CR59" s="255"/>
      <c r="CS59" s="178"/>
      <c r="CT59" s="173" t="s">
        <v>3365</v>
      </c>
      <c r="CU59" s="255"/>
      <c r="CV59" s="304" t="s">
        <v>445</v>
      </c>
      <c r="CW59" s="173" t="s">
        <v>3366</v>
      </c>
      <c r="CX59" s="173" t="s">
        <v>1265</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5"/>
      <c r="I60" s="183" t="s">
        <v>3371</v>
      </c>
      <c r="J60" s="185" t="s">
        <v>1779</v>
      </c>
      <c r="K60" s="183" t="s">
        <v>3372</v>
      </c>
      <c r="L60" s="185" t="s">
        <v>3373</v>
      </c>
      <c r="M60" s="263"/>
      <c r="N60" s="183" t="s">
        <v>3374</v>
      </c>
      <c r="O60" s="185" t="s">
        <v>3375</v>
      </c>
      <c r="P60" s="183" t="s">
        <v>2368</v>
      </c>
      <c r="Q60" s="263"/>
      <c r="R60" s="263"/>
      <c r="S60" s="263"/>
      <c r="T60" s="263"/>
      <c r="U60" s="263"/>
      <c r="V60" s="263"/>
      <c r="W60" s="176"/>
      <c r="X60" s="235" t="s">
        <v>3376</v>
      </c>
      <c r="Y60" s="235" t="s">
        <v>3377</v>
      </c>
      <c r="Z60" s="193" t="s">
        <v>2170</v>
      </c>
      <c r="AA60" s="193"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7" t="s">
        <v>3380</v>
      </c>
      <c r="AT60" s="196" t="s">
        <v>1427</v>
      </c>
      <c r="AU60" s="267"/>
      <c r="AV60" s="267"/>
      <c r="AW60" s="267"/>
      <c r="AX60" s="267"/>
      <c r="AY60" s="178"/>
      <c r="AZ60" s="272"/>
      <c r="BA60" s="243" t="s">
        <v>3381</v>
      </c>
      <c r="BB60" s="243" t="s">
        <v>735</v>
      </c>
      <c r="BC60" s="243" t="s">
        <v>3382</v>
      </c>
      <c r="BD60" s="243" t="s">
        <v>3383</v>
      </c>
      <c r="BE60" s="272"/>
      <c r="BF60" s="272"/>
      <c r="BG60" s="202" t="s">
        <v>459</v>
      </c>
      <c r="BH60" s="203"/>
      <c r="BI60" s="202" t="s">
        <v>3384</v>
      </c>
      <c r="BJ60" s="202" t="s">
        <v>680</v>
      </c>
      <c r="BK60" s="272"/>
      <c r="BL60" s="272"/>
      <c r="BM60" s="272"/>
      <c r="BN60" s="272"/>
      <c r="BO60" s="178"/>
      <c r="BP60" s="207"/>
      <c r="BQ60" s="276"/>
      <c r="BR60" s="276"/>
      <c r="BS60" s="276"/>
      <c r="BT60" s="276"/>
      <c r="BU60" s="209" t="s">
        <v>665</v>
      </c>
      <c r="BV60" s="276"/>
      <c r="BW60" s="276"/>
      <c r="BX60" s="276"/>
      <c r="BY60" s="276"/>
      <c r="BZ60" s="276"/>
      <c r="CA60" s="276"/>
      <c r="CB60" s="276"/>
      <c r="CC60" s="276"/>
      <c r="CD60" s="276"/>
      <c r="CE60" s="276"/>
      <c r="CF60" s="212" t="s">
        <v>629</v>
      </c>
      <c r="CG60" s="212" t="s">
        <v>419</v>
      </c>
      <c r="CH60" s="146" t="s">
        <v>1515</v>
      </c>
      <c r="CI60" s="212" t="s">
        <v>3385</v>
      </c>
      <c r="CJ60" s="282"/>
      <c r="CK60" s="212" t="s">
        <v>3386</v>
      </c>
      <c r="CL60" s="278" t="s">
        <v>3387</v>
      </c>
      <c r="CM60" s="212" t="s">
        <v>3388</v>
      </c>
      <c r="CN60" s="282"/>
      <c r="CO60" s="282"/>
      <c r="CP60" s="282"/>
      <c r="CQ60" s="282"/>
      <c r="CR60" s="282"/>
      <c r="CS60" s="178"/>
      <c r="CT60" s="220" t="s">
        <v>3389</v>
      </c>
      <c r="CU60" s="286"/>
      <c r="CV60" s="220" t="s">
        <v>1074</v>
      </c>
      <c r="CW60" s="157" t="s">
        <v>3390</v>
      </c>
      <c r="CX60" s="220" t="s">
        <v>3391</v>
      </c>
      <c r="CY60" s="220" t="s">
        <v>3392</v>
      </c>
      <c r="CZ60" s="220" t="s">
        <v>3393</v>
      </c>
      <c r="DA60" s="220" t="s">
        <v>1833</v>
      </c>
      <c r="DB60" s="286"/>
      <c r="DC60" s="286"/>
      <c r="DD60" s="286"/>
      <c r="DE60" s="286"/>
      <c r="DF60" s="178"/>
      <c r="DG60" s="288"/>
      <c r="DH60" s="288"/>
      <c r="DI60" s="288"/>
      <c r="DJ60" s="288"/>
      <c r="DK60" s="288"/>
      <c r="DL60" s="288"/>
      <c r="DM60" s="288"/>
      <c r="DN60" s="226" t="s">
        <v>1659</v>
      </c>
      <c r="DO60" s="226"/>
      <c r="DP60" s="288"/>
      <c r="DQ60" s="288"/>
      <c r="DR60" s="288"/>
      <c r="DS60" s="288"/>
      <c r="DT60" s="288"/>
      <c r="DU60" s="288"/>
      <c r="DV60" s="288"/>
      <c r="DW60" s="290"/>
      <c r="DX60" s="288"/>
      <c r="DY60" s="288"/>
      <c r="DZ60" s="288"/>
      <c r="EA60" s="288"/>
      <c r="EB60" s="288"/>
    </row>
    <row r="61" ht="15.75" customHeight="1">
      <c r="A61" s="230" t="s">
        <v>3394</v>
      </c>
      <c r="B61" s="76" t="s">
        <v>3395</v>
      </c>
      <c r="C61" s="77" t="s">
        <v>902</v>
      </c>
      <c r="D61" s="78" t="s">
        <v>902</v>
      </c>
      <c r="E61" s="79" t="s">
        <v>902</v>
      </c>
      <c r="F61" s="80" t="s">
        <v>903</v>
      </c>
      <c r="G61" s="76" t="s">
        <v>1483</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3404</v>
      </c>
      <c r="BA61" s="175" t="s">
        <v>3405</v>
      </c>
      <c r="BB61" s="175" t="s">
        <v>1392</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1059</v>
      </c>
      <c r="CI61" s="175" t="s">
        <v>3414</v>
      </c>
      <c r="CJ61" s="175" t="s">
        <v>3415</v>
      </c>
      <c r="CK61" s="175" t="s">
        <v>3416</v>
      </c>
      <c r="CL61" s="175" t="s">
        <v>3015</v>
      </c>
      <c r="CM61" s="175" t="s">
        <v>2485</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902</v>
      </c>
      <c r="D62" s="98" t="s">
        <v>902</v>
      </c>
      <c r="E62" s="99" t="s">
        <v>902</v>
      </c>
      <c r="F62" s="100" t="s">
        <v>709</v>
      </c>
      <c r="G62" s="96" t="s">
        <v>3426</v>
      </c>
      <c r="H62" s="185" t="s">
        <v>1399</v>
      </c>
      <c r="I62" s="185" t="s">
        <v>3427</v>
      </c>
      <c r="J62" s="185" t="s">
        <v>3428</v>
      </c>
      <c r="K62" s="185" t="s">
        <v>3372</v>
      </c>
      <c r="L62" s="185" t="s">
        <v>3429</v>
      </c>
      <c r="M62" s="185" t="s">
        <v>3430</v>
      </c>
      <c r="N62" s="183" t="s">
        <v>3431</v>
      </c>
      <c r="O62" s="185" t="s">
        <v>3432</v>
      </c>
      <c r="P62" s="185" t="s">
        <v>1900</v>
      </c>
      <c r="Q62" s="185" t="s">
        <v>3006</v>
      </c>
      <c r="R62" s="183" t="s">
        <v>3433</v>
      </c>
      <c r="S62" s="183" t="s">
        <v>3434</v>
      </c>
      <c r="T62" s="263"/>
      <c r="U62" s="183" t="s">
        <v>3435</v>
      </c>
      <c r="V62" s="183" t="s">
        <v>3436</v>
      </c>
      <c r="W62" s="176"/>
      <c r="X62" s="235" t="s">
        <v>3070</v>
      </c>
      <c r="Y62" s="235" t="s">
        <v>3437</v>
      </c>
      <c r="Z62" s="235" t="s">
        <v>3438</v>
      </c>
      <c r="AA62" s="235" t="s">
        <v>3439</v>
      </c>
      <c r="AB62" s="235" t="s">
        <v>3440</v>
      </c>
      <c r="AC62" s="235" t="s">
        <v>3441</v>
      </c>
      <c r="AD62" s="266"/>
      <c r="AE62" s="235" t="s">
        <v>3442</v>
      </c>
      <c r="AF62" s="235" t="s">
        <v>3443</v>
      </c>
      <c r="AG62" s="266"/>
      <c r="AH62" s="193"/>
      <c r="AI62" s="193" t="s">
        <v>3444</v>
      </c>
      <c r="AJ62" s="266"/>
      <c r="AK62" s="176"/>
      <c r="AL62" s="197" t="s">
        <v>3445</v>
      </c>
      <c r="AM62" s="196" t="s">
        <v>691</v>
      </c>
      <c r="AN62" s="197" t="s">
        <v>3446</v>
      </c>
      <c r="AO62" s="196" t="s">
        <v>3447</v>
      </c>
      <c r="AP62" s="267"/>
      <c r="AQ62" s="267"/>
      <c r="AR62" s="267"/>
      <c r="AS62" s="197" t="s">
        <v>3448</v>
      </c>
      <c r="AT62" s="197" t="s">
        <v>3449</v>
      </c>
      <c r="AU62" s="197" t="s">
        <v>1452</v>
      </c>
      <c r="AV62" s="267"/>
      <c r="AW62" s="196" t="s">
        <v>2561</v>
      </c>
      <c r="AX62" s="267"/>
      <c r="AY62" s="178"/>
      <c r="AZ62" s="243" t="s">
        <v>1235</v>
      </c>
      <c r="BA62" s="243" t="s">
        <v>2004</v>
      </c>
      <c r="BB62" s="243" t="s">
        <v>2241</v>
      </c>
      <c r="BC62" s="398" t="s">
        <v>3252</v>
      </c>
      <c r="BD62" s="202" t="s">
        <v>3450</v>
      </c>
      <c r="BE62" s="243" t="s">
        <v>3451</v>
      </c>
      <c r="BF62" s="243"/>
      <c r="BG62" s="243" t="s">
        <v>1743</v>
      </c>
      <c r="BH62" s="243" t="s">
        <v>3452</v>
      </c>
      <c r="BI62" s="243"/>
      <c r="BJ62" s="243" t="s">
        <v>1728</v>
      </c>
      <c r="BK62" s="243" t="s">
        <v>872</v>
      </c>
      <c r="BL62" s="202" t="s">
        <v>2354</v>
      </c>
      <c r="BM62" s="243" t="s">
        <v>3453</v>
      </c>
      <c r="BN62" s="243" t="s">
        <v>335</v>
      </c>
      <c r="BO62" s="178"/>
      <c r="BP62" s="207"/>
      <c r="BQ62" s="209" t="s">
        <v>3454</v>
      </c>
      <c r="BR62" s="209" t="s">
        <v>1651</v>
      </c>
      <c r="BS62" s="209" t="s">
        <v>3455</v>
      </c>
      <c r="BT62" s="209" t="s">
        <v>3456</v>
      </c>
      <c r="BU62" s="209" t="s">
        <v>3457</v>
      </c>
      <c r="BV62" s="209" t="s">
        <v>3458</v>
      </c>
      <c r="BW62" s="209" t="s">
        <v>3459</v>
      </c>
      <c r="BX62" s="276"/>
      <c r="BY62" s="209" t="s">
        <v>3460</v>
      </c>
      <c r="BZ62" s="209" t="s">
        <v>3461</v>
      </c>
      <c r="CA62" s="209"/>
      <c r="CB62" s="209" t="s">
        <v>124</v>
      </c>
      <c r="CC62" s="207" t="s">
        <v>1901</v>
      </c>
      <c r="CD62" s="276"/>
      <c r="CE62" s="276"/>
      <c r="CF62" s="214" t="str">
        <f>HYPERLINK("https://www.youtube.com/watch?v=3HfPcnPS_pk","56.84")</f>
        <v>56.84</v>
      </c>
      <c r="CG62" s="212" t="s">
        <v>136</v>
      </c>
      <c r="CH62" s="278" t="s">
        <v>3462</v>
      </c>
      <c r="CI62" s="212" t="s">
        <v>3463</v>
      </c>
      <c r="CJ62" s="282"/>
      <c r="CK62" s="278" t="s">
        <v>3464</v>
      </c>
      <c r="CL62" s="212" t="s">
        <v>1765</v>
      </c>
      <c r="CM62" s="250" t="s">
        <v>3465</v>
      </c>
      <c r="CN62" s="282"/>
      <c r="CO62" s="212" t="s">
        <v>3466</v>
      </c>
      <c r="CP62" s="282"/>
      <c r="CQ62" s="282"/>
      <c r="CR62" s="282"/>
      <c r="CS62" s="178"/>
      <c r="CT62" s="217" t="s">
        <v>3467</v>
      </c>
      <c r="CU62" s="220" t="s">
        <v>1536</v>
      </c>
      <c r="CV62" s="223" t="str">
        <f>HYPERLINK("https://youtu.be/1NiHXh4G_7o","31.54")</f>
        <v>31.54</v>
      </c>
      <c r="CW62" s="220" t="s">
        <v>2896</v>
      </c>
      <c r="CX62" s="220" t="s">
        <v>3468</v>
      </c>
      <c r="CY62" s="220" t="s">
        <v>3469</v>
      </c>
      <c r="CZ62" s="220" t="s">
        <v>3470</v>
      </c>
      <c r="DA62" s="220" t="s">
        <v>128</v>
      </c>
      <c r="DB62" s="286"/>
      <c r="DC62" s="286"/>
      <c r="DD62" s="220" t="s">
        <v>3471</v>
      </c>
      <c r="DE62" s="286"/>
      <c r="DF62" s="178"/>
      <c r="DG62" s="288"/>
      <c r="DH62" s="226"/>
      <c r="DI62" s="252" t="s">
        <v>1283</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902</v>
      </c>
      <c r="D63" s="78" t="s">
        <v>902</v>
      </c>
      <c r="E63" s="79" t="s">
        <v>902</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902</v>
      </c>
      <c r="D64" s="98" t="s">
        <v>902</v>
      </c>
      <c r="E64" s="99" t="s">
        <v>902</v>
      </c>
      <c r="F64" s="100" t="s">
        <v>902</v>
      </c>
      <c r="G64" s="96" t="s">
        <v>1658</v>
      </c>
      <c r="H64" s="185"/>
      <c r="I64" s="183" t="s">
        <v>3505</v>
      </c>
      <c r="J64" s="185" t="s">
        <v>3506</v>
      </c>
      <c r="K64" s="185" t="s">
        <v>3507</v>
      </c>
      <c r="L64" s="183" t="s">
        <v>3304</v>
      </c>
      <c r="M64" s="263"/>
      <c r="N64" s="185" t="s">
        <v>3508</v>
      </c>
      <c r="O64" s="185" t="s">
        <v>2146</v>
      </c>
      <c r="P64" s="185" t="s">
        <v>3509</v>
      </c>
      <c r="Q64" s="263"/>
      <c r="R64" s="263"/>
      <c r="S64" s="185" t="s">
        <v>3510</v>
      </c>
      <c r="T64" s="263"/>
      <c r="U64" s="185" t="s">
        <v>3511</v>
      </c>
      <c r="V64" s="263"/>
      <c r="W64" s="176"/>
      <c r="X64" s="235" t="s">
        <v>1469</v>
      </c>
      <c r="Y64" s="235" t="s">
        <v>827</v>
      </c>
      <c r="Z64" s="235" t="s">
        <v>3512</v>
      </c>
      <c r="AA64" s="235" t="s">
        <v>3513</v>
      </c>
      <c r="AB64" s="235" t="s">
        <v>1944</v>
      </c>
      <c r="AC64" s="235" t="s">
        <v>3514</v>
      </c>
      <c r="AD64" s="266"/>
      <c r="AE64" s="235" t="s">
        <v>1910</v>
      </c>
      <c r="AF64" s="266"/>
      <c r="AG64" s="266"/>
      <c r="AH64" s="235"/>
      <c r="AI64" s="235" t="s">
        <v>1902</v>
      </c>
      <c r="AJ64" s="266"/>
      <c r="AK64" s="176"/>
      <c r="AL64" s="267"/>
      <c r="AM64" s="197" t="s">
        <v>3042</v>
      </c>
      <c r="AN64" s="267"/>
      <c r="AO64" s="197" t="s">
        <v>3515</v>
      </c>
      <c r="AP64" s="267"/>
      <c r="AQ64" s="267"/>
      <c r="AR64" s="267"/>
      <c r="AS64" s="197" t="s">
        <v>2219</v>
      </c>
      <c r="AT64" s="196" t="s">
        <v>3516</v>
      </c>
      <c r="AU64" s="267"/>
      <c r="AV64" s="197"/>
      <c r="AW64" s="197" t="s">
        <v>2440</v>
      </c>
      <c r="AX64" s="267"/>
      <c r="AY64" s="178"/>
      <c r="AZ64" s="243" t="s">
        <v>3517</v>
      </c>
      <c r="BA64" s="243" t="s">
        <v>3066</v>
      </c>
      <c r="BB64" s="272"/>
      <c r="BC64" s="202" t="s">
        <v>720</v>
      </c>
      <c r="BD64" s="243" t="s">
        <v>849</v>
      </c>
      <c r="BE64" s="272"/>
      <c r="BF64" s="272"/>
      <c r="BG64" s="243" t="s">
        <v>1020</v>
      </c>
      <c r="BH64" s="243" t="s">
        <v>3518</v>
      </c>
      <c r="BI64" s="243"/>
      <c r="BJ64" s="272"/>
      <c r="BK64" s="272"/>
      <c r="BL64" s="243" t="s">
        <v>2538</v>
      </c>
      <c r="BM64" s="272"/>
      <c r="BN64" s="272"/>
      <c r="BO64" s="178"/>
      <c r="BP64" s="207" t="s">
        <v>3519</v>
      </c>
      <c r="BQ64" s="209" t="s">
        <v>2530</v>
      </c>
      <c r="BR64" s="209" t="s">
        <v>3520</v>
      </c>
      <c r="BS64" s="209" t="s">
        <v>3521</v>
      </c>
      <c r="BT64" s="209" t="s">
        <v>3522</v>
      </c>
      <c r="BU64" s="209" t="s">
        <v>2734</v>
      </c>
      <c r="BV64" s="276"/>
      <c r="BW64" s="209" t="s">
        <v>1509</v>
      </c>
      <c r="BX64" s="209" t="s">
        <v>3523</v>
      </c>
      <c r="BY64" s="209"/>
      <c r="BZ64" s="276"/>
      <c r="CA64" s="209"/>
      <c r="CB64" s="209" t="s">
        <v>3524</v>
      </c>
      <c r="CC64" s="209" t="s">
        <v>438</v>
      </c>
      <c r="CD64" s="276"/>
      <c r="CE64" s="276"/>
      <c r="CF64" s="212" t="s">
        <v>2636</v>
      </c>
      <c r="CG64" s="278" t="s">
        <v>394</v>
      </c>
      <c r="CH64" s="212" t="s">
        <v>3525</v>
      </c>
      <c r="CI64" s="212" t="s">
        <v>3526</v>
      </c>
      <c r="CJ64" s="282"/>
      <c r="CK64" s="212" t="s">
        <v>3527</v>
      </c>
      <c r="CL64" s="212" t="s">
        <v>2782</v>
      </c>
      <c r="CM64" s="282"/>
      <c r="CN64" s="282"/>
      <c r="CO64" s="282"/>
      <c r="CP64" s="212"/>
      <c r="CQ64" s="212" t="s">
        <v>3528</v>
      </c>
      <c r="CR64" s="282"/>
      <c r="CS64" s="178"/>
      <c r="CT64" s="220" t="s">
        <v>2741</v>
      </c>
      <c r="CU64" s="286"/>
      <c r="CV64" s="220" t="s">
        <v>3529</v>
      </c>
      <c r="CW64" s="217" t="s">
        <v>3530</v>
      </c>
      <c r="CX64" s="217" t="s">
        <v>3074</v>
      </c>
      <c r="CY64" s="286"/>
      <c r="CZ64" s="220" t="s">
        <v>3531</v>
      </c>
      <c r="DA64" s="217" t="s">
        <v>3532</v>
      </c>
      <c r="DB64" s="286"/>
      <c r="DC64" s="220" t="s">
        <v>2371</v>
      </c>
      <c r="DD64" s="286"/>
      <c r="DE64" s="286"/>
      <c r="DF64" s="178"/>
      <c r="DG64" s="288"/>
      <c r="DH64" s="288"/>
      <c r="DI64" s="288"/>
      <c r="DJ64" s="288"/>
      <c r="DK64" s="288"/>
      <c r="DL64" s="288"/>
      <c r="DM64" s="288"/>
      <c r="DN64" s="288"/>
      <c r="DO64" s="288"/>
      <c r="DP64" s="252" t="s">
        <v>1325</v>
      </c>
      <c r="DQ64" s="252" t="s">
        <v>1767</v>
      </c>
      <c r="DR64" s="288"/>
      <c r="DS64" s="288"/>
      <c r="DT64" s="252" t="s">
        <v>3533</v>
      </c>
      <c r="DU64" s="288"/>
      <c r="DV64" s="288"/>
      <c r="DW64" s="290"/>
      <c r="DX64" s="288"/>
      <c r="DY64" s="252" t="s">
        <v>835</v>
      </c>
      <c r="DZ64" s="252" t="s">
        <v>3534</v>
      </c>
      <c r="EA64" s="288"/>
      <c r="EB64" s="288"/>
    </row>
    <row r="65">
      <c r="A65" s="230" t="s">
        <v>3535</v>
      </c>
      <c r="B65" s="76" t="s">
        <v>3536</v>
      </c>
      <c r="C65" s="77" t="s">
        <v>902</v>
      </c>
      <c r="D65" s="78" t="s">
        <v>903</v>
      </c>
      <c r="E65" s="79" t="s">
        <v>902</v>
      </c>
      <c r="F65" s="80" t="s">
        <v>220</v>
      </c>
      <c r="G65" s="76" t="s">
        <v>3037</v>
      </c>
      <c r="H65" s="84" t="s">
        <v>1491</v>
      </c>
      <c r="I65" s="177" t="s">
        <v>3537</v>
      </c>
      <c r="J65" s="177" t="s">
        <v>3538</v>
      </c>
      <c r="K65" s="84" t="s">
        <v>3539</v>
      </c>
      <c r="L65" s="84" t="s">
        <v>1515</v>
      </c>
      <c r="M65" s="231" t="s">
        <v>883</v>
      </c>
      <c r="N65" s="173" t="s">
        <v>1102</v>
      </c>
      <c r="O65" s="177" t="s">
        <v>1000</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1377</v>
      </c>
      <c r="AG65" s="255"/>
      <c r="AH65" s="255"/>
      <c r="AI65" s="255"/>
      <c r="AJ65" s="255"/>
      <c r="AK65" s="176"/>
      <c r="AL65" s="255"/>
      <c r="AM65" s="255"/>
      <c r="AN65" s="255"/>
      <c r="AO65" s="255"/>
      <c r="AP65" s="255"/>
      <c r="AQ65" s="255"/>
      <c r="AR65" s="255"/>
      <c r="AS65" s="173" t="s">
        <v>3544</v>
      </c>
      <c r="AT65" s="177" t="s">
        <v>792</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1111</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1161</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902</v>
      </c>
      <c r="D66" s="98" t="s">
        <v>902</v>
      </c>
      <c r="E66" s="99" t="s">
        <v>902</v>
      </c>
      <c r="F66" s="100" t="s">
        <v>2690</v>
      </c>
      <c r="G66" s="96" t="s">
        <v>3037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3"/>
      <c r="R66" s="263"/>
      <c r="S66" s="263"/>
      <c r="T66" s="263"/>
      <c r="U66" s="263"/>
      <c r="V66" s="263"/>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98" t="s">
        <v>3567</v>
      </c>
      <c r="BD66" s="204" t="str">
        <f>HYPERLINK("https://www.twitch.tv/videos/212002831","53.30")</f>
        <v>53.30</v>
      </c>
      <c r="BE66" s="272"/>
      <c r="BF66" s="272"/>
      <c r="BG66" s="204" t="str">
        <f>HYPERLINK("https://clips.twitch.tv/ImpossibleLitigiousElephantSpicyBoy","28.85")</f>
        <v>28.85</v>
      </c>
      <c r="BH66" s="203"/>
      <c r="BI66" s="398" t="s">
        <v>3568</v>
      </c>
      <c r="BJ66" s="204" t="str">
        <f>HYPERLINK("https://clips.twitch.tv/MiniatureCorrectRabbitNerfRedBlaster","12.61")</f>
        <v>12.61</v>
      </c>
      <c r="BK66" s="272"/>
      <c r="BL66" s="272"/>
      <c r="BM66" s="272"/>
      <c r="BN66" s="272"/>
      <c r="BO66" s="178"/>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500" t="str">
        <f>HYPERLINK("https://www.twitch.tv/videos/203123762","2:20.78")</f>
        <v>2:20.78</v>
      </c>
      <c r="BW66" s="276"/>
      <c r="BX66" s="208" t="str">
        <f>HYPERLINK("https://clips.twitch.tv/TacitOnerousFennelArgieB8","2:20.23")</f>
        <v>2:20.23</v>
      </c>
      <c r="BY66" s="208" t="str">
        <f>HYPERLINK("https://clips.twitch.tv/GleamingPlayfulTubersMcaT","26.95")</f>
        <v>26.95</v>
      </c>
      <c r="BZ66" s="276"/>
      <c r="CA66" s="276"/>
      <c r="CB66" s="276"/>
      <c r="CC66" s="276"/>
      <c r="CD66" s="276"/>
      <c r="CE66" s="276"/>
      <c r="CF66" s="250" t="s">
        <v>1099</v>
      </c>
      <c r="CG66" s="250" t="s">
        <v>3569</v>
      </c>
      <c r="CH66" s="214" t="str">
        <f>HYPERLINK("https://clips.twitch.tv/VenomousSavoryOtterPeteZaroll","48.70")</f>
        <v>48.70</v>
      </c>
      <c r="CI66" s="501" t="str">
        <f>HYPERLINK("https://www.twitch.tv/videos/203127903","1:35.90")</f>
        <v>1:35.90</v>
      </c>
      <c r="CJ66" s="282"/>
      <c r="CK66" s="250" t="s">
        <v>1998</v>
      </c>
      <c r="CL66" s="250" t="s">
        <v>1156</v>
      </c>
      <c r="CM66" s="214" t="str">
        <f>HYPERLINK("https://clips.twitch.tv/FineWimpySalsifyTBTacoRight","19.71")</f>
        <v>19.71</v>
      </c>
      <c r="CN66" s="282"/>
      <c r="CO66" s="282"/>
      <c r="CP66" s="282"/>
      <c r="CQ66" s="282"/>
      <c r="CR66" s="282"/>
      <c r="CS66" s="178"/>
      <c r="CT66" s="223" t="str">
        <f>HYPERLINK("https://clips.twitch.tv/ProudMoralRhinocerosBIRB","45.60")</f>
        <v>45.60</v>
      </c>
      <c r="CU66" s="286"/>
      <c r="CV66" s="219" t="s">
        <v>1266</v>
      </c>
      <c r="CW66" s="223" t="str">
        <f>HYPERLINK("https://clips.twitch.tv/HilariousDreamyPeafowlCharlietheUnicorn","46.06")</f>
        <v>46.06</v>
      </c>
      <c r="CX66" s="502"/>
      <c r="CY66" s="502"/>
      <c r="CZ66" s="223" t="str">
        <f>HYPERLINK("https://clips.twitch.tv/ManlyKindTroutShazBotstix","2:15.53")</f>
        <v>2:15.53</v>
      </c>
      <c r="DA66" s="223"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230" t="s">
        <v>3570</v>
      </c>
      <c r="B67" s="76" t="s">
        <v>3571</v>
      </c>
      <c r="C67" s="77" t="s">
        <v>902</v>
      </c>
      <c r="D67" s="78" t="s">
        <v>902</v>
      </c>
      <c r="E67" s="79" t="s">
        <v>902</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1394</v>
      </c>
      <c r="S67" s="173" t="s">
        <v>3047</v>
      </c>
      <c r="T67" s="173" t="s">
        <v>1106</v>
      </c>
      <c r="U67" s="173" t="s">
        <v>3580</v>
      </c>
      <c r="V67" s="173" t="s">
        <v>3581</v>
      </c>
      <c r="W67" s="176"/>
      <c r="X67" s="84" t="s">
        <v>749</v>
      </c>
      <c r="Y67" s="84" t="s">
        <v>356</v>
      </c>
      <c r="Z67" s="84" t="s">
        <v>3582</v>
      </c>
      <c r="AA67" s="173" t="s">
        <v>3462</v>
      </c>
      <c r="AB67" s="173" t="s">
        <v>1920</v>
      </c>
      <c r="AC67" s="84" t="s">
        <v>1835</v>
      </c>
      <c r="AD67" s="84" t="s">
        <v>3583</v>
      </c>
      <c r="AE67" s="84" t="s">
        <v>3584</v>
      </c>
      <c r="AF67" s="84" t="s">
        <v>1370</v>
      </c>
      <c r="AG67" s="173" t="s">
        <v>3585</v>
      </c>
      <c r="AH67" s="173" t="s">
        <v>1348</v>
      </c>
      <c r="AI67" s="173" t="s">
        <v>1381</v>
      </c>
      <c r="AJ67" s="173" t="s">
        <v>3586</v>
      </c>
      <c r="AK67" s="176"/>
      <c r="AL67" s="173" t="s">
        <v>1357</v>
      </c>
      <c r="AM67" s="173" t="s">
        <v>3587</v>
      </c>
      <c r="AN67" s="173" t="s">
        <v>3588</v>
      </c>
      <c r="AO67" s="173" t="s">
        <v>695</v>
      </c>
      <c r="AP67" s="173" t="s">
        <v>3589</v>
      </c>
      <c r="AQ67" s="173" t="s">
        <v>3590</v>
      </c>
      <c r="AR67" s="173" t="s">
        <v>2320</v>
      </c>
      <c r="AS67" s="84" t="s">
        <v>1833</v>
      </c>
      <c r="AT67" s="84" t="s">
        <v>579</v>
      </c>
      <c r="AU67" s="173" t="s">
        <v>3591</v>
      </c>
      <c r="AV67" s="173" t="s">
        <v>3592</v>
      </c>
      <c r="AW67" s="173" t="s">
        <v>1329</v>
      </c>
      <c r="AX67" s="173" t="s">
        <v>3593</v>
      </c>
      <c r="AY67" s="178"/>
      <c r="AZ67" s="84" t="s">
        <v>668</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1208</v>
      </c>
      <c r="BV67" s="173" t="s">
        <v>3309</v>
      </c>
      <c r="BW67" s="173" t="s">
        <v>3607</v>
      </c>
      <c r="BX67" s="255"/>
      <c r="BY67" s="84" t="s">
        <v>3608</v>
      </c>
      <c r="BZ67" s="84" t="s">
        <v>3609</v>
      </c>
      <c r="CA67" s="84" t="s">
        <v>3610</v>
      </c>
      <c r="CB67" s="84" t="s">
        <v>986</v>
      </c>
      <c r="CC67" s="173" t="s">
        <v>3611</v>
      </c>
      <c r="CD67" s="173" t="s">
        <v>3612</v>
      </c>
      <c r="CE67" s="173"/>
      <c r="CF67" s="84" t="s">
        <v>3613</v>
      </c>
      <c r="CG67" s="84" t="s">
        <v>991</v>
      </c>
      <c r="CH67" s="84" t="s">
        <v>3614</v>
      </c>
      <c r="CI67" s="173" t="s">
        <v>3615</v>
      </c>
      <c r="CJ67" s="84" t="s">
        <v>3203</v>
      </c>
      <c r="CK67" s="84" t="s">
        <v>3616</v>
      </c>
      <c r="CL67" s="84" t="s">
        <v>3617</v>
      </c>
      <c r="CM67" s="84" t="s">
        <v>1183</v>
      </c>
      <c r="CN67" s="173" t="s">
        <v>3618</v>
      </c>
      <c r="CO67" s="173" t="s">
        <v>465</v>
      </c>
      <c r="CP67" s="173" t="s">
        <v>1693</v>
      </c>
      <c r="CQ67" s="173" t="s">
        <v>3619</v>
      </c>
      <c r="CR67" s="173" t="s">
        <v>565</v>
      </c>
      <c r="CS67" s="178"/>
      <c r="CT67" s="173" t="s">
        <v>3620</v>
      </c>
      <c r="CU67" s="173" t="s">
        <v>1746</v>
      </c>
      <c r="CV67" s="173" t="s">
        <v>3621</v>
      </c>
      <c r="CW67" s="173" t="s">
        <v>3622</v>
      </c>
      <c r="CX67" s="173" t="s">
        <v>1131</v>
      </c>
      <c r="CY67" s="173" t="s">
        <v>1671</v>
      </c>
      <c r="CZ67" s="173" t="s">
        <v>2304</v>
      </c>
      <c r="DA67" s="173" t="s">
        <v>248</v>
      </c>
      <c r="DB67" s="173" t="s">
        <v>3623</v>
      </c>
      <c r="DC67" s="173" t="s">
        <v>629</v>
      </c>
      <c r="DD67" s="173" t="s">
        <v>814</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1066</v>
      </c>
      <c r="DQ67" s="173" t="s">
        <v>3632</v>
      </c>
      <c r="DR67" s="173" t="s">
        <v>3633</v>
      </c>
      <c r="DS67" s="173" t="s">
        <v>3634</v>
      </c>
      <c r="DT67" s="173" t="s">
        <v>3050</v>
      </c>
      <c r="DU67" s="173" t="s">
        <v>2156</v>
      </c>
      <c r="DV67" s="173"/>
      <c r="DW67" s="232" t="s">
        <v>3635</v>
      </c>
      <c r="DX67" s="173" t="s">
        <v>1074</v>
      </c>
      <c r="DY67" s="173" t="s">
        <v>1719</v>
      </c>
      <c r="DZ67" s="173" t="s">
        <v>152</v>
      </c>
      <c r="EA67" s="173" t="s">
        <v>3636</v>
      </c>
      <c r="EB67" s="173" t="s">
        <v>3637</v>
      </c>
    </row>
    <row r="68" ht="15.75" customHeight="1">
      <c r="A68" s="503" t="s">
        <v>3638</v>
      </c>
      <c r="B68" s="96" t="s">
        <v>3639</v>
      </c>
      <c r="C68" s="97" t="s">
        <v>902</v>
      </c>
      <c r="D68" s="98" t="s">
        <v>902</v>
      </c>
      <c r="E68" s="99" t="s">
        <v>902</v>
      </c>
      <c r="F68" s="100" t="s">
        <v>2690</v>
      </c>
      <c r="G68" s="96" t="s">
        <v>3640</v>
      </c>
      <c r="H68" s="185" t="s">
        <v>3641</v>
      </c>
      <c r="I68" s="185" t="s">
        <v>3642</v>
      </c>
      <c r="J68" s="184" t="s">
        <v>3643</v>
      </c>
      <c r="K68" s="184" t="s">
        <v>2890</v>
      </c>
      <c r="L68" s="184" t="s">
        <v>724</v>
      </c>
      <c r="M68" s="185" t="s">
        <v>3644</v>
      </c>
      <c r="N68" s="185" t="s">
        <v>3645</v>
      </c>
      <c r="O68" s="184" t="s">
        <v>1299</v>
      </c>
      <c r="P68" s="184" t="s">
        <v>2067</v>
      </c>
      <c r="Q68" s="185" t="s">
        <v>3646</v>
      </c>
      <c r="R68" s="263"/>
      <c r="S68" s="184" t="s">
        <v>1967</v>
      </c>
      <c r="T68" s="263"/>
      <c r="U68" s="184" t="s">
        <v>3647</v>
      </c>
      <c r="V68" s="183"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3" t="s">
        <v>3651</v>
      </c>
      <c r="AK68" s="176"/>
      <c r="AL68" s="267"/>
      <c r="AM68" s="197" t="s">
        <v>3652</v>
      </c>
      <c r="AN68" s="267"/>
      <c r="AO68" s="195" t="s">
        <v>3653</v>
      </c>
      <c r="AP68" s="196" t="s">
        <v>3654</v>
      </c>
      <c r="AQ68" s="196" t="s">
        <v>3590</v>
      </c>
      <c r="AR68" s="196" t="s">
        <v>3655</v>
      </c>
      <c r="AS68" s="195" t="s">
        <v>3656</v>
      </c>
      <c r="AT68" s="195" t="s">
        <v>2654</v>
      </c>
      <c r="AU68" s="267"/>
      <c r="AV68" s="267"/>
      <c r="AW68" s="197" t="s">
        <v>1865</v>
      </c>
      <c r="AX68" s="196" t="s">
        <v>3657</v>
      </c>
      <c r="AY68" s="178"/>
      <c r="AZ68" s="201" t="s">
        <v>3658</v>
      </c>
      <c r="BA68" s="243" t="s">
        <v>3659</v>
      </c>
      <c r="BB68" s="243" t="s">
        <v>293</v>
      </c>
      <c r="BC68" s="504" t="s">
        <v>2535</v>
      </c>
      <c r="BD68" s="201" t="s">
        <v>3181</v>
      </c>
      <c r="BE68" s="243" t="s">
        <v>2504</v>
      </c>
      <c r="BF68" s="272"/>
      <c r="BG68" s="201" t="s">
        <v>2506</v>
      </c>
      <c r="BH68" s="243" t="s">
        <v>3660</v>
      </c>
      <c r="BI68" s="243"/>
      <c r="BJ68" s="243" t="s">
        <v>3661</v>
      </c>
      <c r="BK68" s="272"/>
      <c r="BL68" s="243" t="s">
        <v>3662</v>
      </c>
      <c r="BM68" s="243" t="s">
        <v>3663</v>
      </c>
      <c r="BN68" s="272"/>
      <c r="BO68" s="178"/>
      <c r="BP68" s="139" t="s">
        <v>3664</v>
      </c>
      <c r="BQ68" s="139" t="s">
        <v>749</v>
      </c>
      <c r="BR68" s="139" t="s">
        <v>3665</v>
      </c>
      <c r="BS68" s="139" t="s">
        <v>2772</v>
      </c>
      <c r="BT68" s="139" t="s">
        <v>3666</v>
      </c>
      <c r="BU68" s="139" t="s">
        <v>1253</v>
      </c>
      <c r="BV68" s="276"/>
      <c r="BW68" s="207" t="s">
        <v>3667</v>
      </c>
      <c r="BX68" s="276"/>
      <c r="BY68" s="209" t="s">
        <v>3668</v>
      </c>
      <c r="BZ68" s="209" t="s">
        <v>3669</v>
      </c>
      <c r="CA68" s="249"/>
      <c r="CB68" s="139" t="s">
        <v>2328</v>
      </c>
      <c r="CC68" s="209" t="s">
        <v>3670</v>
      </c>
      <c r="CD68" s="207" t="s">
        <v>3671</v>
      </c>
      <c r="CE68" s="207"/>
      <c r="CF68" s="146" t="s">
        <v>3672</v>
      </c>
      <c r="CG68" s="146" t="s">
        <v>1160</v>
      </c>
      <c r="CH68" s="146" t="s">
        <v>2210</v>
      </c>
      <c r="CI68" s="212" t="s">
        <v>3673</v>
      </c>
      <c r="CJ68" s="146" t="s">
        <v>3674</v>
      </c>
      <c r="CK68" s="146" t="s">
        <v>3675</v>
      </c>
      <c r="CL68" s="146" t="s">
        <v>3073</v>
      </c>
      <c r="CM68" s="146" t="s">
        <v>2407</v>
      </c>
      <c r="CN68" s="282"/>
      <c r="CO68" s="282"/>
      <c r="CP68" s="212"/>
      <c r="CQ68" s="212" t="s">
        <v>3676</v>
      </c>
      <c r="CR68" s="282"/>
      <c r="CS68" s="178"/>
      <c r="CT68" s="157" t="s">
        <v>3677</v>
      </c>
      <c r="CU68" s="217" t="s">
        <v>3203</v>
      </c>
      <c r="CV68" s="220" t="s">
        <v>3678</v>
      </c>
      <c r="CW68" s="157" t="s">
        <v>3106</v>
      </c>
      <c r="CX68" s="157" t="s">
        <v>3679</v>
      </c>
      <c r="CY68" s="220" t="s">
        <v>2015</v>
      </c>
      <c r="CZ68" s="157" t="s">
        <v>3680</v>
      </c>
      <c r="DA68" s="220" t="s">
        <v>3681</v>
      </c>
      <c r="DB68" s="286"/>
      <c r="DC68" s="286"/>
      <c r="DD68" s="286"/>
      <c r="DE68" s="217" t="s">
        <v>3682</v>
      </c>
      <c r="DF68" s="178"/>
      <c r="DG68" s="227" t="s">
        <v>1781</v>
      </c>
      <c r="DH68" s="288"/>
      <c r="DI68" s="288"/>
      <c r="DJ68" s="288"/>
      <c r="DK68" s="288"/>
      <c r="DL68" s="288"/>
      <c r="DM68" s="288"/>
      <c r="DN68" s="252" t="s">
        <v>3683</v>
      </c>
      <c r="DO68" s="252"/>
      <c r="DP68" s="252" t="s">
        <v>3684</v>
      </c>
      <c r="DQ68" s="227" t="s">
        <v>3685</v>
      </c>
      <c r="DR68" s="288"/>
      <c r="DS68" s="288"/>
      <c r="DT68" s="288"/>
      <c r="DU68" s="288"/>
      <c r="DV68" s="226"/>
      <c r="DW68" s="290" t="s">
        <v>3686</v>
      </c>
      <c r="DX68" s="288"/>
      <c r="DY68" s="288"/>
      <c r="DZ68" s="227" t="s">
        <v>3687</v>
      </c>
      <c r="EA68" s="288"/>
      <c r="EB68" s="227" t="s">
        <v>3688</v>
      </c>
    </row>
    <row r="69" ht="15.75" customHeight="1">
      <c r="A69" s="505" t="s">
        <v>3689</v>
      </c>
      <c r="B69" s="506" t="s">
        <v>3690</v>
      </c>
      <c r="C69" s="507" t="s">
        <v>902</v>
      </c>
      <c r="D69" s="508" t="s">
        <v>902</v>
      </c>
      <c r="E69" s="509" t="s">
        <v>903</v>
      </c>
      <c r="F69" s="510" t="s">
        <v>3691</v>
      </c>
      <c r="G69" s="506" t="s">
        <v>3692</v>
      </c>
      <c r="H69" s="511" t="s">
        <v>3693</v>
      </c>
      <c r="I69" s="512" t="s">
        <v>3562</v>
      </c>
      <c r="J69" s="511" t="s">
        <v>3694</v>
      </c>
      <c r="K69" s="511" t="s">
        <v>3695</v>
      </c>
      <c r="L69" s="511" t="s">
        <v>944</v>
      </c>
      <c r="M69" s="513" t="s">
        <v>3696</v>
      </c>
      <c r="N69" s="512" t="s">
        <v>3697</v>
      </c>
      <c r="O69" s="513" t="s">
        <v>256</v>
      </c>
      <c r="P69" s="514" t="s">
        <v>3443</v>
      </c>
      <c r="Q69" s="514" t="s">
        <v>3698</v>
      </c>
      <c r="R69" s="514" t="s">
        <v>1751</v>
      </c>
      <c r="S69" s="514" t="s">
        <v>3699</v>
      </c>
      <c r="T69" s="514" t="s">
        <v>2881</v>
      </c>
      <c r="U69" s="514" t="s">
        <v>3700</v>
      </c>
      <c r="V69" s="513" t="s">
        <v>3701</v>
      </c>
      <c r="W69" s="515"/>
      <c r="X69" s="511" t="s">
        <v>952</v>
      </c>
      <c r="Y69" s="513" t="s">
        <v>3702</v>
      </c>
      <c r="Z69" s="512" t="s">
        <v>395</v>
      </c>
      <c r="AA69" s="512" t="s">
        <v>1172</v>
      </c>
      <c r="AB69" s="511" t="s">
        <v>1002</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1190</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1198</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1189</v>
      </c>
      <c r="CV69" s="514" t="s">
        <v>3733</v>
      </c>
      <c r="CW69" s="512" t="s">
        <v>683</v>
      </c>
      <c r="CX69" s="514" t="s">
        <v>3734</v>
      </c>
      <c r="CY69" s="511" t="s">
        <v>3735</v>
      </c>
      <c r="CZ69" s="521" t="s">
        <v>3736</v>
      </c>
      <c r="DA69" s="292" t="s">
        <v>3737</v>
      </c>
      <c r="DB69" s="518"/>
      <c r="DC69" s="518"/>
      <c r="DD69" s="518"/>
      <c r="DE69" s="518"/>
      <c r="DF69" s="516"/>
      <c r="DG69" s="511" t="s">
        <v>3429</v>
      </c>
      <c r="DH69" s="518"/>
      <c r="DI69" s="511" t="s">
        <v>3738</v>
      </c>
      <c r="DJ69" s="511" t="s">
        <v>3739</v>
      </c>
      <c r="DK69" s="511" t="s">
        <v>1343</v>
      </c>
      <c r="DL69" s="511" t="s">
        <v>1282</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902</v>
      </c>
      <c r="D70" s="98" t="s">
        <v>902</v>
      </c>
      <c r="E70" s="99" t="s">
        <v>902</v>
      </c>
      <c r="F70" s="100" t="s">
        <v>902</v>
      </c>
      <c r="G70" s="96" t="s">
        <v>1657</v>
      </c>
      <c r="H70" s="263"/>
      <c r="I70" s="183" t="s">
        <v>3747</v>
      </c>
      <c r="J70" s="183" t="s">
        <v>2114</v>
      </c>
      <c r="K70" s="185" t="s">
        <v>3748</v>
      </c>
      <c r="L70" s="183" t="s">
        <v>1693</v>
      </c>
      <c r="M70" s="263"/>
      <c r="N70" s="185" t="s">
        <v>3749</v>
      </c>
      <c r="O70" s="185" t="s">
        <v>2763</v>
      </c>
      <c r="P70" s="185" t="s">
        <v>3750</v>
      </c>
      <c r="Q70" s="263"/>
      <c r="R70" s="183" t="s">
        <v>2893</v>
      </c>
      <c r="S70" s="183" t="s">
        <v>845</v>
      </c>
      <c r="T70" s="263"/>
      <c r="U70" s="263"/>
      <c r="V70" s="263"/>
      <c r="W70" s="176"/>
      <c r="X70" s="193" t="s">
        <v>2703</v>
      </c>
      <c r="Y70" s="235" t="s">
        <v>248</v>
      </c>
      <c r="Z70" s="235" t="s">
        <v>1972</v>
      </c>
      <c r="AA70" s="523" t="s">
        <v>3751</v>
      </c>
      <c r="AB70" s="524" t="s">
        <v>3073</v>
      </c>
      <c r="AC70" s="193" t="s">
        <v>3752</v>
      </c>
      <c r="AD70" s="193"/>
      <c r="AE70" s="235" t="s">
        <v>3753</v>
      </c>
      <c r="AF70" s="235" t="s">
        <v>3632</v>
      </c>
      <c r="AG70" s="266"/>
      <c r="AH70" s="266"/>
      <c r="AI70" s="266"/>
      <c r="AJ70" s="193" t="s">
        <v>3754</v>
      </c>
      <c r="AK70" s="176"/>
      <c r="AL70" s="197"/>
      <c r="AM70" s="197" t="s">
        <v>3755</v>
      </c>
      <c r="AN70" s="267"/>
      <c r="AO70" s="197" t="s">
        <v>973</v>
      </c>
      <c r="AP70" s="267"/>
      <c r="AQ70" s="267"/>
      <c r="AR70" s="267"/>
      <c r="AS70" s="267"/>
      <c r="AT70" s="197" t="s">
        <v>401</v>
      </c>
      <c r="AU70" s="267"/>
      <c r="AV70" s="267"/>
      <c r="AW70" s="197" t="s">
        <v>1139</v>
      </c>
      <c r="AX70" s="267"/>
      <c r="AY70" s="178"/>
      <c r="AZ70" s="272"/>
      <c r="BA70" s="272"/>
      <c r="BB70" s="243" t="s">
        <v>2310</v>
      </c>
      <c r="BC70" s="525" t="s">
        <v>3756</v>
      </c>
      <c r="BD70" s="243" t="s">
        <v>2141</v>
      </c>
      <c r="BE70" s="272"/>
      <c r="BF70" s="272"/>
      <c r="BG70" s="243" t="s">
        <v>1077</v>
      </c>
      <c r="BH70" s="243" t="s">
        <v>3757</v>
      </c>
      <c r="BI70" s="243"/>
      <c r="BJ70" s="272"/>
      <c r="BK70" s="272"/>
      <c r="BL70" s="243" t="s">
        <v>2629</v>
      </c>
      <c r="BM70" s="272"/>
      <c r="BN70" s="272"/>
      <c r="BO70" s="178"/>
      <c r="BP70" s="207" t="s">
        <v>3758</v>
      </c>
      <c r="BQ70" s="207" t="s">
        <v>2530</v>
      </c>
      <c r="BR70" s="209" t="s">
        <v>2431</v>
      </c>
      <c r="BS70" s="207" t="s">
        <v>3759</v>
      </c>
      <c r="BT70" s="209" t="s">
        <v>3760</v>
      </c>
      <c r="BU70" s="209" t="s">
        <v>1932</v>
      </c>
      <c r="BV70" s="276"/>
      <c r="BW70" s="209" t="s">
        <v>3761</v>
      </c>
      <c r="BX70" s="209"/>
      <c r="BY70" s="209" t="s">
        <v>3762</v>
      </c>
      <c r="BZ70" s="276"/>
      <c r="CA70" s="276"/>
      <c r="CB70" s="276"/>
      <c r="CC70" s="276"/>
      <c r="CD70" s="347" t="s">
        <v>3763</v>
      </c>
      <c r="CE70" s="347"/>
      <c r="CF70" s="212" t="s">
        <v>1858</v>
      </c>
      <c r="CG70" s="212" t="s">
        <v>3529</v>
      </c>
      <c r="CH70" s="282"/>
      <c r="CI70" s="212" t="s">
        <v>3764</v>
      </c>
      <c r="CJ70" s="282"/>
      <c r="CK70" s="278" t="s">
        <v>3765</v>
      </c>
      <c r="CL70" s="278" t="s">
        <v>2352</v>
      </c>
      <c r="CM70" s="212" t="s">
        <v>322</v>
      </c>
      <c r="CN70" s="282"/>
      <c r="CO70" s="282"/>
      <c r="CP70" s="282"/>
      <c r="CQ70" s="282"/>
      <c r="CR70" s="278" t="s">
        <v>3766</v>
      </c>
      <c r="CS70" s="178"/>
      <c r="CT70" s="217" t="s">
        <v>3767</v>
      </c>
      <c r="CU70" s="286"/>
      <c r="CV70" s="220" t="s">
        <v>2980</v>
      </c>
      <c r="CW70" s="286"/>
      <c r="CX70" s="220" t="s">
        <v>3768</v>
      </c>
      <c r="CY70" s="220" t="s">
        <v>552</v>
      </c>
      <c r="CZ70" s="217" t="s">
        <v>3769</v>
      </c>
      <c r="DA70" s="217" t="s">
        <v>3338</v>
      </c>
      <c r="DB70" s="286"/>
      <c r="DC70" s="286"/>
      <c r="DD70" s="286"/>
      <c r="DE70" s="217" t="s">
        <v>3770</v>
      </c>
      <c r="DF70" s="178"/>
      <c r="DG70" s="252" t="s">
        <v>536</v>
      </c>
      <c r="DH70" s="288"/>
      <c r="DI70" s="288"/>
      <c r="DJ70" s="288"/>
      <c r="DK70" s="288"/>
      <c r="DL70" s="288"/>
      <c r="DM70" s="288"/>
      <c r="DN70" s="226" t="s">
        <v>1199</v>
      </c>
      <c r="DO70" s="226"/>
      <c r="DP70" s="496"/>
      <c r="DQ70" s="288"/>
      <c r="DR70" s="288"/>
      <c r="DS70" s="288"/>
      <c r="DT70" s="288"/>
      <c r="DU70" s="288"/>
      <c r="DV70" s="288"/>
      <c r="DW70" s="290"/>
      <c r="DX70" s="288"/>
      <c r="DY70" s="288"/>
      <c r="DZ70" s="288"/>
      <c r="EA70" s="288"/>
      <c r="EB70" s="288"/>
    </row>
    <row r="71" ht="15.75" customHeight="1">
      <c r="A71" s="230" t="s">
        <v>3771</v>
      </c>
      <c r="B71" s="76" t="s">
        <v>3772</v>
      </c>
      <c r="C71" s="77" t="s">
        <v>903</v>
      </c>
      <c r="D71" s="78" t="s">
        <v>903</v>
      </c>
      <c r="E71" s="79" t="s">
        <v>903</v>
      </c>
      <c r="F71" s="80" t="s">
        <v>707</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1059</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6"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6"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902</v>
      </c>
      <c r="D72" s="98" t="s">
        <v>902</v>
      </c>
      <c r="E72" s="99" t="s">
        <v>902</v>
      </c>
      <c r="F72" s="100" t="s">
        <v>3779</v>
      </c>
      <c r="G72" s="96" t="s">
        <v>3780</v>
      </c>
      <c r="H72" s="263"/>
      <c r="I72" s="263"/>
      <c r="J72" s="258" t="s">
        <v>3781</v>
      </c>
      <c r="K72" s="184" t="s">
        <v>1047</v>
      </c>
      <c r="L72" s="183" t="s">
        <v>3782</v>
      </c>
      <c r="M72" s="263"/>
      <c r="N72" s="263"/>
      <c r="O72" s="263"/>
      <c r="P72" s="183" t="s">
        <v>3238</v>
      </c>
      <c r="Q72" s="263"/>
      <c r="R72" s="263"/>
      <c r="S72" s="263"/>
      <c r="T72" s="263"/>
      <c r="U72" s="183" t="s">
        <v>3783</v>
      </c>
      <c r="V72" s="263"/>
      <c r="W72" s="176"/>
      <c r="X72" s="108" t="s">
        <v>916</v>
      </c>
      <c r="Y72" s="266"/>
      <c r="Z72" s="108" t="s">
        <v>107</v>
      </c>
      <c r="AA72" s="193" t="s">
        <v>3784</v>
      </c>
      <c r="AB72" s="294" t="s">
        <v>991</v>
      </c>
      <c r="AC72" s="193" t="s">
        <v>3785</v>
      </c>
      <c r="AD72" s="266"/>
      <c r="AE72" s="193" t="s">
        <v>1707</v>
      </c>
      <c r="AF72" s="108" t="s">
        <v>2697</v>
      </c>
      <c r="AG72" s="266"/>
      <c r="AH72" s="266"/>
      <c r="AI72" s="266"/>
      <c r="AJ72" s="266"/>
      <c r="AK72" s="176"/>
      <c r="AL72" s="267"/>
      <c r="AM72" s="270" t="s">
        <v>3786</v>
      </c>
      <c r="AN72" s="267"/>
      <c r="AO72" s="267"/>
      <c r="AP72" s="267"/>
      <c r="AQ72" s="267"/>
      <c r="AR72" s="267"/>
      <c r="AS72" s="195" t="s">
        <v>3787</v>
      </c>
      <c r="AT72" s="196" t="s">
        <v>643</v>
      </c>
      <c r="AU72" s="267"/>
      <c r="AV72" s="267"/>
      <c r="AW72" s="267"/>
      <c r="AX72" s="267"/>
      <c r="AY72" s="178"/>
      <c r="AZ72" s="272"/>
      <c r="BA72" s="202" t="s">
        <v>3546</v>
      </c>
      <c r="BB72" s="202" t="s">
        <v>2764</v>
      </c>
      <c r="BC72" s="202" t="s">
        <v>3788</v>
      </c>
      <c r="BD72" s="243" t="s">
        <v>3789</v>
      </c>
      <c r="BE72" s="272"/>
      <c r="BF72" s="272"/>
      <c r="BG72" s="202" t="s">
        <v>2811</v>
      </c>
      <c r="BH72" s="203"/>
      <c r="BI72" s="202"/>
      <c r="BJ72" s="202" t="s">
        <v>2316</v>
      </c>
      <c r="BK72" s="272"/>
      <c r="BL72" s="272"/>
      <c r="BM72" s="272"/>
      <c r="BN72" s="272"/>
      <c r="BO72" s="178"/>
      <c r="BP72" s="207"/>
      <c r="BQ72" s="207" t="s">
        <v>3456</v>
      </c>
      <c r="BR72" s="276"/>
      <c r="BS72" s="207" t="s">
        <v>3790</v>
      </c>
      <c r="BT72" s="207" t="s">
        <v>2984</v>
      </c>
      <c r="BU72" s="139" t="s">
        <v>2870</v>
      </c>
      <c r="BV72" s="276"/>
      <c r="BW72" s="276"/>
      <c r="BX72" s="276"/>
      <c r="BY72" s="139" t="s">
        <v>1557</v>
      </c>
      <c r="BZ72" s="276"/>
      <c r="CA72" s="276"/>
      <c r="CB72" s="276"/>
      <c r="CC72" s="276"/>
      <c r="CD72" s="276"/>
      <c r="CE72" s="276"/>
      <c r="CF72" s="282"/>
      <c r="CG72" s="282"/>
      <c r="CH72" s="278" t="s">
        <v>3791</v>
      </c>
      <c r="CI72" s="282"/>
      <c r="CJ72" s="282"/>
      <c r="CK72" s="282"/>
      <c r="CL72" s="282"/>
      <c r="CM72" s="146" t="s">
        <v>2407</v>
      </c>
      <c r="CN72" s="282"/>
      <c r="CO72" s="282"/>
      <c r="CP72" s="282"/>
      <c r="CQ72" s="282"/>
      <c r="CR72" s="282"/>
      <c r="CS72" s="178"/>
      <c r="CT72" s="217" t="s">
        <v>3792</v>
      </c>
      <c r="CU72" s="286"/>
      <c r="CV72" s="286"/>
      <c r="CW72" s="220" t="s">
        <v>3530</v>
      </c>
      <c r="CX72" s="217" t="s">
        <v>3793</v>
      </c>
      <c r="CY72" s="217" t="s">
        <v>1160</v>
      </c>
      <c r="CZ72" s="286"/>
      <c r="DA72" s="217" t="s">
        <v>3794</v>
      </c>
      <c r="DB72" s="286"/>
      <c r="DC72" s="286"/>
      <c r="DD72" s="286"/>
      <c r="DE72" s="286"/>
      <c r="DF72" s="178"/>
      <c r="DG72" s="390"/>
      <c r="DH72" s="288"/>
      <c r="DI72" s="288"/>
      <c r="DJ72" s="288"/>
      <c r="DK72" s="288"/>
      <c r="DL72" s="288"/>
      <c r="DM72" s="288"/>
      <c r="DN72" s="288"/>
      <c r="DO72" s="288"/>
      <c r="DP72" s="288"/>
      <c r="DQ72" s="288"/>
      <c r="DR72" s="288"/>
      <c r="DS72" s="288"/>
      <c r="DT72" s="226" t="s">
        <v>3795</v>
      </c>
      <c r="DU72" s="288"/>
      <c r="DV72" s="288"/>
      <c r="DW72" s="290"/>
      <c r="DX72" s="288"/>
      <c r="DY72" s="288"/>
      <c r="DZ72" s="288"/>
      <c r="EA72" s="288"/>
      <c r="EB72" s="288"/>
    </row>
    <row r="73" ht="15.75" customHeight="1">
      <c r="A73" s="533" t="s">
        <v>3796</v>
      </c>
      <c r="B73" s="76" t="s">
        <v>3797</v>
      </c>
      <c r="C73" s="77" t="s">
        <v>902</v>
      </c>
      <c r="D73" s="78" t="s">
        <v>902</v>
      </c>
      <c r="E73" s="79" t="s">
        <v>902</v>
      </c>
      <c r="F73" s="80" t="s">
        <v>521</v>
      </c>
      <c r="G73" s="76" t="s">
        <v>2751</v>
      </c>
      <c r="H73" s="256"/>
      <c r="I73" s="255"/>
      <c r="J73" s="173" t="s">
        <v>924</v>
      </c>
      <c r="K73" s="173" t="s">
        <v>3798</v>
      </c>
      <c r="L73" s="173" t="s">
        <v>3799</v>
      </c>
      <c r="M73" s="173" t="s">
        <v>3800</v>
      </c>
      <c r="N73" s="173" t="s">
        <v>3801</v>
      </c>
      <c r="O73" s="173" t="s">
        <v>3802</v>
      </c>
      <c r="P73" s="84" t="s">
        <v>1900</v>
      </c>
      <c r="Q73" s="255"/>
      <c r="R73" s="255"/>
      <c r="S73" s="255"/>
      <c r="T73" s="255"/>
      <c r="U73" s="255"/>
      <c r="V73" s="173" t="s">
        <v>3803</v>
      </c>
      <c r="W73" s="176"/>
      <c r="X73" s="231" t="s">
        <v>3804</v>
      </c>
      <c r="Y73" s="173" t="s">
        <v>2672</v>
      </c>
      <c r="Z73" s="84" t="s">
        <v>3805</v>
      </c>
      <c r="AA73" s="173" t="s">
        <v>3117</v>
      </c>
      <c r="AB73" s="173" t="s">
        <v>3806</v>
      </c>
      <c r="AC73" s="231" t="s">
        <v>2413</v>
      </c>
      <c r="AD73" s="173"/>
      <c r="AE73" s="177" t="s">
        <v>3807</v>
      </c>
      <c r="AF73" s="84" t="s">
        <v>1377</v>
      </c>
      <c r="AG73" s="255"/>
      <c r="AH73" s="255"/>
      <c r="AI73" s="255"/>
      <c r="AJ73" s="173" t="s">
        <v>3808</v>
      </c>
      <c r="AK73" s="176"/>
      <c r="AL73" s="256"/>
      <c r="AM73" s="256"/>
      <c r="AN73" s="256"/>
      <c r="AO73" s="256"/>
      <c r="AP73" s="173" t="s">
        <v>622</v>
      </c>
      <c r="AQ73" s="255"/>
      <c r="AR73" s="255"/>
      <c r="AS73" s="173" t="s">
        <v>608</v>
      </c>
      <c r="AT73" s="231" t="s">
        <v>3809</v>
      </c>
      <c r="AU73" s="255"/>
      <c r="AV73" s="255"/>
      <c r="AW73" s="84" t="s">
        <v>229</v>
      </c>
      <c r="AX73" s="173" t="s">
        <v>3810</v>
      </c>
      <c r="AY73" s="178"/>
      <c r="AZ73" s="173" t="s">
        <v>3811</v>
      </c>
      <c r="BA73" s="173" t="s">
        <v>1281</v>
      </c>
      <c r="BB73" s="173" t="s">
        <v>3812</v>
      </c>
      <c r="BC73" s="255"/>
      <c r="BD73" s="173" t="s">
        <v>1796</v>
      </c>
      <c r="BE73" s="255"/>
      <c r="BF73" s="255"/>
      <c r="BG73" s="231" t="s">
        <v>3813</v>
      </c>
      <c r="BH73" s="255"/>
      <c r="BI73" s="173" t="s">
        <v>3814</v>
      </c>
      <c r="BJ73" s="255"/>
      <c r="BK73" s="173"/>
      <c r="BL73" s="173" t="s">
        <v>3732</v>
      </c>
      <c r="BM73" s="173" t="s">
        <v>3815</v>
      </c>
      <c r="BN73" s="255"/>
      <c r="BO73" s="178"/>
      <c r="BP73" s="255"/>
      <c r="BQ73" s="173" t="s">
        <v>1665</v>
      </c>
      <c r="BR73" s="232" t="s">
        <v>3816</v>
      </c>
      <c r="BS73" s="173" t="s">
        <v>2922</v>
      </c>
      <c r="BT73" s="173" t="s">
        <v>3817</v>
      </c>
      <c r="BU73" s="173" t="s">
        <v>2249</v>
      </c>
      <c r="BV73" s="255"/>
      <c r="BW73" s="255"/>
      <c r="BX73" s="255"/>
      <c r="BY73" s="173" t="s">
        <v>518</v>
      </c>
      <c r="BZ73" s="84" t="s">
        <v>3818</v>
      </c>
      <c r="CA73" s="255"/>
      <c r="CB73" s="255"/>
      <c r="CC73" s="84" t="s">
        <v>1937</v>
      </c>
      <c r="CD73" s="173" t="s">
        <v>3819</v>
      </c>
      <c r="CE73" s="173"/>
      <c r="CF73" s="173" t="s">
        <v>3820</v>
      </c>
      <c r="CG73" s="84" t="s">
        <v>1999</v>
      </c>
      <c r="CH73" s="173" t="s">
        <v>3821</v>
      </c>
      <c r="CI73" s="173" t="s">
        <v>3822</v>
      </c>
      <c r="CJ73" s="255"/>
      <c r="CK73" s="255"/>
      <c r="CL73" s="173" t="s">
        <v>3823</v>
      </c>
      <c r="CM73" s="84" t="s">
        <v>3160</v>
      </c>
      <c r="CN73" s="255"/>
      <c r="CO73" s="173"/>
      <c r="CP73" s="255"/>
      <c r="CQ73" s="255"/>
      <c r="CR73" s="173" t="s">
        <v>3824</v>
      </c>
      <c r="CS73" s="178"/>
      <c r="CT73" s="173" t="s">
        <v>3700</v>
      </c>
      <c r="CU73" s="255"/>
      <c r="CV73" s="231" t="s">
        <v>3825</v>
      </c>
      <c r="CW73" s="173" t="s">
        <v>3402</v>
      </c>
      <c r="CX73" s="173" t="s">
        <v>3826</v>
      </c>
      <c r="CY73" s="173" t="s">
        <v>3827</v>
      </c>
      <c r="CZ73" s="84" t="s">
        <v>3828</v>
      </c>
      <c r="DA73" s="173" t="s">
        <v>3338</v>
      </c>
      <c r="DB73" s="231" t="s">
        <v>3829</v>
      </c>
      <c r="DC73" s="255"/>
      <c r="DD73" s="255"/>
      <c r="DE73" s="84" t="s">
        <v>3830</v>
      </c>
      <c r="DF73" s="178"/>
      <c r="DG73" s="255"/>
      <c r="DH73" s="255"/>
      <c r="DI73" s="255"/>
      <c r="DJ73" s="173" t="s">
        <v>3831</v>
      </c>
      <c r="DK73" s="255"/>
      <c r="DL73" s="255"/>
      <c r="DM73" s="255"/>
      <c r="DN73" s="173" t="s">
        <v>1021</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902</v>
      </c>
      <c r="D74" s="98" t="s">
        <v>902</v>
      </c>
      <c r="E74" s="99" t="s">
        <v>902</v>
      </c>
      <c r="F74" s="100" t="s">
        <v>427</v>
      </c>
      <c r="G74" s="96" t="s">
        <v>3836</v>
      </c>
      <c r="H74" s="263"/>
      <c r="I74" s="185" t="s">
        <v>2201</v>
      </c>
      <c r="J74" s="185" t="s">
        <v>3486</v>
      </c>
      <c r="K74" s="185" t="s">
        <v>1851</v>
      </c>
      <c r="L74" s="321" t="s">
        <v>3837</v>
      </c>
      <c r="M74" s="263"/>
      <c r="N74" s="185" t="s">
        <v>3838</v>
      </c>
      <c r="O74" s="185" t="s">
        <v>3839</v>
      </c>
      <c r="P74" s="185" t="s">
        <v>1900</v>
      </c>
      <c r="Q74" s="263"/>
      <c r="R74" s="263"/>
      <c r="S74" s="263"/>
      <c r="T74" s="263"/>
      <c r="U74" s="263"/>
      <c r="V74" s="263"/>
      <c r="W74" s="176"/>
      <c r="X74" s="235" t="s">
        <v>3840</v>
      </c>
      <c r="Y74" s="235" t="s">
        <v>3841</v>
      </c>
      <c r="Z74" s="235" t="s">
        <v>3842</v>
      </c>
      <c r="AA74" s="235" t="s">
        <v>1975</v>
      </c>
      <c r="AB74" s="108" t="s">
        <v>919</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1" t="s">
        <v>1639</v>
      </c>
      <c r="BF74" s="272"/>
      <c r="BG74" s="201" t="s">
        <v>3844</v>
      </c>
      <c r="BH74" s="272"/>
      <c r="BI74" s="272"/>
      <c r="BJ74" s="272"/>
      <c r="BK74" s="272"/>
      <c r="BL74" s="272"/>
      <c r="BM74" s="272"/>
      <c r="BN74" s="272"/>
      <c r="BO74" s="178"/>
      <c r="BP74" s="276"/>
      <c r="BQ74" s="209" t="s">
        <v>1825</v>
      </c>
      <c r="BR74" s="209" t="s">
        <v>3845</v>
      </c>
      <c r="BS74" s="209" t="s">
        <v>3554</v>
      </c>
      <c r="BT74" s="209" t="s">
        <v>3846</v>
      </c>
      <c r="BU74" s="209" t="s">
        <v>3493</v>
      </c>
      <c r="BV74" s="276"/>
      <c r="BW74" s="276"/>
      <c r="BX74" s="209" t="s">
        <v>3847</v>
      </c>
      <c r="BY74" s="276"/>
      <c r="BZ74" s="276"/>
      <c r="CA74" s="276"/>
      <c r="CB74" s="276"/>
      <c r="CC74" s="276"/>
      <c r="CD74" s="276"/>
      <c r="CE74" s="276"/>
      <c r="CF74" s="212" t="s">
        <v>3118</v>
      </c>
      <c r="CG74" s="146" t="s">
        <v>1999</v>
      </c>
      <c r="CH74" s="282"/>
      <c r="CI74" s="282"/>
      <c r="CJ74" s="282"/>
      <c r="CK74" s="282"/>
      <c r="CL74" s="534" t="s">
        <v>1480</v>
      </c>
      <c r="CM74" s="282"/>
      <c r="CN74" s="282"/>
      <c r="CO74" s="282"/>
      <c r="CP74" s="282"/>
      <c r="CQ74" s="282"/>
      <c r="CR74" s="282"/>
      <c r="CS74" s="178"/>
      <c r="CT74" s="220" t="s">
        <v>3848</v>
      </c>
      <c r="CU74" s="286"/>
      <c r="CV74" s="286"/>
      <c r="CW74" s="286"/>
      <c r="CX74" s="220"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3851</v>
      </c>
      <c r="B75" s="76" t="s">
        <v>3852</v>
      </c>
      <c r="C75" s="77" t="s">
        <v>903</v>
      </c>
      <c r="D75" s="78" t="s">
        <v>902</v>
      </c>
      <c r="E75" s="79" t="s">
        <v>902</v>
      </c>
      <c r="F75" s="80" t="s">
        <v>901</v>
      </c>
      <c r="G75" s="76" t="s">
        <v>3853</v>
      </c>
      <c r="H75" s="255"/>
      <c r="I75" s="173" t="s">
        <v>3396</v>
      </c>
      <c r="J75" s="231" t="s">
        <v>3854</v>
      </c>
      <c r="K75" s="84" t="s">
        <v>1215</v>
      </c>
      <c r="L75" s="173" t="s">
        <v>3855</v>
      </c>
      <c r="M75" s="173" t="s">
        <v>3856</v>
      </c>
      <c r="N75" s="173" t="s">
        <v>1386</v>
      </c>
      <c r="O75" s="173" t="s">
        <v>1730</v>
      </c>
      <c r="P75" s="175" t="s">
        <v>3857</v>
      </c>
      <c r="Q75" s="255"/>
      <c r="R75" s="255"/>
      <c r="S75" s="255"/>
      <c r="T75" s="255"/>
      <c r="U75" s="255"/>
      <c r="V75" s="255"/>
      <c r="W75" s="176"/>
      <c r="X75" s="232" t="s">
        <v>1023</v>
      </c>
      <c r="Y75" s="255"/>
      <c r="Z75" s="84" t="s">
        <v>2412</v>
      </c>
      <c r="AA75" s="173" t="s">
        <v>3858</v>
      </c>
      <c r="AB75" s="173" t="s">
        <v>2740</v>
      </c>
      <c r="AC75" s="173" t="s">
        <v>3859</v>
      </c>
      <c r="AD75" s="255"/>
      <c r="AE75" s="231" t="s">
        <v>657</v>
      </c>
      <c r="AF75" s="175" t="s">
        <v>3860</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1030</v>
      </c>
      <c r="BB75" s="173" t="s">
        <v>820</v>
      </c>
      <c r="BC75" s="255"/>
      <c r="BD75" s="173" t="s">
        <v>3444</v>
      </c>
      <c r="BE75" s="255"/>
      <c r="BF75" s="255"/>
      <c r="BG75" s="82" t="s">
        <v>1455</v>
      </c>
      <c r="BH75" s="173" t="s">
        <v>3861</v>
      </c>
      <c r="BI75" s="175"/>
      <c r="BJ75" s="173" t="s">
        <v>1728</v>
      </c>
      <c r="BK75" s="255"/>
      <c r="BL75" s="255"/>
      <c r="BM75" s="255"/>
      <c r="BN75" s="255"/>
      <c r="BO75" s="178"/>
      <c r="BP75" s="173" t="s">
        <v>3862</v>
      </c>
      <c r="BQ75" s="173" t="s">
        <v>3863</v>
      </c>
      <c r="BR75" s="231" t="s">
        <v>3153</v>
      </c>
      <c r="BS75" s="231" t="s">
        <v>3864</v>
      </c>
      <c r="BT75" s="173" t="s">
        <v>3865</v>
      </c>
      <c r="BU75" s="536" t="s">
        <v>3831</v>
      </c>
      <c r="BV75" s="255"/>
      <c r="BW75" s="231" t="s">
        <v>3866</v>
      </c>
      <c r="BX75" s="255"/>
      <c r="BY75" s="173" t="s">
        <v>3455</v>
      </c>
      <c r="BZ75" s="255"/>
      <c r="CA75" s="255"/>
      <c r="CB75" s="255"/>
      <c r="CC75" s="173" t="s">
        <v>2221</v>
      </c>
      <c r="CD75" s="255"/>
      <c r="CE75" s="255"/>
      <c r="CF75" s="173" t="s">
        <v>3867</v>
      </c>
      <c r="CG75" s="173" t="s">
        <v>2100</v>
      </c>
      <c r="CH75" s="175" t="s">
        <v>3868</v>
      </c>
      <c r="CI75" s="255"/>
      <c r="CJ75" s="255"/>
      <c r="CK75" s="255"/>
      <c r="CL75" s="173" t="s">
        <v>2220</v>
      </c>
      <c r="CM75" s="173" t="s">
        <v>2297</v>
      </c>
      <c r="CN75" s="255"/>
      <c r="CO75" s="255"/>
      <c r="CP75" s="255"/>
      <c r="CQ75" s="255"/>
      <c r="CR75" s="255"/>
      <c r="CS75" s="178"/>
      <c r="CT75" s="173" t="s">
        <v>1475</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902</v>
      </c>
      <c r="D76" s="98" t="s">
        <v>902</v>
      </c>
      <c r="E76" s="99" t="s">
        <v>902</v>
      </c>
      <c r="F76" s="100" t="s">
        <v>709</v>
      </c>
      <c r="G76" s="96" t="s">
        <v>2690</v>
      </c>
      <c r="H76" s="185" t="s">
        <v>3876</v>
      </c>
      <c r="I76" s="263"/>
      <c r="J76" s="185" t="s">
        <v>2570</v>
      </c>
      <c r="K76" s="185" t="s">
        <v>3877</v>
      </c>
      <c r="L76" s="185" t="s">
        <v>3878</v>
      </c>
      <c r="M76" s="185" t="s">
        <v>787</v>
      </c>
      <c r="N76" s="185" t="s">
        <v>3879</v>
      </c>
      <c r="O76" s="185" t="s">
        <v>1389</v>
      </c>
      <c r="P76" s="185" t="s">
        <v>2746</v>
      </c>
      <c r="Q76" s="263"/>
      <c r="R76" s="263"/>
      <c r="S76" s="263"/>
      <c r="T76" s="263"/>
      <c r="U76" s="263"/>
      <c r="V76" s="263"/>
      <c r="W76" s="176"/>
      <c r="X76" s="266"/>
      <c r="Y76" s="235" t="s">
        <v>2855</v>
      </c>
      <c r="Z76" s="235" t="s">
        <v>1183</v>
      </c>
      <c r="AA76" s="236" t="s">
        <v>1413</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7" t="s">
        <v>3881</v>
      </c>
      <c r="AU76" s="267"/>
      <c r="AV76" s="267"/>
      <c r="AW76" s="267"/>
      <c r="AX76" s="267"/>
      <c r="AY76" s="178"/>
      <c r="AZ76" s="272"/>
      <c r="BA76" s="243" t="s">
        <v>2724</v>
      </c>
      <c r="BB76" s="243" t="s">
        <v>3882</v>
      </c>
      <c r="BC76" s="243" t="s">
        <v>858</v>
      </c>
      <c r="BD76" s="243"/>
      <c r="BE76" s="243" t="s">
        <v>1060</v>
      </c>
      <c r="BF76" s="272"/>
      <c r="BG76" s="204" t="str">
        <f>HYPERLINK("https://www.youtube.com/watch?v=D3qit_yrtB8&amp;feature=youtu.be","27.76")</f>
        <v>27.76</v>
      </c>
      <c r="BH76" s="243" t="s">
        <v>3883</v>
      </c>
      <c r="BI76" s="243"/>
      <c r="BJ76" s="243" t="s">
        <v>3884</v>
      </c>
      <c r="BK76" s="272"/>
      <c r="BL76" s="243" t="s">
        <v>3885</v>
      </c>
      <c r="BM76" s="272"/>
      <c r="BN76" s="272"/>
      <c r="BO76" s="178"/>
      <c r="BP76" s="276"/>
      <c r="BQ76" s="209" t="s">
        <v>3886</v>
      </c>
      <c r="BR76" s="209" t="s">
        <v>3887</v>
      </c>
      <c r="BS76" s="209" t="s">
        <v>3410</v>
      </c>
      <c r="BT76" s="276"/>
      <c r="BU76" s="209" t="s">
        <v>1871</v>
      </c>
      <c r="BV76" s="276"/>
      <c r="BW76" s="209" t="s">
        <v>3888</v>
      </c>
      <c r="BX76" s="276"/>
      <c r="BY76" s="209" t="s">
        <v>3889</v>
      </c>
      <c r="BZ76" s="209" t="s">
        <v>3890</v>
      </c>
      <c r="CA76" s="276"/>
      <c r="CB76" s="276"/>
      <c r="CC76" s="276"/>
      <c r="CD76" s="276"/>
      <c r="CE76" s="276"/>
      <c r="CF76" s="212" t="s">
        <v>3891</v>
      </c>
      <c r="CG76" s="250" t="s">
        <v>2008</v>
      </c>
      <c r="CH76" s="212"/>
      <c r="CI76" s="282"/>
      <c r="CJ76" s="212" t="s">
        <v>1133</v>
      </c>
      <c r="CK76" s="282"/>
      <c r="CL76" s="250" t="s">
        <v>3073</v>
      </c>
      <c r="CM76" s="212" t="s">
        <v>3892</v>
      </c>
      <c r="CN76" s="282"/>
      <c r="CO76" s="282"/>
      <c r="CP76" s="282"/>
      <c r="CQ76" s="282"/>
      <c r="CR76" s="282"/>
      <c r="CS76" s="178"/>
      <c r="CT76" s="220" t="s">
        <v>3893</v>
      </c>
      <c r="CU76" s="220"/>
      <c r="CV76" s="220" t="s">
        <v>3334</v>
      </c>
      <c r="CW76" s="286"/>
      <c r="CX76" s="286"/>
      <c r="CY76" s="286"/>
      <c r="CZ76" s="220" t="s">
        <v>3894</v>
      </c>
      <c r="DA76" s="220"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230" t="s">
        <v>3895</v>
      </c>
      <c r="B77" s="76" t="s">
        <v>3896</v>
      </c>
      <c r="C77" s="77" t="s">
        <v>902</v>
      </c>
      <c r="D77" s="78" t="s">
        <v>902</v>
      </c>
      <c r="E77" s="79" t="s">
        <v>902</v>
      </c>
      <c r="F77" s="80" t="s">
        <v>903</v>
      </c>
      <c r="G77" s="76" t="s">
        <v>3897</v>
      </c>
      <c r="H77" s="175" t="s">
        <v>3898</v>
      </c>
      <c r="I77" s="175" t="s">
        <v>3899</v>
      </c>
      <c r="J77" s="175" t="s">
        <v>1698</v>
      </c>
      <c r="K77" s="304" t="s">
        <v>3415</v>
      </c>
      <c r="L77" s="175" t="s">
        <v>682</v>
      </c>
      <c r="M77" s="255"/>
      <c r="N77" s="175" t="s">
        <v>2722</v>
      </c>
      <c r="O77" s="175" t="s">
        <v>2026</v>
      </c>
      <c r="P77" s="175" t="s">
        <v>3071</v>
      </c>
      <c r="Q77" s="175" t="s">
        <v>3900</v>
      </c>
      <c r="R77" s="175"/>
      <c r="S77" s="175" t="s">
        <v>3901</v>
      </c>
      <c r="T77" s="255"/>
      <c r="U77" s="175" t="s">
        <v>3902</v>
      </c>
      <c r="V77" s="175" t="s">
        <v>3903</v>
      </c>
      <c r="W77" s="176"/>
      <c r="X77" s="175" t="s">
        <v>3904</v>
      </c>
      <c r="Y77" s="304" t="s">
        <v>3905</v>
      </c>
      <c r="Z77" s="175" t="s">
        <v>2191</v>
      </c>
      <c r="AA77" s="175" t="s">
        <v>3906</v>
      </c>
      <c r="AB77" s="175" t="s">
        <v>1629</v>
      </c>
      <c r="AC77" s="175" t="s">
        <v>3080</v>
      </c>
      <c r="AD77" s="175" t="s">
        <v>3907</v>
      </c>
      <c r="AE77" s="175" t="s">
        <v>3908</v>
      </c>
      <c r="AF77" s="304" t="s">
        <v>3909</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1886</v>
      </c>
      <c r="BN77" s="255"/>
      <c r="BO77" s="178"/>
      <c r="BP77" s="255"/>
      <c r="BQ77" s="175"/>
      <c r="BR77" s="175" t="s">
        <v>3914</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3918</v>
      </c>
      <c r="B78" s="96" t="s">
        <v>3919</v>
      </c>
      <c r="C78" s="97" t="s">
        <v>902</v>
      </c>
      <c r="D78" s="98" t="s">
        <v>902</v>
      </c>
      <c r="E78" s="99" t="s">
        <v>902</v>
      </c>
      <c r="F78" s="100" t="s">
        <v>902</v>
      </c>
      <c r="G78" s="96" t="s">
        <v>1294</v>
      </c>
      <c r="H78" s="263"/>
      <c r="I78" s="183" t="s">
        <v>3920</v>
      </c>
      <c r="J78" s="183" t="s">
        <v>1971</v>
      </c>
      <c r="K78" s="185" t="s">
        <v>782</v>
      </c>
      <c r="L78" s="183" t="s">
        <v>1107</v>
      </c>
      <c r="M78" s="263"/>
      <c r="N78" s="183" t="s">
        <v>3921</v>
      </c>
      <c r="O78" s="183" t="s">
        <v>1670</v>
      </c>
      <c r="P78" s="185" t="s">
        <v>3922</v>
      </c>
      <c r="Q78" s="263"/>
      <c r="R78" s="263"/>
      <c r="S78" s="263"/>
      <c r="T78" s="263"/>
      <c r="U78" s="263"/>
      <c r="V78" s="263"/>
      <c r="W78" s="176"/>
      <c r="X78" s="193" t="s">
        <v>2385</v>
      </c>
      <c r="Y78" s="193" t="s">
        <v>3923</v>
      </c>
      <c r="Z78" s="193" t="s">
        <v>3924</v>
      </c>
      <c r="AA78" s="193" t="s">
        <v>2878</v>
      </c>
      <c r="AB78" s="193" t="s">
        <v>3925</v>
      </c>
      <c r="AC78" s="193" t="s">
        <v>3926</v>
      </c>
      <c r="AD78" s="266"/>
      <c r="AE78" s="193" t="s">
        <v>2805</v>
      </c>
      <c r="AF78" s="235" t="s">
        <v>3927</v>
      </c>
      <c r="AG78" s="266"/>
      <c r="AH78" s="266"/>
      <c r="AI78" s="266"/>
      <c r="AJ78" s="266"/>
      <c r="AK78" s="176"/>
      <c r="AL78" s="267"/>
      <c r="AM78" s="196" t="s">
        <v>608</v>
      </c>
      <c r="AN78" s="267"/>
      <c r="AO78" s="267"/>
      <c r="AP78" s="267"/>
      <c r="AQ78" s="267"/>
      <c r="AR78" s="267"/>
      <c r="AS78" s="197" t="s">
        <v>2698</v>
      </c>
      <c r="AT78" s="196" t="s">
        <v>2782</v>
      </c>
      <c r="AU78" s="267"/>
      <c r="AV78" s="267"/>
      <c r="AW78" s="267"/>
      <c r="AX78" s="267"/>
      <c r="AY78" s="178"/>
      <c r="AZ78" s="243" t="s">
        <v>1563</v>
      </c>
      <c r="BA78" s="243" t="s">
        <v>286</v>
      </c>
      <c r="BB78" s="243" t="s">
        <v>820</v>
      </c>
      <c r="BC78" s="202" t="s">
        <v>3928</v>
      </c>
      <c r="BD78" s="243" t="s">
        <v>2950</v>
      </c>
      <c r="BE78" s="272"/>
      <c r="BF78" s="272"/>
      <c r="BG78" s="202" t="s">
        <v>2082</v>
      </c>
      <c r="BH78" s="243" t="s">
        <v>2900</v>
      </c>
      <c r="BI78" s="243"/>
      <c r="BJ78" s="243" t="s">
        <v>2316</v>
      </c>
      <c r="BK78" s="272"/>
      <c r="BL78" s="272"/>
      <c r="BM78" s="272"/>
      <c r="BN78" s="272"/>
      <c r="BO78" s="178"/>
      <c r="BP78" s="207"/>
      <c r="BQ78" s="209" t="s">
        <v>3929</v>
      </c>
      <c r="BR78" s="207" t="s">
        <v>3930</v>
      </c>
      <c r="BS78" s="209" t="s">
        <v>3931</v>
      </c>
      <c r="BT78" s="207" t="s">
        <v>3932</v>
      </c>
      <c r="BU78" s="207" t="s">
        <v>3933</v>
      </c>
      <c r="BV78" s="276"/>
      <c r="BW78" s="209" t="s">
        <v>3934</v>
      </c>
      <c r="BX78" s="207" t="s">
        <v>3935</v>
      </c>
      <c r="BY78" s="276"/>
      <c r="BZ78" s="276"/>
      <c r="CA78" s="276"/>
      <c r="CB78" s="276"/>
      <c r="CC78" s="276"/>
      <c r="CD78" s="276"/>
      <c r="CE78" s="276"/>
      <c r="CF78" s="278" t="s">
        <v>3936</v>
      </c>
      <c r="CG78" s="278" t="s">
        <v>643</v>
      </c>
      <c r="CH78" s="212" t="s">
        <v>3937</v>
      </c>
      <c r="CI78" s="212" t="s">
        <v>3938</v>
      </c>
      <c r="CJ78" s="282"/>
      <c r="CK78" s="278" t="s">
        <v>3356</v>
      </c>
      <c r="CL78" s="278" t="s">
        <v>3939</v>
      </c>
      <c r="CM78" s="278" t="s">
        <v>322</v>
      </c>
      <c r="CN78" s="282"/>
      <c r="CO78" s="282"/>
      <c r="CP78" s="282"/>
      <c r="CQ78" s="282"/>
      <c r="CR78" s="282"/>
      <c r="CS78" s="178"/>
      <c r="CT78" s="220" t="s">
        <v>3940</v>
      </c>
      <c r="CU78" s="286"/>
      <c r="CV78" s="217" t="s">
        <v>1644</v>
      </c>
      <c r="CW78" s="217" t="s">
        <v>3941</v>
      </c>
      <c r="CX78" s="220" t="s">
        <v>847</v>
      </c>
      <c r="CY78" s="220" t="s">
        <v>1671</v>
      </c>
      <c r="CZ78" s="217" t="s">
        <v>3942</v>
      </c>
      <c r="DA78" s="220" t="s">
        <v>897</v>
      </c>
      <c r="DB78" s="286"/>
      <c r="DC78" s="286"/>
      <c r="DD78" s="286"/>
      <c r="DE78" s="286"/>
      <c r="DF78" s="178"/>
      <c r="DG78" s="252" t="s">
        <v>1985</v>
      </c>
      <c r="DH78" s="288"/>
      <c r="DI78" s="288"/>
      <c r="DJ78" s="288"/>
      <c r="DK78" s="288"/>
      <c r="DL78" s="288"/>
      <c r="DM78" s="288"/>
      <c r="DN78" s="226" t="s">
        <v>3943</v>
      </c>
      <c r="DO78" s="252"/>
      <c r="DP78" s="288"/>
      <c r="DQ78" s="288"/>
      <c r="DR78" s="288"/>
      <c r="DS78" s="288"/>
      <c r="DT78" s="288"/>
      <c r="DU78" s="288"/>
      <c r="DV78" s="288"/>
      <c r="DW78" s="290"/>
      <c r="DX78" s="288"/>
      <c r="DY78" s="288"/>
      <c r="DZ78" s="288"/>
      <c r="EA78" s="288"/>
      <c r="EB78" s="288"/>
    </row>
    <row r="79" ht="15.75" customHeight="1">
      <c r="A79" s="230" t="s">
        <v>3944</v>
      </c>
      <c r="B79" s="76" t="s">
        <v>3945</v>
      </c>
      <c r="C79" s="77" t="s">
        <v>902</v>
      </c>
      <c r="D79" s="78" t="s">
        <v>902</v>
      </c>
      <c r="E79" s="79" t="s">
        <v>902</v>
      </c>
      <c r="F79" s="80" t="s">
        <v>901</v>
      </c>
      <c r="G79" s="76" t="s">
        <v>3946</v>
      </c>
      <c r="H79" s="175" t="s">
        <v>3947</v>
      </c>
      <c r="I79" s="175" t="s">
        <v>3024</v>
      </c>
      <c r="J79" s="175" t="s">
        <v>3948</v>
      </c>
      <c r="K79" s="175" t="s">
        <v>2876</v>
      </c>
      <c r="L79" s="175" t="s">
        <v>2753</v>
      </c>
      <c r="M79" s="175" t="s">
        <v>3949</v>
      </c>
      <c r="N79" s="175" t="s">
        <v>3950</v>
      </c>
      <c r="O79" s="175" t="s">
        <v>3951</v>
      </c>
      <c r="P79" s="175" t="s">
        <v>2067</v>
      </c>
      <c r="Q79" s="255"/>
      <c r="R79" s="255"/>
      <c r="S79" s="255"/>
      <c r="T79" s="255"/>
      <c r="U79" s="255"/>
      <c r="V79" s="255"/>
      <c r="W79" s="176"/>
      <c r="X79" s="175" t="s">
        <v>2598</v>
      </c>
      <c r="Y79" s="175" t="s">
        <v>2699</v>
      </c>
      <c r="Z79" s="175" t="s">
        <v>3952</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724</v>
      </c>
      <c r="BB79" s="82" t="str">
        <f>HYPERLINK("https://youtu.be/jzNyA3Lqtt4","28.84")</f>
        <v>28.84</v>
      </c>
      <c r="BC79" s="175" t="s">
        <v>3953</v>
      </c>
      <c r="BD79" s="175" t="s">
        <v>3954</v>
      </c>
      <c r="BE79" s="255"/>
      <c r="BF79" s="255"/>
      <c r="BG79" s="175" t="s">
        <v>1510</v>
      </c>
      <c r="BH79" s="181"/>
      <c r="BI79" s="175" t="s">
        <v>3955</v>
      </c>
      <c r="BJ79" s="175" t="s">
        <v>3956</v>
      </c>
      <c r="BK79" s="255"/>
      <c r="BL79" s="255"/>
      <c r="BM79" s="255"/>
      <c r="BN79" s="255"/>
      <c r="BO79" s="178"/>
      <c r="BP79" s="94"/>
      <c r="BQ79" s="255"/>
      <c r="BR79" s="175" t="s">
        <v>2654</v>
      </c>
      <c r="BS79" s="175" t="s">
        <v>3957</v>
      </c>
      <c r="BT79" s="175" t="s">
        <v>1598</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3167</v>
      </c>
      <c r="CL79" s="175" t="s">
        <v>3440</v>
      </c>
      <c r="CM79" s="255"/>
      <c r="CN79" s="255"/>
      <c r="CO79" s="255"/>
      <c r="CP79" s="255"/>
      <c r="CQ79" s="255"/>
      <c r="CR79" s="255"/>
      <c r="CS79" s="178"/>
      <c r="CT79" s="175" t="s">
        <v>3959</v>
      </c>
      <c r="CU79" s="255"/>
      <c r="CV79" s="175" t="s">
        <v>1185</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538" t="s">
        <v>3963</v>
      </c>
      <c r="B80" s="96" t="s">
        <v>3964</v>
      </c>
      <c r="C80" s="97" t="s">
        <v>903</v>
      </c>
      <c r="D80" s="98" t="s">
        <v>902</v>
      </c>
      <c r="E80" s="99" t="s">
        <v>902</v>
      </c>
      <c r="F80" s="100" t="s">
        <v>708</v>
      </c>
      <c r="G80" s="96" t="s">
        <v>1211</v>
      </c>
      <c r="H80" s="263"/>
      <c r="I80" s="263"/>
      <c r="J80" s="263"/>
      <c r="K80" s="183" t="s">
        <v>3965</v>
      </c>
      <c r="L80" s="183" t="s">
        <v>1080</v>
      </c>
      <c r="M80" s="263"/>
      <c r="N80" s="263"/>
      <c r="O80" s="184" t="s">
        <v>106</v>
      </c>
      <c r="P80" s="183" t="s">
        <v>107</v>
      </c>
      <c r="Q80" s="263"/>
      <c r="R80" s="263"/>
      <c r="S80" s="263"/>
      <c r="T80" s="263"/>
      <c r="U80" s="263"/>
      <c r="V80" s="263"/>
      <c r="W80" s="176"/>
      <c r="X80" s="193" t="s">
        <v>3966</v>
      </c>
      <c r="Y80" s="193" t="s">
        <v>3071</v>
      </c>
      <c r="Z80" s="193" t="s">
        <v>1310</v>
      </c>
      <c r="AA80" s="193" t="s">
        <v>1856</v>
      </c>
      <c r="AB80" s="108" t="s">
        <v>1629</v>
      </c>
      <c r="AC80" s="193" t="s">
        <v>1153</v>
      </c>
      <c r="AD80" s="266"/>
      <c r="AE80" s="266"/>
      <c r="AF80" s="193" t="s">
        <v>243</v>
      </c>
      <c r="AG80" s="266"/>
      <c r="AH80" s="266"/>
      <c r="AI80" s="266"/>
      <c r="AJ80" s="266"/>
      <c r="AK80" s="176"/>
      <c r="AL80" s="267"/>
      <c r="AM80" s="196" t="s">
        <v>1642</v>
      </c>
      <c r="AN80" s="267"/>
      <c r="AO80" s="267"/>
      <c r="AP80" s="267"/>
      <c r="AQ80" s="267"/>
      <c r="AR80" s="267"/>
      <c r="AS80" s="267"/>
      <c r="AT80" s="267"/>
      <c r="AU80" s="267"/>
      <c r="AV80" s="267"/>
      <c r="AW80" s="267"/>
      <c r="AX80" s="267"/>
      <c r="AY80" s="178"/>
      <c r="AZ80" s="272"/>
      <c r="BA80" s="272"/>
      <c r="BB80" s="202" t="s">
        <v>1923</v>
      </c>
      <c r="BC80" s="202" t="s">
        <v>3344</v>
      </c>
      <c r="BD80" s="272"/>
      <c r="BE80" s="271" t="s">
        <v>2093</v>
      </c>
      <c r="BF80" s="272"/>
      <c r="BG80" s="202" t="s">
        <v>3844</v>
      </c>
      <c r="BH80" s="272"/>
      <c r="BI80" s="272"/>
      <c r="BJ80" s="272"/>
      <c r="BK80" s="272"/>
      <c r="BL80" s="202" t="s">
        <v>226</v>
      </c>
      <c r="BM80" s="272"/>
      <c r="BN80" s="272"/>
      <c r="BO80" s="178"/>
      <c r="BP80" s="276"/>
      <c r="BQ80" s="276"/>
      <c r="BR80" s="207" t="s">
        <v>2152</v>
      </c>
      <c r="BS80" s="276"/>
      <c r="BT80" s="276"/>
      <c r="BU80" s="207" t="s">
        <v>2157</v>
      </c>
      <c r="BV80" s="276"/>
      <c r="BW80" s="276"/>
      <c r="BX80" s="276"/>
      <c r="BY80" s="276"/>
      <c r="BZ80" s="276"/>
      <c r="CA80" s="276"/>
      <c r="CB80" s="276"/>
      <c r="CC80" s="276"/>
      <c r="CD80" s="276"/>
      <c r="CE80" s="276"/>
      <c r="CF80" s="278" t="s">
        <v>2941</v>
      </c>
      <c r="CG80" s="278" t="s">
        <v>1275</v>
      </c>
      <c r="CH80" s="278" t="s">
        <v>1876</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3968</v>
      </c>
      <c r="B81" s="76" t="s">
        <v>3969</v>
      </c>
      <c r="C81" s="77" t="s">
        <v>902</v>
      </c>
      <c r="D81" s="78" t="s">
        <v>902</v>
      </c>
      <c r="E81" s="79" t="s">
        <v>902</v>
      </c>
      <c r="F81" s="80" t="s">
        <v>903</v>
      </c>
      <c r="G81" s="76" t="s">
        <v>2751</v>
      </c>
      <c r="H81" s="175" t="s">
        <v>800</v>
      </c>
      <c r="I81" s="175" t="s">
        <v>3970</v>
      </c>
      <c r="J81" s="175" t="s">
        <v>3971</v>
      </c>
      <c r="K81" s="175" t="s">
        <v>3877</v>
      </c>
      <c r="L81" s="175" t="s">
        <v>2213</v>
      </c>
      <c r="M81" s="175" t="s">
        <v>3972</v>
      </c>
      <c r="N81" s="175" t="s">
        <v>3973</v>
      </c>
      <c r="O81" s="175" t="s">
        <v>1230</v>
      </c>
      <c r="P81" s="175" t="s">
        <v>3974</v>
      </c>
      <c r="Q81" s="255"/>
      <c r="R81" s="255"/>
      <c r="S81" s="175" t="s">
        <v>3975</v>
      </c>
      <c r="T81" s="255"/>
      <c r="U81" s="175" t="s">
        <v>1332</v>
      </c>
      <c r="V81" s="255"/>
      <c r="W81" s="176"/>
      <c r="X81" s="175" t="s">
        <v>1414</v>
      </c>
      <c r="Y81" s="175" t="s">
        <v>1231</v>
      </c>
      <c r="Z81" s="175" t="s">
        <v>3976</v>
      </c>
      <c r="AA81" s="175" t="s">
        <v>2443</v>
      </c>
      <c r="AB81" s="254" t="s">
        <v>1685</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2419</v>
      </c>
      <c r="AT81" s="175" t="s">
        <v>2715</v>
      </c>
      <c r="AU81" s="173" t="s">
        <v>3980</v>
      </c>
      <c r="AV81" s="255"/>
      <c r="AW81" s="175" t="s">
        <v>3981</v>
      </c>
      <c r="AX81" s="175" t="s">
        <v>3982</v>
      </c>
      <c r="AY81" s="178"/>
      <c r="AZ81" s="173" t="s">
        <v>3983</v>
      </c>
      <c r="BA81" s="175" t="s">
        <v>3984</v>
      </c>
      <c r="BB81" s="175" t="s">
        <v>3882</v>
      </c>
      <c r="BC81" s="173" t="s">
        <v>715</v>
      </c>
      <c r="BD81" s="175" t="s">
        <v>2341</v>
      </c>
      <c r="BE81" s="173" t="s">
        <v>3985</v>
      </c>
      <c r="BF81" s="173" t="s">
        <v>3986</v>
      </c>
      <c r="BG81" s="175" t="s">
        <v>3987</v>
      </c>
      <c r="BH81" s="181"/>
      <c r="BI81" s="173" t="s">
        <v>3988</v>
      </c>
      <c r="BJ81" s="173" t="s">
        <v>3989</v>
      </c>
      <c r="BK81" s="255"/>
      <c r="BL81" s="255"/>
      <c r="BM81" s="175"/>
      <c r="BN81" s="255"/>
      <c r="BO81" s="178"/>
      <c r="BP81" s="255"/>
      <c r="BQ81" s="255"/>
      <c r="BR81" s="175" t="s">
        <v>3990</v>
      </c>
      <c r="BS81" s="173" t="s">
        <v>798</v>
      </c>
      <c r="BT81" s="255"/>
      <c r="BU81" s="173" t="s">
        <v>2951</v>
      </c>
      <c r="BV81" s="255"/>
      <c r="BW81" s="255"/>
      <c r="BX81" s="255"/>
      <c r="BY81" s="173" t="s">
        <v>3991</v>
      </c>
      <c r="BZ81" s="255"/>
      <c r="CA81" s="175"/>
      <c r="CB81" s="175" t="s">
        <v>2174</v>
      </c>
      <c r="CC81" s="255"/>
      <c r="CD81" s="255"/>
      <c r="CE81" s="255"/>
      <c r="CF81" s="175" t="s">
        <v>3992</v>
      </c>
      <c r="CG81" s="175" t="s">
        <v>3993</v>
      </c>
      <c r="CH81" s="175" t="s">
        <v>3994</v>
      </c>
      <c r="CI81" s="175"/>
      <c r="CJ81" s="175" t="s">
        <v>3995</v>
      </c>
      <c r="CK81" s="175" t="s">
        <v>3768</v>
      </c>
      <c r="CL81" s="540" t="s">
        <v>3987</v>
      </c>
      <c r="CM81" s="173" t="s">
        <v>1914</v>
      </c>
      <c r="CN81" s="255"/>
      <c r="CO81" s="255"/>
      <c r="CP81" s="175"/>
      <c r="CQ81" s="175" t="s">
        <v>3996</v>
      </c>
      <c r="CR81" s="255"/>
      <c r="CS81" s="178"/>
      <c r="CT81" s="173" t="s">
        <v>660</v>
      </c>
      <c r="CU81" s="175" t="s">
        <v>2471</v>
      </c>
      <c r="CV81" s="175" t="s">
        <v>3997</v>
      </c>
      <c r="CW81" s="255"/>
      <c r="CX81" s="255"/>
      <c r="CY81" s="175" t="s">
        <v>274</v>
      </c>
      <c r="CZ81" s="173" t="s">
        <v>3942</v>
      </c>
      <c r="DA81" s="175" t="s">
        <v>1330</v>
      </c>
      <c r="DB81" s="255"/>
      <c r="DC81" s="255"/>
      <c r="DD81" s="173" t="s">
        <v>2388</v>
      </c>
      <c r="DE81" s="175" t="s">
        <v>883</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902</v>
      </c>
      <c r="D82" s="98" t="s">
        <v>902</v>
      </c>
      <c r="E82" s="99" t="s">
        <v>902</v>
      </c>
      <c r="F82" s="100" t="s">
        <v>425</v>
      </c>
      <c r="G82" s="96" t="s">
        <v>2690</v>
      </c>
      <c r="H82" s="185"/>
      <c r="I82" s="263"/>
      <c r="J82" s="263"/>
      <c r="K82" s="263"/>
      <c r="L82" s="185" t="s">
        <v>109</v>
      </c>
      <c r="M82" s="263"/>
      <c r="N82" s="263"/>
      <c r="O82" s="183" t="s">
        <v>2146</v>
      </c>
      <c r="P82" s="183" t="s">
        <v>1972</v>
      </c>
      <c r="Q82" s="182" t="s">
        <v>3789</v>
      </c>
      <c r="R82" s="263"/>
      <c r="S82" s="263"/>
      <c r="T82" s="183" t="s">
        <v>1054</v>
      </c>
      <c r="U82" s="183" t="s">
        <v>2550</v>
      </c>
      <c r="V82" s="185" t="s">
        <v>4003</v>
      </c>
      <c r="W82" s="176"/>
      <c r="X82" s="266"/>
      <c r="Y82" s="193" t="s">
        <v>1904</v>
      </c>
      <c r="Z82" s="189" t="str">
        <f>HYPERLINK("https://youtu.be/esd_xoh2Wlk","14.77")</f>
        <v>14.77</v>
      </c>
      <c r="AA82" s="266"/>
      <c r="AB82" s="193" t="s">
        <v>2882</v>
      </c>
      <c r="AC82" s="266"/>
      <c r="AD82" s="266"/>
      <c r="AE82" s="266"/>
      <c r="AF82" s="266"/>
      <c r="AG82" s="235" t="s">
        <v>3419</v>
      </c>
      <c r="AH82" s="235"/>
      <c r="AI82" s="193" t="s">
        <v>4004</v>
      </c>
      <c r="AJ82" s="235" t="s">
        <v>4005</v>
      </c>
      <c r="AK82" s="176"/>
      <c r="AL82" s="267"/>
      <c r="AM82" s="267"/>
      <c r="AN82" s="197" t="s">
        <v>4006</v>
      </c>
      <c r="AO82" s="267"/>
      <c r="AP82" s="195" t="s">
        <v>4007</v>
      </c>
      <c r="AQ82" s="267"/>
      <c r="AR82" s="197" t="s">
        <v>2898</v>
      </c>
      <c r="AS82" s="267"/>
      <c r="AT82" s="267"/>
      <c r="AU82" s="195" t="s">
        <v>2178</v>
      </c>
      <c r="AV82" s="267"/>
      <c r="AW82" s="267"/>
      <c r="AX82" s="267"/>
      <c r="AY82" s="178"/>
      <c r="AZ82" s="272"/>
      <c r="BA82" s="272"/>
      <c r="BB82" s="272"/>
      <c r="BC82" s="272"/>
      <c r="BD82" s="272"/>
      <c r="BE82" s="243" t="s">
        <v>2972</v>
      </c>
      <c r="BF82" s="272"/>
      <c r="BG82" s="201" t="s">
        <v>1772</v>
      </c>
      <c r="BH82" s="272"/>
      <c r="BI82" s="272"/>
      <c r="BJ82" s="202" t="s">
        <v>1810</v>
      </c>
      <c r="BK82" s="272"/>
      <c r="BL82" s="272"/>
      <c r="BM82" s="272"/>
      <c r="BN82" s="243" t="s">
        <v>4008</v>
      </c>
      <c r="BO82" s="178"/>
      <c r="BP82" s="276"/>
      <c r="BQ82" s="276"/>
      <c r="BR82" s="207" t="s">
        <v>4009</v>
      </c>
      <c r="BS82" s="208" t="str">
        <f>HYPERLINK("https://youtu.be/Py8eE2VfnzE","26.37")</f>
        <v>26.37</v>
      </c>
      <c r="BT82" s="276"/>
      <c r="BU82" s="276"/>
      <c r="BV82" s="276"/>
      <c r="BW82" s="276"/>
      <c r="BX82" s="276"/>
      <c r="BY82" s="276"/>
      <c r="BZ82" s="276"/>
      <c r="CA82" s="276"/>
      <c r="CB82" s="276"/>
      <c r="CC82" s="209" t="s">
        <v>256</v>
      </c>
      <c r="CD82" s="209" t="s">
        <v>4010</v>
      </c>
      <c r="CE82" s="209"/>
      <c r="CF82" s="212" t="s">
        <v>2613</v>
      </c>
      <c r="CG82" s="282"/>
      <c r="CH82" s="251" t="s">
        <v>1758</v>
      </c>
      <c r="CI82" s="278" t="s">
        <v>1828</v>
      </c>
      <c r="CJ82" s="278" t="s">
        <v>2769</v>
      </c>
      <c r="CK82" s="282"/>
      <c r="CL82" s="282"/>
      <c r="CM82" s="282"/>
      <c r="CN82" s="282"/>
      <c r="CO82" s="146" t="s">
        <v>999</v>
      </c>
      <c r="CP82" s="282"/>
      <c r="CQ82" s="282"/>
      <c r="CR82" s="212" t="s">
        <v>4011</v>
      </c>
      <c r="CS82" s="178"/>
      <c r="CT82" s="286"/>
      <c r="CU82" s="286"/>
      <c r="CV82" s="286"/>
      <c r="CW82" s="286"/>
      <c r="CX82" s="286"/>
      <c r="CY82" s="217" t="s">
        <v>2052</v>
      </c>
      <c r="CZ82" s="220" t="s">
        <v>4012</v>
      </c>
      <c r="DA82" s="286"/>
      <c r="DB82" s="286"/>
      <c r="DC82" s="217"/>
      <c r="DD82" s="220" t="s">
        <v>2912</v>
      </c>
      <c r="DE82" s="220" t="s">
        <v>4013</v>
      </c>
      <c r="DF82" s="178"/>
      <c r="DG82" s="496"/>
      <c r="DH82" s="496"/>
      <c r="DI82" s="496"/>
      <c r="DJ82" s="496"/>
      <c r="DK82" s="496"/>
      <c r="DL82" s="288"/>
      <c r="DM82" s="288"/>
      <c r="DN82" s="288"/>
      <c r="DO82" s="226" t="s">
        <v>4014</v>
      </c>
      <c r="DP82" s="288"/>
      <c r="DQ82" s="288"/>
      <c r="DR82" s="288"/>
      <c r="DS82" s="288"/>
      <c r="DT82" s="288"/>
      <c r="DU82" s="288"/>
      <c r="DV82" s="288"/>
      <c r="DW82" s="290"/>
      <c r="DX82" s="288"/>
      <c r="DY82" s="170" t="s">
        <v>2352</v>
      </c>
      <c r="DZ82" s="170" t="str">
        <f>HYPERLINK("https://youtu.be/cSRvv7G0qWk","25.28")</f>
        <v>25.28</v>
      </c>
      <c r="EA82" s="226" t="s">
        <v>4015</v>
      </c>
      <c r="EB82" s="226" t="s">
        <v>4016</v>
      </c>
    </row>
    <row r="83" ht="15.75" customHeight="1">
      <c r="A83" s="230" t="s">
        <v>4017</v>
      </c>
      <c r="B83" s="76" t="s">
        <v>4018</v>
      </c>
      <c r="C83" s="77" t="s">
        <v>902</v>
      </c>
      <c r="D83" s="78" t="s">
        <v>903</v>
      </c>
      <c r="E83" s="79" t="s">
        <v>902</v>
      </c>
      <c r="F83" s="80" t="s">
        <v>4019</v>
      </c>
      <c r="G83" s="76" t="s">
        <v>2751</v>
      </c>
      <c r="H83" s="173" t="s">
        <v>485</v>
      </c>
      <c r="I83" s="84" t="s">
        <v>3166</v>
      </c>
      <c r="J83" s="84" t="s">
        <v>2066</v>
      </c>
      <c r="K83" s="84" t="s">
        <v>3372</v>
      </c>
      <c r="L83" s="84" t="s">
        <v>2213</v>
      </c>
      <c r="M83" s="84" t="s">
        <v>4020</v>
      </c>
      <c r="N83" s="84" t="s">
        <v>4021</v>
      </c>
      <c r="O83" s="84" t="s">
        <v>2146</v>
      </c>
      <c r="P83" s="84" t="s">
        <v>4022</v>
      </c>
      <c r="Q83" s="84" t="s">
        <v>4023</v>
      </c>
      <c r="R83" s="255"/>
      <c r="S83" s="84" t="s">
        <v>1865</v>
      </c>
      <c r="T83" s="84" t="s">
        <v>4024</v>
      </c>
      <c r="U83" s="255"/>
      <c r="V83" s="173" t="s">
        <v>4025</v>
      </c>
      <c r="W83" s="176"/>
      <c r="X83" s="84" t="s">
        <v>4026</v>
      </c>
      <c r="Y83" s="255"/>
      <c r="Z83" s="84" t="s">
        <v>3465</v>
      </c>
      <c r="AA83" s="84" t="s">
        <v>4027</v>
      </c>
      <c r="AB83" s="84" t="s">
        <v>3004</v>
      </c>
      <c r="AC83" s="173" t="s">
        <v>1785</v>
      </c>
      <c r="AD83" s="255"/>
      <c r="AE83" s="84" t="s">
        <v>3807</v>
      </c>
      <c r="AF83" s="84" t="s">
        <v>3952</v>
      </c>
      <c r="AG83" s="255"/>
      <c r="AH83" s="173" t="s">
        <v>1840</v>
      </c>
      <c r="AI83" s="173" t="s">
        <v>446</v>
      </c>
      <c r="AJ83" s="255"/>
      <c r="AK83" s="176"/>
      <c r="AL83" s="173" t="s">
        <v>4028</v>
      </c>
      <c r="AM83" s="173" t="s">
        <v>4029</v>
      </c>
      <c r="AN83" s="255"/>
      <c r="AO83" s="173" t="s">
        <v>4030</v>
      </c>
      <c r="AP83" s="255"/>
      <c r="AQ83" s="255"/>
      <c r="AR83" s="173" t="s">
        <v>151</v>
      </c>
      <c r="AS83" s="84" t="s">
        <v>4031</v>
      </c>
      <c r="AT83" s="84" t="s">
        <v>184</v>
      </c>
      <c r="AU83" s="84" t="s">
        <v>2130</v>
      </c>
      <c r="AV83" s="255"/>
      <c r="AW83" s="84" t="s">
        <v>3235</v>
      </c>
      <c r="AX83" s="255"/>
      <c r="AY83" s="178"/>
      <c r="AZ83" s="173" t="s">
        <v>4032</v>
      </c>
      <c r="BA83" s="255"/>
      <c r="BB83" s="255"/>
      <c r="BC83" s="84" t="s">
        <v>4033</v>
      </c>
      <c r="BD83" s="84" t="s">
        <v>4034</v>
      </c>
      <c r="BE83" s="255"/>
      <c r="BF83" s="255"/>
      <c r="BG83" s="255"/>
      <c r="BH83" s="181"/>
      <c r="BI83" s="84" t="s">
        <v>4035</v>
      </c>
      <c r="BJ83" s="84" t="s">
        <v>4036</v>
      </c>
      <c r="BK83" s="255"/>
      <c r="BL83" s="84" t="s">
        <v>1719</v>
      </c>
      <c r="BM83" s="255"/>
      <c r="BN83" s="255"/>
      <c r="BO83" s="178"/>
      <c r="BP83" s="255"/>
      <c r="BQ83" s="255"/>
      <c r="BR83" s="173" t="s">
        <v>4037</v>
      </c>
      <c r="BS83" s="84" t="s">
        <v>4038</v>
      </c>
      <c r="BT83" s="255"/>
      <c r="BU83" s="255"/>
      <c r="BV83" s="255"/>
      <c r="BW83" s="173" t="s">
        <v>4039</v>
      </c>
      <c r="BX83" s="177" t="s">
        <v>498</v>
      </c>
      <c r="BY83" s="84" t="s">
        <v>2993</v>
      </c>
      <c r="BZ83" s="84" t="s">
        <v>4040</v>
      </c>
      <c r="CA83" s="173"/>
      <c r="CB83" s="173" t="s">
        <v>2777</v>
      </c>
      <c r="CC83" s="84" t="s">
        <v>911</v>
      </c>
      <c r="CD83" s="255"/>
      <c r="CE83" s="255"/>
      <c r="CF83" s="84" t="s">
        <v>4041</v>
      </c>
      <c r="CG83" s="84" t="s">
        <v>2166</v>
      </c>
      <c r="CH83" s="255"/>
      <c r="CI83" s="84" t="s">
        <v>4042</v>
      </c>
      <c r="CJ83" s="84" t="s">
        <v>4043</v>
      </c>
      <c r="CK83" s="84" t="s">
        <v>3359</v>
      </c>
      <c r="CL83" s="255"/>
      <c r="CM83" s="255"/>
      <c r="CN83" s="255"/>
      <c r="CO83" s="255"/>
      <c r="CP83" s="90"/>
      <c r="CQ83" s="84" t="s">
        <v>2881</v>
      </c>
      <c r="CR83" s="255"/>
      <c r="CS83" s="178"/>
      <c r="CT83" s="84" t="s">
        <v>446</v>
      </c>
      <c r="CU83" s="255"/>
      <c r="CV83" s="255"/>
      <c r="CW83" s="84" t="s">
        <v>4044</v>
      </c>
      <c r="CX83" s="255"/>
      <c r="CY83" s="255"/>
      <c r="CZ83" s="175" t="s">
        <v>4045</v>
      </c>
      <c r="DA83" s="84" t="s">
        <v>2788</v>
      </c>
      <c r="DB83" s="255"/>
      <c r="DC83" s="173" t="s">
        <v>4046</v>
      </c>
      <c r="DD83" s="84" t="s">
        <v>4047</v>
      </c>
      <c r="DE83" s="255"/>
      <c r="DF83" s="178"/>
      <c r="DG83" s="256"/>
      <c r="DH83" s="256"/>
      <c r="DI83" s="255"/>
      <c r="DJ83" s="255"/>
      <c r="DK83" s="84" t="s">
        <v>1034</v>
      </c>
      <c r="DL83" s="173" t="s">
        <v>2791</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902</v>
      </c>
      <c r="D84" s="98" t="s">
        <v>902</v>
      </c>
      <c r="E84" s="99" t="s">
        <v>902</v>
      </c>
      <c r="F84" s="100" t="s">
        <v>2286</v>
      </c>
      <c r="G84" s="96" t="s">
        <v>4052</v>
      </c>
      <c r="H84" s="344"/>
      <c r="I84" s="541" t="s">
        <v>4053</v>
      </c>
      <c r="J84" s="185" t="s">
        <v>2345</v>
      </c>
      <c r="K84" s="185"/>
      <c r="L84" s="182" t="s">
        <v>1939</v>
      </c>
      <c r="M84" s="263"/>
      <c r="N84" s="263"/>
      <c r="O84" s="263"/>
      <c r="P84" s="185"/>
      <c r="Q84" s="263"/>
      <c r="R84" s="263"/>
      <c r="S84" s="182" t="str">
        <f>HYPERLINK("https://clips.twitch.tv/KathishNaiveMarrowPogChamp","40.62")</f>
        <v>40.62</v>
      </c>
      <c r="T84" s="182" t="str">
        <f>HYPERLINK("https://www.youtube.com/watch?v=6DNL3nIer-o","51.17")</f>
        <v>51.17</v>
      </c>
      <c r="U84" s="187"/>
      <c r="V84" s="263"/>
      <c r="W84" s="176"/>
      <c r="X84" s="189" t="str">
        <f>HYPERLINK("https://clips.twitch.tv/TenuousUglyTofuChefFrank","56.61")</f>
        <v>56.61</v>
      </c>
      <c r="Y84" s="189" t="s">
        <v>3354</v>
      </c>
      <c r="Z84" s="189" t="str">
        <f>HYPERLINK("https://clips.twitch.tv/ConsiderateInterestingFlamingoDancingBaby","15.36")</f>
        <v>15.36</v>
      </c>
      <c r="AA84" s="235" t="s">
        <v>477</v>
      </c>
      <c r="AB84" s="266"/>
      <c r="AC84" s="235" t="s">
        <v>3649</v>
      </c>
      <c r="AD84" s="189" t="str">
        <f>HYPERLINK("https://www.youtube.com/watch?v=NI_eFWO8vcE","1:37.58")</f>
        <v>1:37.58</v>
      </c>
      <c r="AE84" s="266"/>
      <c r="AF84" s="266"/>
      <c r="AG84" s="266"/>
      <c r="AH84" s="238"/>
      <c r="AI84" s="189" t="str">
        <f>HYPERLINK("https://www.youtube.com/watch?v=Up0NS0vkbus&amp;feature=youtu.be","59.24")</f>
        <v>59.24</v>
      </c>
      <c r="AJ84" s="266"/>
      <c r="AK84" s="176"/>
      <c r="AL84" s="267"/>
      <c r="AM84" s="267"/>
      <c r="AN84" s="267"/>
      <c r="AO84" s="267"/>
      <c r="AP84" s="267"/>
      <c r="AQ84" s="240" t="s">
        <v>1947</v>
      </c>
      <c r="AR84" s="267"/>
      <c r="AS84" s="267"/>
      <c r="AT84" s="197" t="s">
        <v>3033</v>
      </c>
      <c r="AU84" s="267"/>
      <c r="AV84" s="239" t="str">
        <f>HYPERLINK("https://www.youtube.com/watch?v=ZrfhNe_zSDk","41.12")</f>
        <v>41.12</v>
      </c>
      <c r="AW84" s="241"/>
      <c r="AX84" s="267"/>
      <c r="AY84" s="178"/>
      <c r="AZ84" s="272"/>
      <c r="BA84" s="272"/>
      <c r="BB84" s="272"/>
      <c r="BC84" s="243" t="s">
        <v>4054</v>
      </c>
      <c r="BD84" s="272"/>
      <c r="BE84" s="542"/>
      <c r="BF84" s="203"/>
      <c r="BG84" s="272"/>
      <c r="BH84" s="243" t="s">
        <v>4055</v>
      </c>
      <c r="BI84" s="243"/>
      <c r="BJ84" s="272"/>
      <c r="BK84" s="272"/>
      <c r="BL84" s="204" t="str">
        <f>HYPERLINK("https://www.youtube.com/watch?v=hUwyAk-T4HY","41.62")</f>
        <v>41.62</v>
      </c>
      <c r="BM84" s="204" t="str">
        <f>HYPERLINK("https://www.youtube.com/watch?v=z2lvlGEOHn0","1:25.51")</f>
        <v>1:25.51</v>
      </c>
      <c r="BN84" s="272"/>
      <c r="BO84" s="178"/>
      <c r="BP84" s="207"/>
      <c r="BQ84" s="208" t="str">
        <f>HYPERLINK("https://clips.twitch.tv/TangentialLittleLadiesUWot","52.94")</f>
        <v>52.94</v>
      </c>
      <c r="BR84" s="208" t="str">
        <f>HYPERLINK("https://clips.twitch.tv/SlipperyGoodHippoTF2John","35.48")</f>
        <v>35.48</v>
      </c>
      <c r="BS84" s="139" t="s">
        <v>4056</v>
      </c>
      <c r="BT84" s="276"/>
      <c r="BU84" s="209" t="s">
        <v>2614</v>
      </c>
      <c r="BV84" s="276"/>
      <c r="BW84" s="208" t="s">
        <v>4057</v>
      </c>
      <c r="BX84" s="248" t="s">
        <v>4058</v>
      </c>
      <c r="BY84" s="276"/>
      <c r="BZ84" s="248" t="s">
        <v>165</v>
      </c>
      <c r="CA84" s="211"/>
      <c r="CB84" s="208" t="str">
        <f>HYPERLINK("https://www.youtube.com/watch?v=kKfeqwrHHg8","1:09.15")</f>
        <v>1:09.15</v>
      </c>
      <c r="CC84" s="208" t="str">
        <f>HYPERLINK("https://www.youtube.com/watch?v=FJKfE_oi77Q","44.53")</f>
        <v>44.53</v>
      </c>
      <c r="CD84" s="276"/>
      <c r="CE84" s="276"/>
      <c r="CF84" s="330" t="s">
        <v>2474</v>
      </c>
      <c r="CG84" s="146" t="s">
        <v>1077</v>
      </c>
      <c r="CH84" s="282"/>
      <c r="CI84" s="282"/>
      <c r="CJ84" s="282"/>
      <c r="CK84" s="214" t="str">
        <f>HYPERLINK("https://clips.twitch.tv/ObliqueLuckyCrabsCharlietheUnicorn","53.95")</f>
        <v>53.95</v>
      </c>
      <c r="CL84" s="212" t="s">
        <v>1944</v>
      </c>
      <c r="CM84" s="282"/>
      <c r="CN84" s="212"/>
      <c r="CO84" s="282"/>
      <c r="CP84" s="543"/>
      <c r="CQ84" s="214" t="str">
        <f>HYPERLINK("https://www.youtube.com/watch?v=QxWPg7mdDfE","1:06.99")</f>
        <v>1:06.99</v>
      </c>
      <c r="CR84" s="282"/>
      <c r="CS84" s="178"/>
      <c r="CT84" s="157" t="s">
        <v>4059</v>
      </c>
      <c r="CU84" s="220"/>
      <c r="CV84" s="220" t="s">
        <v>2037</v>
      </c>
      <c r="CW84" s="286"/>
      <c r="CX84" s="157" t="s">
        <v>2071</v>
      </c>
      <c r="CY84" s="157" t="s">
        <v>4060</v>
      </c>
      <c r="CZ84" s="223" t="s">
        <v>4061</v>
      </c>
      <c r="DA84" s="286"/>
      <c r="DB84" s="286"/>
      <c r="DC84" s="223"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897</v>
      </c>
      <c r="DN84" s="252" t="s">
        <v>1554</v>
      </c>
      <c r="DO84" s="252"/>
      <c r="DP84" s="288"/>
      <c r="DQ84" s="288"/>
      <c r="DR84" s="288"/>
      <c r="DS84" s="288"/>
      <c r="DT84" s="252" t="s">
        <v>1672</v>
      </c>
      <c r="DU84" s="288"/>
      <c r="DV84" s="252"/>
      <c r="DW84" s="290"/>
      <c r="DX84" s="252"/>
      <c r="DY84" s="252"/>
      <c r="DZ84" s="252" t="s">
        <v>274</v>
      </c>
      <c r="EA84" s="288"/>
      <c r="EB84" s="288"/>
    </row>
    <row r="85">
      <c r="A85" s="230" t="s">
        <v>4062</v>
      </c>
      <c r="B85" s="76" t="s">
        <v>4063</v>
      </c>
      <c r="C85" s="77" t="s">
        <v>902</v>
      </c>
      <c r="D85" s="78" t="s">
        <v>902</v>
      </c>
      <c r="E85" s="79" t="s">
        <v>902</v>
      </c>
      <c r="F85" s="80" t="s">
        <v>902</v>
      </c>
      <c r="G85" s="76" t="s">
        <v>3853</v>
      </c>
      <c r="H85" s="255"/>
      <c r="I85" s="173" t="s">
        <v>1729</v>
      </c>
      <c r="J85" s="173" t="s">
        <v>4064</v>
      </c>
      <c r="K85" s="173" t="s">
        <v>2803</v>
      </c>
      <c r="L85" s="173" t="s">
        <v>4065</v>
      </c>
      <c r="M85" s="255"/>
      <c r="N85" s="173" t="s">
        <v>4066</v>
      </c>
      <c r="O85" s="173" t="s">
        <v>4033</v>
      </c>
      <c r="P85" s="173" t="s">
        <v>345</v>
      </c>
      <c r="Q85" s="255"/>
      <c r="R85" s="255"/>
      <c r="S85" s="255"/>
      <c r="T85" s="255"/>
      <c r="U85" s="255"/>
      <c r="V85" s="255"/>
      <c r="W85" s="176"/>
      <c r="X85" s="173" t="s">
        <v>2732</v>
      </c>
      <c r="Y85" s="173" t="s">
        <v>3354</v>
      </c>
      <c r="Z85" s="173" t="s">
        <v>2128</v>
      </c>
      <c r="AA85" s="173" t="s">
        <v>4067</v>
      </c>
      <c r="AB85" s="173" t="s">
        <v>4014</v>
      </c>
      <c r="AC85" s="173" t="s">
        <v>4068</v>
      </c>
      <c r="AD85" s="255"/>
      <c r="AE85" s="173" t="s">
        <v>1794</v>
      </c>
      <c r="AF85" s="173" t="s">
        <v>4069</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4070</v>
      </c>
      <c r="BB85" s="255"/>
      <c r="BC85" s="173" t="s">
        <v>4071</v>
      </c>
      <c r="BD85" s="173" t="s">
        <v>4072</v>
      </c>
      <c r="BE85" s="255"/>
      <c r="BF85" s="255"/>
      <c r="BG85" s="173" t="s">
        <v>643</v>
      </c>
      <c r="BH85" s="173" t="s">
        <v>4073</v>
      </c>
      <c r="BI85" s="255"/>
      <c r="BJ85" s="173" t="s">
        <v>1425</v>
      </c>
      <c r="BK85" s="255"/>
      <c r="BL85" s="255"/>
      <c r="BM85" s="255"/>
      <c r="BN85" s="255"/>
      <c r="BO85" s="178"/>
      <c r="BP85" s="173" t="s">
        <v>4074</v>
      </c>
      <c r="BQ85" s="173" t="s">
        <v>3241</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857</v>
      </c>
      <c r="CH85" s="173" t="s">
        <v>572</v>
      </c>
      <c r="CI85" s="173" t="s">
        <v>4079</v>
      </c>
      <c r="CJ85" s="255"/>
      <c r="CK85" s="173" t="s">
        <v>4080</v>
      </c>
      <c r="CL85" s="173" t="s">
        <v>3147</v>
      </c>
      <c r="CM85" s="173" t="s">
        <v>4081</v>
      </c>
      <c r="CN85" s="255"/>
      <c r="CO85" s="255"/>
      <c r="CP85" s="255"/>
      <c r="CQ85" s="255"/>
      <c r="CR85" s="255"/>
      <c r="CS85" s="178"/>
      <c r="CT85" s="173" t="s">
        <v>4082</v>
      </c>
      <c r="CU85" s="255"/>
      <c r="CV85" s="173" t="s">
        <v>4083</v>
      </c>
      <c r="CW85" s="173" t="s">
        <v>639</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902</v>
      </c>
      <c r="D86" s="98" t="s">
        <v>902</v>
      </c>
      <c r="E86" s="99" t="s">
        <v>902</v>
      </c>
      <c r="F86" s="100" t="s">
        <v>903</v>
      </c>
      <c r="G86" s="96" t="s">
        <v>4089</v>
      </c>
      <c r="H86" s="263"/>
      <c r="I86" s="185" t="s">
        <v>4090</v>
      </c>
      <c r="J86" s="184" t="s">
        <v>4091</v>
      </c>
      <c r="K86" s="185" t="s">
        <v>3353</v>
      </c>
      <c r="L86" s="388" t="s">
        <v>1142</v>
      </c>
      <c r="M86" s="263"/>
      <c r="N86" s="185" t="s">
        <v>4092</v>
      </c>
      <c r="O86" s="183" t="s">
        <v>715</v>
      </c>
      <c r="P86" s="185" t="s">
        <v>2170</v>
      </c>
      <c r="Q86" s="263"/>
      <c r="R86" s="263"/>
      <c r="S86" s="263"/>
      <c r="T86" s="263"/>
      <c r="U86" s="263"/>
      <c r="V86" s="263"/>
      <c r="W86" s="176"/>
      <c r="X86" s="235" t="s">
        <v>4093</v>
      </c>
      <c r="Y86" s="193" t="s">
        <v>2672</v>
      </c>
      <c r="Z86" s="193" t="s">
        <v>3379</v>
      </c>
      <c r="AA86" s="193" t="s">
        <v>4094</v>
      </c>
      <c r="AB86" s="193" t="s">
        <v>313</v>
      </c>
      <c r="AC86" s="235" t="s">
        <v>4095</v>
      </c>
      <c r="AD86" s="266"/>
      <c r="AE86" s="266"/>
      <c r="AF86" s="193" t="s">
        <v>4022</v>
      </c>
      <c r="AG86" s="266"/>
      <c r="AH86" s="266"/>
      <c r="AI86" s="266"/>
      <c r="AJ86" s="266"/>
      <c r="AK86" s="176"/>
      <c r="AL86" s="267"/>
      <c r="AM86" s="267"/>
      <c r="AN86" s="267"/>
      <c r="AO86" s="267"/>
      <c r="AP86" s="267"/>
      <c r="AQ86" s="267"/>
      <c r="AR86" s="267"/>
      <c r="AS86" s="196" t="s">
        <v>2012</v>
      </c>
      <c r="AT86" s="196" t="s">
        <v>4096</v>
      </c>
      <c r="AU86" s="267"/>
      <c r="AV86" s="267"/>
      <c r="AW86" s="267"/>
      <c r="AX86" s="267"/>
      <c r="AY86" s="178"/>
      <c r="AZ86" s="202" t="s">
        <v>1318</v>
      </c>
      <c r="BA86" s="202" t="s">
        <v>256</v>
      </c>
      <c r="BB86" s="202" t="s">
        <v>3534</v>
      </c>
      <c r="BC86" s="202" t="s">
        <v>4033</v>
      </c>
      <c r="BD86" s="243" t="s">
        <v>3181</v>
      </c>
      <c r="BE86" s="272"/>
      <c r="BF86" s="272"/>
      <c r="BG86" s="243" t="s">
        <v>2730</v>
      </c>
      <c r="BH86" s="243" t="s">
        <v>4097</v>
      </c>
      <c r="BI86" s="202" t="s">
        <v>806</v>
      </c>
      <c r="BJ86" s="243" t="s">
        <v>3600</v>
      </c>
      <c r="BK86" s="272"/>
      <c r="BL86" s="272"/>
      <c r="BM86" s="272"/>
      <c r="BN86" s="272"/>
      <c r="BO86" s="178"/>
      <c r="BP86" s="276"/>
      <c r="BQ86" s="276"/>
      <c r="BR86" s="209" t="s">
        <v>4098</v>
      </c>
      <c r="BS86" s="207" t="s">
        <v>4099</v>
      </c>
      <c r="BT86" s="276"/>
      <c r="BU86" s="207" t="s">
        <v>4100</v>
      </c>
      <c r="BV86" s="276"/>
      <c r="BW86" s="276"/>
      <c r="BX86" s="276"/>
      <c r="BY86" s="276"/>
      <c r="BZ86" s="276"/>
      <c r="CA86" s="276"/>
      <c r="CB86" s="276"/>
      <c r="CC86" s="276"/>
      <c r="CD86" s="276"/>
      <c r="CE86" s="276"/>
      <c r="CF86" s="278" t="s">
        <v>4101</v>
      </c>
      <c r="CG86" s="278" t="s">
        <v>1822</v>
      </c>
      <c r="CH86" s="282"/>
      <c r="CI86" s="282"/>
      <c r="CJ86" s="282"/>
      <c r="CK86" s="212" t="s">
        <v>4102</v>
      </c>
      <c r="CL86" s="212" t="s">
        <v>2274</v>
      </c>
      <c r="CM86" s="282"/>
      <c r="CN86" s="282"/>
      <c r="CO86" s="282"/>
      <c r="CP86" s="282"/>
      <c r="CQ86" s="282"/>
      <c r="CR86" s="282"/>
      <c r="CS86" s="178"/>
      <c r="CT86" s="286"/>
      <c r="CU86" s="286"/>
      <c r="CV86" s="217"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902</v>
      </c>
      <c r="D87" s="78" t="s">
        <v>902</v>
      </c>
      <c r="E87" s="79" t="s">
        <v>902</v>
      </c>
      <c r="F87" s="80" t="s">
        <v>427</v>
      </c>
      <c r="G87" s="76" t="s">
        <v>218</v>
      </c>
      <c r="H87" s="175" t="s">
        <v>468</v>
      </c>
      <c r="I87" s="174" t="s">
        <v>938</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4105</v>
      </c>
      <c r="Z87" s="304" t="s">
        <v>2128</v>
      </c>
      <c r="AA87" s="304" t="s">
        <v>1303</v>
      </c>
      <c r="AB87" s="175" t="s">
        <v>2172</v>
      </c>
      <c r="AC87" s="175" t="s">
        <v>4106</v>
      </c>
      <c r="AD87" s="255"/>
      <c r="AE87" s="175" t="s">
        <v>3442</v>
      </c>
      <c r="AF87" s="175" t="s">
        <v>4107</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1415</v>
      </c>
      <c r="BC87" s="175" t="s">
        <v>449</v>
      </c>
      <c r="BD87" s="175" t="s">
        <v>4102</v>
      </c>
      <c r="BE87" s="255"/>
      <c r="BF87" s="255"/>
      <c r="BG87" s="545" t="s">
        <v>1831</v>
      </c>
      <c r="BH87" s="255"/>
      <c r="BI87" s="255"/>
      <c r="BJ87" s="255"/>
      <c r="BK87" s="255"/>
      <c r="BL87" s="255"/>
      <c r="BM87" s="255"/>
      <c r="BN87" s="255"/>
      <c r="BO87" s="178"/>
      <c r="BP87" s="175"/>
      <c r="BQ87" s="255"/>
      <c r="BR87" s="175" t="s">
        <v>2462</v>
      </c>
      <c r="BS87" s="175" t="s">
        <v>3048</v>
      </c>
      <c r="BT87" s="255"/>
      <c r="BU87" s="254" t="s">
        <v>4108</v>
      </c>
      <c r="BV87" s="255"/>
      <c r="BW87" s="255"/>
      <c r="BX87" s="255"/>
      <c r="BY87" s="255"/>
      <c r="BZ87" s="255"/>
      <c r="CA87" s="175"/>
      <c r="CB87" s="175" t="s">
        <v>4109</v>
      </c>
      <c r="CC87" s="175"/>
      <c r="CD87" s="255"/>
      <c r="CE87" s="255"/>
      <c r="CF87" s="175" t="s">
        <v>1083</v>
      </c>
      <c r="CG87" s="255"/>
      <c r="CH87" s="255"/>
      <c r="CI87" s="255"/>
      <c r="CJ87" s="255"/>
      <c r="CK87" s="255"/>
      <c r="CL87" s="179" t="s">
        <v>2339</v>
      </c>
      <c r="CM87" s="175"/>
      <c r="CN87" s="255"/>
      <c r="CO87" s="255"/>
      <c r="CP87" s="255"/>
      <c r="CQ87" s="255"/>
      <c r="CR87" s="255"/>
      <c r="CS87" s="178"/>
      <c r="CT87" s="175" t="s">
        <v>2729</v>
      </c>
      <c r="CU87" s="175" t="s">
        <v>3415</v>
      </c>
      <c r="CV87" s="304" t="s">
        <v>701</v>
      </c>
      <c r="CW87" s="175" t="s">
        <v>4110</v>
      </c>
      <c r="CX87" s="175" t="s">
        <v>1778</v>
      </c>
      <c r="CY87" s="255"/>
      <c r="CZ87" s="175" t="s">
        <v>4111</v>
      </c>
      <c r="DA87" s="175" t="s">
        <v>4112</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902</v>
      </c>
      <c r="D88" s="98" t="s">
        <v>902</v>
      </c>
      <c r="E88" s="99" t="s">
        <v>902</v>
      </c>
      <c r="F88" s="100" t="s">
        <v>903</v>
      </c>
      <c r="G88" s="96" t="s">
        <v>4019</v>
      </c>
      <c r="H88" s="185"/>
      <c r="I88" s="185" t="s">
        <v>4115</v>
      </c>
      <c r="J88" s="185" t="s">
        <v>3428</v>
      </c>
      <c r="K88" s="185" t="s">
        <v>2451</v>
      </c>
      <c r="L88" s="185" t="s">
        <v>4116</v>
      </c>
      <c r="M88" s="182" t="str">
        <f>HYPERLINK("https://www.twitch.tv/videos/204820156","2:20.22")</f>
        <v>2:20.22</v>
      </c>
      <c r="N88" s="185" t="s">
        <v>4117</v>
      </c>
      <c r="O88" s="185" t="s">
        <v>1004</v>
      </c>
      <c r="P88" s="546" t="s">
        <v>3927</v>
      </c>
      <c r="Q88" s="185"/>
      <c r="R88" s="185"/>
      <c r="S88" s="185"/>
      <c r="T88" s="185"/>
      <c r="U88" s="185"/>
      <c r="V88" s="263"/>
      <c r="W88" s="176"/>
      <c r="X88" s="235" t="s">
        <v>468</v>
      </c>
      <c r="Y88" s="523" t="s">
        <v>4118</v>
      </c>
      <c r="Z88" s="235" t="s">
        <v>395</v>
      </c>
      <c r="AA88" s="235" t="s">
        <v>3906</v>
      </c>
      <c r="AB88" s="235" t="s">
        <v>4014</v>
      </c>
      <c r="AC88" s="235" t="s">
        <v>4119</v>
      </c>
      <c r="AD88" s="235"/>
      <c r="AE88" s="235" t="s">
        <v>4120</v>
      </c>
      <c r="AF88" s="235" t="s">
        <v>3952</v>
      </c>
      <c r="AG88" s="235"/>
      <c r="AH88" s="235"/>
      <c r="AI88" s="235"/>
      <c r="AJ88" s="266"/>
      <c r="AK88" s="176"/>
      <c r="AL88" s="267"/>
      <c r="AM88" s="197"/>
      <c r="AN88" s="267"/>
      <c r="AO88" s="197"/>
      <c r="AP88" s="267"/>
      <c r="AQ88" s="267"/>
      <c r="AR88" s="197"/>
      <c r="AS88" s="197" t="s">
        <v>1918</v>
      </c>
      <c r="AT88" s="197" t="s">
        <v>4121</v>
      </c>
      <c r="AU88" s="267"/>
      <c r="AV88" s="197"/>
      <c r="AW88" s="197"/>
      <c r="AX88" s="197"/>
      <c r="AY88" s="178"/>
      <c r="AZ88" s="243" t="s">
        <v>4024</v>
      </c>
      <c r="BA88" s="243" t="s">
        <v>4122</v>
      </c>
      <c r="BB88" s="243" t="s">
        <v>681</v>
      </c>
      <c r="BC88" s="243" t="s">
        <v>794</v>
      </c>
      <c r="BD88" s="243" t="s">
        <v>4123</v>
      </c>
      <c r="BE88" s="243"/>
      <c r="BF88" s="243"/>
      <c r="BG88" s="243" t="s">
        <v>1999</v>
      </c>
      <c r="BH88" s="203"/>
      <c r="BI88" s="243" t="s">
        <v>4124</v>
      </c>
      <c r="BJ88" s="243"/>
      <c r="BK88" s="243"/>
      <c r="BL88" s="243"/>
      <c r="BM88" s="243"/>
      <c r="BN88" s="243"/>
      <c r="BO88" s="206"/>
      <c r="BP88" s="207"/>
      <c r="BQ88" s="209"/>
      <c r="BR88" s="209" t="s">
        <v>4125</v>
      </c>
      <c r="BS88" s="209"/>
      <c r="BT88" s="209" t="s">
        <v>4126</v>
      </c>
      <c r="BU88" s="209" t="s">
        <v>4127</v>
      </c>
      <c r="BV88" s="209"/>
      <c r="BW88" s="209"/>
      <c r="BX88" s="209" t="s">
        <v>987</v>
      </c>
      <c r="BY88" s="209" t="s">
        <v>4128</v>
      </c>
      <c r="BZ88" s="209"/>
      <c r="CA88" s="209"/>
      <c r="CB88" s="209"/>
      <c r="CC88" s="209"/>
      <c r="CD88" s="209"/>
      <c r="CE88" s="209"/>
      <c r="CF88" s="212" t="s">
        <v>1278</v>
      </c>
      <c r="CG88" s="212" t="s">
        <v>1955</v>
      </c>
      <c r="CH88" s="212"/>
      <c r="CI88" s="212"/>
      <c r="CJ88" s="212"/>
      <c r="CK88" s="212" t="s">
        <v>1111</v>
      </c>
      <c r="CL88" s="212" t="s">
        <v>4129</v>
      </c>
      <c r="CM88" s="212" t="s">
        <v>2558</v>
      </c>
      <c r="CN88" s="212"/>
      <c r="CO88" s="212"/>
      <c r="CP88" s="212"/>
      <c r="CQ88" s="212"/>
      <c r="CR88" s="212"/>
      <c r="CS88" s="178"/>
      <c r="CT88" s="220" t="s">
        <v>3158</v>
      </c>
      <c r="CU88" s="220" t="s">
        <v>2297</v>
      </c>
      <c r="CV88" s="220" t="s">
        <v>3806</v>
      </c>
      <c r="CW88" s="220" t="s">
        <v>993</v>
      </c>
      <c r="CX88" s="220" t="s">
        <v>4130</v>
      </c>
      <c r="CY88" s="220"/>
      <c r="CZ88" s="220" t="s">
        <v>4131</v>
      </c>
      <c r="DA88" s="220" t="s">
        <v>1861</v>
      </c>
      <c r="DB88" s="220"/>
      <c r="DC88" s="220"/>
      <c r="DD88" s="220"/>
      <c r="DE88" s="220"/>
      <c r="DF88" s="178"/>
      <c r="DG88" s="226"/>
      <c r="DH88" s="226"/>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230" t="s">
        <v>4132</v>
      </c>
      <c r="B89" s="76" t="s">
        <v>4133</v>
      </c>
      <c r="C89" s="77" t="s">
        <v>902</v>
      </c>
      <c r="D89" s="78" t="s">
        <v>902</v>
      </c>
      <c r="E89" s="79" t="s">
        <v>902</v>
      </c>
      <c r="F89" s="80" t="s">
        <v>3897</v>
      </c>
      <c r="G89" s="76" t="s">
        <v>3853</v>
      </c>
      <c r="H89" s="255"/>
      <c r="I89" s="174" t="s">
        <v>4134</v>
      </c>
      <c r="J89" s="174" t="s">
        <v>4135</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902</v>
      </c>
      <c r="D90" s="98" t="s">
        <v>902</v>
      </c>
      <c r="E90" s="99" t="s">
        <v>902</v>
      </c>
      <c r="F90" s="100" t="s">
        <v>903</v>
      </c>
      <c r="G90" s="96" t="s">
        <v>523</v>
      </c>
      <c r="H90" s="183" t="s">
        <v>1538</v>
      </c>
      <c r="I90" s="185" t="s">
        <v>4138</v>
      </c>
      <c r="J90" s="185" t="s">
        <v>1371</v>
      </c>
      <c r="K90" s="183" t="s">
        <v>3014</v>
      </c>
      <c r="L90" s="183" t="s">
        <v>4139</v>
      </c>
      <c r="M90" s="263"/>
      <c r="N90" s="183" t="s">
        <v>1581</v>
      </c>
      <c r="O90" s="183" t="s">
        <v>3595</v>
      </c>
      <c r="P90" s="185" t="s">
        <v>2391</v>
      </c>
      <c r="Q90" s="183" t="s">
        <v>4140</v>
      </c>
      <c r="R90" s="263"/>
      <c r="S90" s="185" t="s">
        <v>4141</v>
      </c>
      <c r="T90" s="263"/>
      <c r="U90" s="263"/>
      <c r="V90" s="183" t="s">
        <v>4142</v>
      </c>
      <c r="W90" s="176"/>
      <c r="X90" s="193" t="s">
        <v>4143</v>
      </c>
      <c r="Y90" s="193" t="s">
        <v>4144</v>
      </c>
      <c r="Z90" s="235" t="s">
        <v>2368</v>
      </c>
      <c r="AA90" s="193" t="s">
        <v>1318</v>
      </c>
      <c r="AB90" s="235" t="s">
        <v>4145</v>
      </c>
      <c r="AC90" s="235" t="s">
        <v>3336</v>
      </c>
      <c r="AD90" s="193" t="s">
        <v>4146</v>
      </c>
      <c r="AE90" s="193" t="s">
        <v>2900</v>
      </c>
      <c r="AF90" s="235" t="s">
        <v>4147</v>
      </c>
      <c r="AG90" s="235" t="s">
        <v>840</v>
      </c>
      <c r="AH90" s="193"/>
      <c r="AI90" s="193" t="s">
        <v>440</v>
      </c>
      <c r="AJ90" s="193" t="s">
        <v>4148</v>
      </c>
      <c r="AK90" s="176"/>
      <c r="AL90" s="267"/>
      <c r="AM90" s="197" t="s">
        <v>276</v>
      </c>
      <c r="AN90" s="196" t="s">
        <v>4149</v>
      </c>
      <c r="AO90" s="196" t="s">
        <v>3899</v>
      </c>
      <c r="AP90" s="196" t="s">
        <v>4150</v>
      </c>
      <c r="AQ90" s="196" t="s">
        <v>873</v>
      </c>
      <c r="AR90" s="196" t="s">
        <v>1572</v>
      </c>
      <c r="AS90" s="196" t="s">
        <v>4151</v>
      </c>
      <c r="AT90" s="196" t="s">
        <v>2401</v>
      </c>
      <c r="AU90" s="196" t="s">
        <v>4152</v>
      </c>
      <c r="AV90" s="267"/>
      <c r="AW90" s="196" t="s">
        <v>4153</v>
      </c>
      <c r="AX90" s="196" t="s">
        <v>4154</v>
      </c>
      <c r="AY90" s="178"/>
      <c r="AZ90" s="272"/>
      <c r="BA90" s="202" t="s">
        <v>4155</v>
      </c>
      <c r="BB90" s="202" t="s">
        <v>4156</v>
      </c>
      <c r="BC90" s="202" t="s">
        <v>3016</v>
      </c>
      <c r="BD90" s="202" t="s">
        <v>2007</v>
      </c>
      <c r="BE90" s="202" t="s">
        <v>4157</v>
      </c>
      <c r="BF90" s="272"/>
      <c r="BG90" s="202" t="s">
        <v>4158</v>
      </c>
      <c r="BH90" s="202" t="s">
        <v>4159</v>
      </c>
      <c r="BI90" s="202"/>
      <c r="BJ90" s="243" t="s">
        <v>225</v>
      </c>
      <c r="BK90" s="272"/>
      <c r="BL90" s="243" t="s">
        <v>2733</v>
      </c>
      <c r="BM90" s="243" t="s">
        <v>4160</v>
      </c>
      <c r="BN90" s="202" t="s">
        <v>4161</v>
      </c>
      <c r="BO90" s="178"/>
      <c r="BP90" s="276"/>
      <c r="BQ90" s="276"/>
      <c r="BR90" s="209" t="s">
        <v>4162</v>
      </c>
      <c r="BS90" s="207" t="s">
        <v>2831</v>
      </c>
      <c r="BT90" s="276"/>
      <c r="BU90" s="207" t="s">
        <v>2197</v>
      </c>
      <c r="BV90" s="276"/>
      <c r="BW90" s="207" t="s">
        <v>4163</v>
      </c>
      <c r="BX90" s="276"/>
      <c r="BY90" s="209" t="s">
        <v>1510</v>
      </c>
      <c r="BZ90" s="209" t="s">
        <v>4164</v>
      </c>
      <c r="CA90" s="209"/>
      <c r="CB90" s="209" t="s">
        <v>4165</v>
      </c>
      <c r="CC90" s="276"/>
      <c r="CD90" s="207" t="s">
        <v>4166</v>
      </c>
      <c r="CE90" s="209"/>
      <c r="CF90" s="278" t="s">
        <v>4167</v>
      </c>
      <c r="CG90" s="212" t="s">
        <v>1428</v>
      </c>
      <c r="CH90" s="282"/>
      <c r="CI90" s="282"/>
      <c r="CJ90" s="212" t="s">
        <v>4168</v>
      </c>
      <c r="CK90" s="282"/>
      <c r="CL90" s="212" t="s">
        <v>3971</v>
      </c>
      <c r="CM90" s="212" t="s">
        <v>4029</v>
      </c>
      <c r="CN90" s="282"/>
      <c r="CO90" s="212" t="s">
        <v>3319</v>
      </c>
      <c r="CP90" s="282"/>
      <c r="CQ90" s="282"/>
      <c r="CR90" s="278" t="s">
        <v>4169</v>
      </c>
      <c r="CS90" s="178"/>
      <c r="CT90" s="286"/>
      <c r="CU90" s="220" t="s">
        <v>2168</v>
      </c>
      <c r="CV90" s="220" t="s">
        <v>981</v>
      </c>
      <c r="CW90" s="217" t="s">
        <v>344</v>
      </c>
      <c r="CX90" s="286"/>
      <c r="CY90" s="286"/>
      <c r="CZ90" s="286"/>
      <c r="DA90" s="220" t="s">
        <v>4170</v>
      </c>
      <c r="DB90" s="217" t="s">
        <v>4171</v>
      </c>
      <c r="DC90" s="217" t="s">
        <v>620</v>
      </c>
      <c r="DD90" s="286"/>
      <c r="DE90" s="217" t="s">
        <v>4172</v>
      </c>
      <c r="DF90" s="178"/>
      <c r="DG90" s="288"/>
      <c r="DH90" s="226" t="s">
        <v>2571</v>
      </c>
      <c r="DI90" s="288"/>
      <c r="DJ90" s="252" t="s">
        <v>4173</v>
      </c>
      <c r="DK90" s="227" t="s">
        <v>3917</v>
      </c>
      <c r="DL90" s="252" t="s">
        <v>1763</v>
      </c>
      <c r="DM90" s="252" t="s">
        <v>4174</v>
      </c>
      <c r="DN90" s="288"/>
      <c r="DO90" s="288"/>
      <c r="DP90" s="226" t="s">
        <v>1022</v>
      </c>
      <c r="DQ90" s="226" t="s">
        <v>3632</v>
      </c>
      <c r="DR90" s="226" t="s">
        <v>4175</v>
      </c>
      <c r="DS90" s="252" t="s">
        <v>4176</v>
      </c>
      <c r="DT90" s="252" t="s">
        <v>3795</v>
      </c>
      <c r="DU90" s="226" t="s">
        <v>2227</v>
      </c>
      <c r="DV90" s="226"/>
      <c r="DW90" s="290" t="s">
        <v>1206</v>
      </c>
      <c r="DX90" s="252" t="s">
        <v>754</v>
      </c>
      <c r="DY90" s="226" t="s">
        <v>4177</v>
      </c>
      <c r="DZ90" s="226" t="s">
        <v>859</v>
      </c>
      <c r="EA90" s="252" t="s">
        <v>4178</v>
      </c>
      <c r="EB90" s="252" t="s">
        <v>1510</v>
      </c>
    </row>
    <row r="91" ht="15.75" customHeight="1">
      <c r="A91" s="391" t="s">
        <v>4179</v>
      </c>
      <c r="B91" s="76" t="s">
        <v>4180</v>
      </c>
      <c r="C91" s="77" t="s">
        <v>902</v>
      </c>
      <c r="D91" s="78" t="s">
        <v>902</v>
      </c>
      <c r="E91" s="79" t="s">
        <v>902</v>
      </c>
      <c r="F91" s="80" t="s">
        <v>220</v>
      </c>
      <c r="G91" s="76" t="s">
        <v>4181</v>
      </c>
      <c r="H91" s="173" t="s">
        <v>2141</v>
      </c>
      <c r="I91" s="175" t="s">
        <v>4182</v>
      </c>
      <c r="J91" s="175" t="s">
        <v>4183</v>
      </c>
      <c r="K91" s="175" t="s">
        <v>1663</v>
      </c>
      <c r="L91" s="175" t="s">
        <v>4184</v>
      </c>
      <c r="M91" s="255"/>
      <c r="N91" s="173" t="s">
        <v>4185</v>
      </c>
      <c r="O91" s="173" t="s">
        <v>504</v>
      </c>
      <c r="P91" s="84" t="s">
        <v>1051</v>
      </c>
      <c r="Q91" s="175" t="s">
        <v>121</v>
      </c>
      <c r="R91" s="255"/>
      <c r="S91" s="84" t="s">
        <v>1010</v>
      </c>
      <c r="T91" s="255"/>
      <c r="U91" s="173" t="s">
        <v>2648</v>
      </c>
      <c r="V91" s="84" t="s">
        <v>4186</v>
      </c>
      <c r="W91" s="176"/>
      <c r="X91" s="175" t="s">
        <v>4187</v>
      </c>
      <c r="Y91" s="173" t="s">
        <v>2307</v>
      </c>
      <c r="Z91" s="175" t="s">
        <v>853</v>
      </c>
      <c r="AA91" s="175" t="s">
        <v>4188</v>
      </c>
      <c r="AB91" s="173" t="s">
        <v>4189</v>
      </c>
      <c r="AC91" s="173" t="s">
        <v>3157</v>
      </c>
      <c r="AD91" s="173"/>
      <c r="AE91" s="175" t="s">
        <v>2988</v>
      </c>
      <c r="AF91" s="84" t="s">
        <v>1747</v>
      </c>
      <c r="AG91" s="175" t="s">
        <v>4190</v>
      </c>
      <c r="AH91" s="90"/>
      <c r="AI91" s="84" t="s">
        <v>1858</v>
      </c>
      <c r="AJ91" s="173" t="s">
        <v>4191</v>
      </c>
      <c r="AK91" s="176"/>
      <c r="AL91" s="175" t="s">
        <v>2550</v>
      </c>
      <c r="AM91" s="173" t="s">
        <v>1994</v>
      </c>
      <c r="AN91" s="255"/>
      <c r="AO91" s="84" t="s">
        <v>4192</v>
      </c>
      <c r="AP91" s="175" t="s">
        <v>4193</v>
      </c>
      <c r="AQ91" s="175" t="s">
        <v>4194</v>
      </c>
      <c r="AR91" s="175" t="s">
        <v>4195</v>
      </c>
      <c r="AS91" s="84" t="s">
        <v>2933</v>
      </c>
      <c r="AT91" s="175" t="s">
        <v>4196</v>
      </c>
      <c r="AU91" s="175" t="s">
        <v>4197</v>
      </c>
      <c r="AV91" s="255"/>
      <c r="AW91" s="84" t="s">
        <v>3254</v>
      </c>
      <c r="AX91" s="173" t="s">
        <v>4198</v>
      </c>
      <c r="AY91" s="178"/>
      <c r="AZ91" s="255"/>
      <c r="BA91" s="175" t="s">
        <v>4199</v>
      </c>
      <c r="BB91" s="175" t="s">
        <v>4121</v>
      </c>
      <c r="BC91" s="175" t="s">
        <v>4200</v>
      </c>
      <c r="BD91" s="173" t="s">
        <v>2427</v>
      </c>
      <c r="BE91" s="175" t="s">
        <v>2071</v>
      </c>
      <c r="BF91" s="255"/>
      <c r="BG91" s="175" t="s">
        <v>4201</v>
      </c>
      <c r="BH91" s="173" t="s">
        <v>120</v>
      </c>
      <c r="BI91" s="255"/>
      <c r="BJ91" s="177" t="s">
        <v>2866</v>
      </c>
      <c r="BK91" s="175" t="s">
        <v>4202</v>
      </c>
      <c r="BL91" s="175" t="s">
        <v>3319</v>
      </c>
      <c r="BM91" s="255"/>
      <c r="BN91" s="173" t="s">
        <v>4203</v>
      </c>
      <c r="BO91" s="178"/>
      <c r="BP91" s="255"/>
      <c r="BQ91" s="175" t="s">
        <v>2183</v>
      </c>
      <c r="BR91" s="173" t="s">
        <v>3901</v>
      </c>
      <c r="BS91" s="175" t="s">
        <v>4204</v>
      </c>
      <c r="BT91" s="175" t="s">
        <v>4205</v>
      </c>
      <c r="BU91" s="175" t="s">
        <v>1335</v>
      </c>
      <c r="BV91" s="255"/>
      <c r="BW91" s="84" t="s">
        <v>2581</v>
      </c>
      <c r="BX91" s="255"/>
      <c r="BY91" s="84" t="s">
        <v>2836</v>
      </c>
      <c r="BZ91" s="84" t="s">
        <v>4206</v>
      </c>
      <c r="CA91" s="90"/>
      <c r="CB91" s="84" t="s">
        <v>4207</v>
      </c>
      <c r="CC91" s="173" t="s">
        <v>1814</v>
      </c>
      <c r="CD91" s="173" t="s">
        <v>4208</v>
      </c>
      <c r="CE91" s="173"/>
      <c r="CF91" s="173" t="s">
        <v>4209</v>
      </c>
      <c r="CG91" s="173" t="s">
        <v>4210</v>
      </c>
      <c r="CH91" s="175" t="s">
        <v>4211</v>
      </c>
      <c r="CI91" s="175" t="s">
        <v>4212</v>
      </c>
      <c r="CJ91" s="175"/>
      <c r="CK91" s="173" t="s">
        <v>4213</v>
      </c>
      <c r="CL91" s="231" t="s">
        <v>2591</v>
      </c>
      <c r="CM91" s="84" t="s">
        <v>2170</v>
      </c>
      <c r="CN91" s="255"/>
      <c r="CO91" s="175" t="s">
        <v>4214</v>
      </c>
      <c r="CP91" s="255"/>
      <c r="CQ91" s="255"/>
      <c r="CR91" s="175" t="s">
        <v>2579</v>
      </c>
      <c r="CS91" s="178"/>
      <c r="CT91" s="175" t="s">
        <v>2862</v>
      </c>
      <c r="CU91" s="175" t="s">
        <v>4215</v>
      </c>
      <c r="CV91" s="175" t="s">
        <v>4216</v>
      </c>
      <c r="CW91" s="175" t="s">
        <v>2833</v>
      </c>
      <c r="CX91" s="255"/>
      <c r="CY91" s="255"/>
      <c r="CZ91" s="84" t="s">
        <v>4217</v>
      </c>
      <c r="DA91" s="84" t="s">
        <v>3794</v>
      </c>
      <c r="DB91" s="175" t="s">
        <v>4218</v>
      </c>
      <c r="DC91" s="175" t="s">
        <v>4116</v>
      </c>
      <c r="DD91" s="175" t="s">
        <v>4219</v>
      </c>
      <c r="DE91" s="175" t="s">
        <v>4220</v>
      </c>
      <c r="DF91" s="178"/>
      <c r="DG91" s="175" t="s">
        <v>4221</v>
      </c>
      <c r="DH91" s="173"/>
      <c r="DI91" s="175" t="s">
        <v>4222</v>
      </c>
      <c r="DJ91" s="175" t="s">
        <v>1831</v>
      </c>
      <c r="DK91" s="177" t="s">
        <v>4223</v>
      </c>
      <c r="DL91" s="175" t="s">
        <v>2802</v>
      </c>
      <c r="DM91" s="255"/>
      <c r="DN91" s="175" t="s">
        <v>4224</v>
      </c>
      <c r="DO91" s="173" t="s">
        <v>4225</v>
      </c>
      <c r="DP91" s="175" t="s">
        <v>2906</v>
      </c>
      <c r="DQ91" s="175" t="s">
        <v>4226</v>
      </c>
      <c r="DR91" s="255"/>
      <c r="DS91" s="175" t="s">
        <v>4227</v>
      </c>
      <c r="DT91" s="175" t="s">
        <v>2018</v>
      </c>
      <c r="DU91" s="175" t="s">
        <v>4228</v>
      </c>
      <c r="DV91" s="175"/>
      <c r="DW91" s="232" t="s">
        <v>4229</v>
      </c>
      <c r="DX91" s="175" t="s">
        <v>4230</v>
      </c>
      <c r="DY91" s="175" t="s">
        <v>4231</v>
      </c>
      <c r="DZ91" s="173" t="s">
        <v>2290</v>
      </c>
      <c r="EA91" s="175" t="s">
        <v>1415</v>
      </c>
      <c r="EB91" s="173" t="s">
        <v>2339</v>
      </c>
    </row>
    <row r="92" ht="15.75" customHeight="1">
      <c r="A92" s="257" t="s">
        <v>4232</v>
      </c>
      <c r="B92" s="96" t="s">
        <v>4233</v>
      </c>
      <c r="C92" s="97" t="s">
        <v>902</v>
      </c>
      <c r="D92" s="98" t="s">
        <v>902</v>
      </c>
      <c r="E92" s="99" t="s">
        <v>902</v>
      </c>
      <c r="F92" s="100" t="s">
        <v>902</v>
      </c>
      <c r="G92" s="96" t="s">
        <v>1965</v>
      </c>
      <c r="H92" s="185" t="s">
        <v>3720</v>
      </c>
      <c r="I92" s="185" t="s">
        <v>3943</v>
      </c>
      <c r="J92" s="185" t="s">
        <v>1218</v>
      </c>
      <c r="K92" s="185" t="s">
        <v>3798</v>
      </c>
      <c r="L92" s="185" t="s">
        <v>2862</v>
      </c>
      <c r="M92" s="185" t="s">
        <v>4234</v>
      </c>
      <c r="N92" s="185" t="s">
        <v>4235</v>
      </c>
      <c r="O92" s="185" t="s">
        <v>226</v>
      </c>
      <c r="P92" s="185" t="s">
        <v>1542</v>
      </c>
      <c r="Q92" s="263"/>
      <c r="R92" s="263"/>
      <c r="S92" s="185" t="s">
        <v>1353</v>
      </c>
      <c r="T92" s="263"/>
      <c r="U92" s="185" t="s">
        <v>1552</v>
      </c>
      <c r="V92" s="263"/>
      <c r="W92" s="176"/>
      <c r="X92" s="235" t="s">
        <v>1560</v>
      </c>
      <c r="Y92" s="235" t="s">
        <v>4236</v>
      </c>
      <c r="Z92" s="235" t="s">
        <v>4237</v>
      </c>
      <c r="AA92" s="235" t="s">
        <v>4238</v>
      </c>
      <c r="AB92" s="235" t="s">
        <v>4239</v>
      </c>
      <c r="AC92" s="235" t="s">
        <v>3868</v>
      </c>
      <c r="AD92" s="235" t="s">
        <v>4240</v>
      </c>
      <c r="AE92" s="235" t="s">
        <v>2042</v>
      </c>
      <c r="AF92" s="235" t="s">
        <v>3400</v>
      </c>
      <c r="AG92" s="235" t="s">
        <v>4241</v>
      </c>
      <c r="AH92" s="235"/>
      <c r="AI92" s="235" t="s">
        <v>3291</v>
      </c>
      <c r="AJ92" s="235" t="s">
        <v>4242</v>
      </c>
      <c r="AK92" s="176"/>
      <c r="AL92" s="197" t="s">
        <v>1730</v>
      </c>
      <c r="AM92" s="197" t="s">
        <v>4243</v>
      </c>
      <c r="AN92" s="267"/>
      <c r="AO92" s="267"/>
      <c r="AP92" s="267"/>
      <c r="AQ92" s="197" t="s">
        <v>2694</v>
      </c>
      <c r="AR92" s="267"/>
      <c r="AS92" s="197" t="s">
        <v>4244</v>
      </c>
      <c r="AT92" s="197" t="s">
        <v>4245</v>
      </c>
      <c r="AU92" s="267"/>
      <c r="AV92" s="267"/>
      <c r="AW92" s="267"/>
      <c r="AX92" s="267"/>
      <c r="AY92" s="178"/>
      <c r="AZ92" s="243" t="s">
        <v>4246</v>
      </c>
      <c r="BA92" s="243" t="s">
        <v>4247</v>
      </c>
      <c r="BB92" s="243" t="s">
        <v>3882</v>
      </c>
      <c r="BC92" s="243" t="s">
        <v>1709</v>
      </c>
      <c r="BD92" s="243" t="s">
        <v>4248</v>
      </c>
      <c r="BE92" s="243" t="s">
        <v>3049</v>
      </c>
      <c r="BF92" s="243" t="s">
        <v>3596</v>
      </c>
      <c r="BG92" s="243" t="s">
        <v>3870</v>
      </c>
      <c r="BH92" s="243" t="s">
        <v>591</v>
      </c>
      <c r="BI92" s="243"/>
      <c r="BJ92" s="243" t="s">
        <v>4249</v>
      </c>
      <c r="BK92" s="272"/>
      <c r="BL92" s="243" t="s">
        <v>2952</v>
      </c>
      <c r="BM92" s="243" t="s">
        <v>2023</v>
      </c>
      <c r="BN92" s="272"/>
      <c r="BO92" s="178"/>
      <c r="BP92" s="207"/>
      <c r="BQ92" s="209" t="s">
        <v>4250</v>
      </c>
      <c r="BR92" s="209" t="s">
        <v>1843</v>
      </c>
      <c r="BS92" s="209" t="s">
        <v>1519</v>
      </c>
      <c r="BT92" s="209" t="s">
        <v>4251</v>
      </c>
      <c r="BU92" s="209" t="s">
        <v>4252</v>
      </c>
      <c r="BV92" s="209" t="s">
        <v>4253</v>
      </c>
      <c r="BW92" s="276"/>
      <c r="BX92" s="209" t="s">
        <v>4254</v>
      </c>
      <c r="BY92" s="209" t="s">
        <v>4255</v>
      </c>
      <c r="BZ92" s="276"/>
      <c r="CA92" s="209"/>
      <c r="CB92" s="209" t="s">
        <v>773</v>
      </c>
      <c r="CC92" s="209" t="s">
        <v>842</v>
      </c>
      <c r="CD92" s="276"/>
      <c r="CE92" s="276"/>
      <c r="CF92" s="212" t="s">
        <v>3820</v>
      </c>
      <c r="CG92" s="212" t="s">
        <v>1227</v>
      </c>
      <c r="CH92" s="212" t="s">
        <v>4256</v>
      </c>
      <c r="CI92" s="212" t="s">
        <v>4257</v>
      </c>
      <c r="CJ92" s="212" t="s">
        <v>4258</v>
      </c>
      <c r="CK92" s="212" t="s">
        <v>4259</v>
      </c>
      <c r="CL92" s="212" t="s">
        <v>4260</v>
      </c>
      <c r="CM92" s="212" t="s">
        <v>3656</v>
      </c>
      <c r="CN92" s="212" t="s">
        <v>4261</v>
      </c>
      <c r="CO92" s="212" t="s">
        <v>1132</v>
      </c>
      <c r="CP92" s="212"/>
      <c r="CQ92" s="212" t="s">
        <v>4262</v>
      </c>
      <c r="CR92" s="282"/>
      <c r="CS92" s="178"/>
      <c r="CT92" s="220" t="s">
        <v>1769</v>
      </c>
      <c r="CU92" s="220" t="s">
        <v>4263</v>
      </c>
      <c r="CV92" s="220" t="s">
        <v>4264</v>
      </c>
      <c r="CW92" s="220" t="s">
        <v>2577</v>
      </c>
      <c r="CX92" s="220" t="s">
        <v>4265</v>
      </c>
      <c r="CY92" s="220" t="s">
        <v>934</v>
      </c>
      <c r="CZ92" s="220" t="s">
        <v>4266</v>
      </c>
      <c r="DA92" s="220" t="s">
        <v>2419</v>
      </c>
      <c r="DB92" s="220" t="s">
        <v>4267</v>
      </c>
      <c r="DC92" s="220"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230" t="s">
        <v>4268</v>
      </c>
      <c r="B93" s="76" t="s">
        <v>4269</v>
      </c>
      <c r="C93" s="77" t="s">
        <v>902</v>
      </c>
      <c r="D93" s="78" t="s">
        <v>902</v>
      </c>
      <c r="E93" s="79" t="s">
        <v>902</v>
      </c>
      <c r="F93" s="80" t="s">
        <v>521</v>
      </c>
      <c r="G93" s="76" t="s">
        <v>220</v>
      </c>
      <c r="H93" s="255"/>
      <c r="I93" s="175" t="s">
        <v>2719</v>
      </c>
      <c r="J93" s="255"/>
      <c r="K93" s="82" t="str">
        <f>HYPERLINK("https://www.youtube.com/watch?v=fhmkEG98u50","13.86")</f>
        <v>13.86</v>
      </c>
      <c r="L93" s="255" t="s">
        <v>2625</v>
      </c>
      <c r="M93" s="255"/>
      <c r="N93" s="255"/>
      <c r="O93" s="82" t="s">
        <v>4270</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4273</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902</v>
      </c>
      <c r="D94" s="98" t="s">
        <v>902</v>
      </c>
      <c r="E94" s="99" t="s">
        <v>902</v>
      </c>
      <c r="F94" s="100" t="s">
        <v>708</v>
      </c>
      <c r="G94" s="96" t="s">
        <v>4276</v>
      </c>
      <c r="H94" s="388" t="s">
        <v>1469</v>
      </c>
      <c r="I94" s="388" t="s">
        <v>4277</v>
      </c>
      <c r="J94" s="388" t="s">
        <v>4278</v>
      </c>
      <c r="K94" s="388" t="s">
        <v>1574</v>
      </c>
      <c r="L94" s="388" t="s">
        <v>4279</v>
      </c>
      <c r="M94" s="388" t="s">
        <v>4280</v>
      </c>
      <c r="N94" s="388" t="s">
        <v>1232</v>
      </c>
      <c r="O94" s="388" t="s">
        <v>152</v>
      </c>
      <c r="P94" s="184" t="s">
        <v>2672</v>
      </c>
      <c r="Q94" s="184" t="s">
        <v>4281</v>
      </c>
      <c r="R94" s="263"/>
      <c r="S94" s="263"/>
      <c r="T94" s="263"/>
      <c r="U94" s="263"/>
      <c r="V94" s="263"/>
      <c r="W94" s="176"/>
      <c r="X94" s="294" t="s">
        <v>4282</v>
      </c>
      <c r="Y94" s="547" t="s">
        <v>4283</v>
      </c>
      <c r="Z94" s="294" t="s">
        <v>4170</v>
      </c>
      <c r="AA94" s="294" t="s">
        <v>4284</v>
      </c>
      <c r="AB94" s="547" t="s">
        <v>4141</v>
      </c>
      <c r="AC94" s="294" t="s">
        <v>4285</v>
      </c>
      <c r="AD94" s="193"/>
      <c r="AE94" s="193" t="s">
        <v>4286</v>
      </c>
      <c r="AF94" s="108" t="s">
        <v>4287</v>
      </c>
      <c r="AG94" s="235" t="s">
        <v>4288</v>
      </c>
      <c r="AH94" s="235"/>
      <c r="AI94" s="235" t="s">
        <v>1145</v>
      </c>
      <c r="AJ94" s="266"/>
      <c r="AK94" s="176"/>
      <c r="AL94" s="267"/>
      <c r="AM94" s="196" t="s">
        <v>2048</v>
      </c>
      <c r="AN94" s="267"/>
      <c r="AO94" s="267"/>
      <c r="AP94" s="267"/>
      <c r="AQ94" s="196" t="s">
        <v>4289</v>
      </c>
      <c r="AR94" s="267"/>
      <c r="AS94" s="196" t="s">
        <v>4290</v>
      </c>
      <c r="AT94" s="196" t="s">
        <v>4083</v>
      </c>
      <c r="AU94" s="267"/>
      <c r="AV94" s="267"/>
      <c r="AW94" s="267"/>
      <c r="AX94" s="267"/>
      <c r="AY94" s="178"/>
      <c r="AZ94" s="202" t="s">
        <v>4291</v>
      </c>
      <c r="BA94" s="548" t="s">
        <v>548</v>
      </c>
      <c r="BB94" s="548" t="s">
        <v>1190</v>
      </c>
      <c r="BC94" s="202" t="s">
        <v>2833</v>
      </c>
      <c r="BD94" s="202" t="s">
        <v>1976</v>
      </c>
      <c r="BE94" s="202" t="s">
        <v>4292</v>
      </c>
      <c r="BF94" s="202" t="s">
        <v>4293</v>
      </c>
      <c r="BG94" s="243" t="s">
        <v>2649</v>
      </c>
      <c r="BH94" s="203"/>
      <c r="BI94" s="202" t="s">
        <v>4294</v>
      </c>
      <c r="BJ94" s="243" t="s">
        <v>3010</v>
      </c>
      <c r="BK94" s="272"/>
      <c r="BL94" s="202" t="s">
        <v>4295</v>
      </c>
      <c r="BM94" s="202" t="s">
        <v>4296</v>
      </c>
      <c r="BN94" s="202" t="s">
        <v>4297</v>
      </c>
      <c r="BO94" s="178"/>
      <c r="BP94" s="207"/>
      <c r="BQ94" s="207" t="s">
        <v>3167</v>
      </c>
      <c r="BR94" s="207" t="s">
        <v>2954</v>
      </c>
      <c r="BS94" s="207" t="s">
        <v>4298</v>
      </c>
      <c r="BT94" s="207" t="s">
        <v>3826</v>
      </c>
      <c r="BU94" s="209" t="s">
        <v>4299</v>
      </c>
      <c r="BV94" s="276"/>
      <c r="BW94" s="209" t="s">
        <v>909</v>
      </c>
      <c r="BX94" s="207" t="s">
        <v>4300</v>
      </c>
      <c r="BY94" s="209" t="s">
        <v>4301</v>
      </c>
      <c r="BZ94" s="276"/>
      <c r="CA94" s="276"/>
      <c r="CB94" s="276"/>
      <c r="CC94" s="276"/>
      <c r="CD94" s="276"/>
      <c r="CE94" s="276"/>
      <c r="CF94" s="278" t="s">
        <v>4302</v>
      </c>
      <c r="CG94" s="278" t="s">
        <v>4303</v>
      </c>
      <c r="CH94" s="278" t="s">
        <v>2707</v>
      </c>
      <c r="CI94" s="278" t="s">
        <v>4304</v>
      </c>
      <c r="CJ94" s="212" t="s">
        <v>4305</v>
      </c>
      <c r="CK94" s="278" t="s">
        <v>4306</v>
      </c>
      <c r="CL94" s="278" t="s">
        <v>4307</v>
      </c>
      <c r="CM94" s="278" t="s">
        <v>4308</v>
      </c>
      <c r="CN94" s="282"/>
      <c r="CO94" s="282"/>
      <c r="CP94" s="282"/>
      <c r="CQ94" s="282"/>
      <c r="CR94" s="282"/>
      <c r="CS94" s="178"/>
      <c r="CT94" s="217" t="s">
        <v>4309</v>
      </c>
      <c r="CU94" s="217" t="s">
        <v>1947</v>
      </c>
      <c r="CV94" s="217" t="s">
        <v>4310</v>
      </c>
      <c r="CW94" s="217" t="s">
        <v>4311</v>
      </c>
      <c r="CX94" s="217" t="s">
        <v>4312</v>
      </c>
      <c r="CY94" s="217" t="s">
        <v>1227</v>
      </c>
      <c r="CZ94" s="217" t="s">
        <v>4313</v>
      </c>
      <c r="DA94" s="220" t="s">
        <v>2808</v>
      </c>
      <c r="DB94" s="286"/>
      <c r="DC94" s="286"/>
      <c r="DD94" s="286"/>
      <c r="DE94" s="220" t="s">
        <v>4314</v>
      </c>
      <c r="DF94" s="178"/>
      <c r="DG94" s="252" t="s">
        <v>2843</v>
      </c>
      <c r="DH94" s="288"/>
      <c r="DI94" s="288"/>
      <c r="DJ94" s="226" t="s">
        <v>3322</v>
      </c>
      <c r="DK94" s="226" t="s">
        <v>2946</v>
      </c>
      <c r="DL94" s="226" t="s">
        <v>1028</v>
      </c>
      <c r="DM94" s="288"/>
      <c r="DN94" s="226" t="s">
        <v>4315</v>
      </c>
      <c r="DO94" s="226"/>
      <c r="DP94" s="288"/>
      <c r="DQ94" s="288"/>
      <c r="DR94" s="288"/>
      <c r="DS94" s="226" t="s">
        <v>1880</v>
      </c>
      <c r="DT94" s="288"/>
      <c r="DU94" s="288"/>
      <c r="DV94" s="252"/>
      <c r="DW94" s="290" t="s">
        <v>4316</v>
      </c>
      <c r="DX94" s="288"/>
      <c r="DY94" s="226" t="s">
        <v>1157</v>
      </c>
      <c r="DZ94" s="288"/>
      <c r="EA94" s="288"/>
      <c r="EB94" s="288"/>
    </row>
    <row r="95" ht="15.75" customHeight="1">
      <c r="A95" s="230" t="s">
        <v>4317</v>
      </c>
      <c r="B95" s="76" t="s">
        <v>4318</v>
      </c>
      <c r="C95" s="77" t="s">
        <v>902</v>
      </c>
      <c r="D95" s="78" t="s">
        <v>902</v>
      </c>
      <c r="E95" s="79" t="s">
        <v>902</v>
      </c>
      <c r="F95" s="80" t="s">
        <v>903</v>
      </c>
      <c r="G95" s="76" t="s">
        <v>3836</v>
      </c>
      <c r="H95" s="255"/>
      <c r="I95" s="175"/>
      <c r="J95" s="175" t="s">
        <v>4319</v>
      </c>
      <c r="K95" s="175" t="s">
        <v>3230</v>
      </c>
      <c r="L95" s="175" t="s">
        <v>3878</v>
      </c>
      <c r="M95" s="255"/>
      <c r="N95" s="175" t="s">
        <v>4320</v>
      </c>
      <c r="O95" s="175" t="s">
        <v>4321</v>
      </c>
      <c r="P95" s="173" t="s">
        <v>3750</v>
      </c>
      <c r="Q95" s="255"/>
      <c r="R95" s="255"/>
      <c r="S95" s="255"/>
      <c r="T95" s="255"/>
      <c r="U95" s="255"/>
      <c r="V95" s="255"/>
      <c r="W95" s="176"/>
      <c r="X95" s="255"/>
      <c r="Y95" s="173" t="s">
        <v>2762</v>
      </c>
      <c r="Z95" s="175" t="s">
        <v>4322</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2825</v>
      </c>
      <c r="BY95" s="255"/>
      <c r="BZ95" s="255"/>
      <c r="CA95" s="255"/>
      <c r="CB95" s="255"/>
      <c r="CC95" s="255"/>
      <c r="CD95" s="255"/>
      <c r="CE95" s="255"/>
      <c r="CF95" s="175" t="s">
        <v>4326</v>
      </c>
      <c r="CG95" s="175" t="s">
        <v>4156</v>
      </c>
      <c r="CH95" s="255"/>
      <c r="CI95" s="175" t="s">
        <v>4327</v>
      </c>
      <c r="CJ95" s="255"/>
      <c r="CK95" s="175" t="s">
        <v>4328</v>
      </c>
      <c r="CL95" s="84" t="s">
        <v>1803</v>
      </c>
      <c r="CM95" s="255"/>
      <c r="CN95" s="255"/>
      <c r="CO95" s="255"/>
      <c r="CP95" s="255"/>
      <c r="CQ95" s="255"/>
      <c r="CR95" s="255"/>
      <c r="CS95" s="178"/>
      <c r="CT95" s="175" t="s">
        <v>4329</v>
      </c>
      <c r="CU95" s="255"/>
      <c r="CV95" s="175" t="s">
        <v>3440</v>
      </c>
      <c r="CW95" s="175" t="s">
        <v>2213</v>
      </c>
      <c r="CX95" s="255"/>
      <c r="CY95" s="255"/>
      <c r="CZ95" s="175" t="s">
        <v>4330</v>
      </c>
      <c r="DA95" s="175" t="s">
        <v>1497</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9" t="s">
        <v>4332</v>
      </c>
      <c r="B96" s="96" t="s">
        <v>4333</v>
      </c>
      <c r="C96" s="97" t="s">
        <v>902</v>
      </c>
      <c r="D96" s="98" t="s">
        <v>902</v>
      </c>
      <c r="E96" s="99" t="s">
        <v>902</v>
      </c>
      <c r="F96" s="100" t="s">
        <v>1483</v>
      </c>
      <c r="G96" s="96" t="s">
        <v>1317</v>
      </c>
      <c r="H96" s="184" t="s">
        <v>4334</v>
      </c>
      <c r="I96" s="184" t="s">
        <v>4335</v>
      </c>
      <c r="J96" s="184" t="s">
        <v>3478</v>
      </c>
      <c r="K96" s="184" t="s">
        <v>1443</v>
      </c>
      <c r="L96" s="184" t="s">
        <v>4336</v>
      </c>
      <c r="M96" s="184" t="s">
        <v>4337</v>
      </c>
      <c r="N96" s="184" t="s">
        <v>4338</v>
      </c>
      <c r="O96" s="184" t="s">
        <v>4339</v>
      </c>
      <c r="P96" s="184" t="s">
        <v>2699</v>
      </c>
      <c r="Q96" s="184" t="s">
        <v>4340</v>
      </c>
      <c r="R96" s="184" t="s">
        <v>4341</v>
      </c>
      <c r="S96" s="184" t="s">
        <v>4342</v>
      </c>
      <c r="T96" s="263"/>
      <c r="U96" s="184" t="s">
        <v>4343</v>
      </c>
      <c r="V96" s="184" t="s">
        <v>4344</v>
      </c>
      <c r="W96" s="176"/>
      <c r="X96" s="108" t="s">
        <v>4345</v>
      </c>
      <c r="Y96" s="108" t="s">
        <v>4346</v>
      </c>
      <c r="Z96" s="108" t="s">
        <v>4347</v>
      </c>
      <c r="AA96" s="108" t="s">
        <v>1491</v>
      </c>
      <c r="AB96" s="108" t="s">
        <v>4348</v>
      </c>
      <c r="AC96" s="108" t="s">
        <v>4349</v>
      </c>
      <c r="AD96" s="193"/>
      <c r="AE96" s="108" t="s">
        <v>582</v>
      </c>
      <c r="AF96" s="108" t="s">
        <v>4350</v>
      </c>
      <c r="AG96" s="108" t="s">
        <v>4351</v>
      </c>
      <c r="AH96" s="235"/>
      <c r="AI96" s="108" t="s">
        <v>3517</v>
      </c>
      <c r="AJ96" s="108" t="s">
        <v>4352</v>
      </c>
      <c r="AK96" s="176"/>
      <c r="AL96" s="195" t="s">
        <v>4353</v>
      </c>
      <c r="AM96" s="195" t="s">
        <v>4354</v>
      </c>
      <c r="AN96" s="267"/>
      <c r="AO96" s="267"/>
      <c r="AP96" s="267"/>
      <c r="AQ96" s="267"/>
      <c r="AR96" s="267"/>
      <c r="AS96" s="195" t="s">
        <v>4355</v>
      </c>
      <c r="AT96" s="195" t="s">
        <v>4356</v>
      </c>
      <c r="AU96" s="195" t="s">
        <v>4357</v>
      </c>
      <c r="AV96" s="195" t="s">
        <v>2269</v>
      </c>
      <c r="AW96" s="195" t="s">
        <v>842</v>
      </c>
      <c r="AX96" s="267"/>
      <c r="AY96" s="178"/>
      <c r="AZ96" s="201" t="s">
        <v>4358</v>
      </c>
      <c r="BA96" s="201" t="s">
        <v>1486</v>
      </c>
      <c r="BB96" s="201" t="s">
        <v>495</v>
      </c>
      <c r="BC96" s="201" t="s">
        <v>3821</v>
      </c>
      <c r="BD96" s="201" t="s">
        <v>4359</v>
      </c>
      <c r="BE96" s="201" t="s">
        <v>4360</v>
      </c>
      <c r="BF96" s="201" t="s">
        <v>1153</v>
      </c>
      <c r="BG96" s="201" t="s">
        <v>1944</v>
      </c>
      <c r="BH96" s="203"/>
      <c r="BI96" s="272"/>
      <c r="BJ96" s="201" t="s">
        <v>102</v>
      </c>
      <c r="BK96" s="272"/>
      <c r="BL96" s="201" t="s">
        <v>4361</v>
      </c>
      <c r="BM96" s="272"/>
      <c r="BN96" s="272"/>
      <c r="BO96" s="178"/>
      <c r="BP96" s="207"/>
      <c r="BQ96" s="139" t="s">
        <v>4362</v>
      </c>
      <c r="BR96" s="207" t="s">
        <v>1240</v>
      </c>
      <c r="BS96" s="139" t="s">
        <v>4363</v>
      </c>
      <c r="BT96" s="247" t="s">
        <v>4364</v>
      </c>
      <c r="BU96" s="139" t="s">
        <v>4365</v>
      </c>
      <c r="BV96" s="209" t="s">
        <v>4366</v>
      </c>
      <c r="BW96" s="139" t="s">
        <v>4367</v>
      </c>
      <c r="BX96" s="276"/>
      <c r="BY96" s="139" t="s">
        <v>171</v>
      </c>
      <c r="BZ96" s="207" t="s">
        <v>4368</v>
      </c>
      <c r="CA96" s="276"/>
      <c r="CB96" s="276"/>
      <c r="CC96" s="276"/>
      <c r="CD96" s="276"/>
      <c r="CE96" s="276"/>
      <c r="CF96" s="146" t="s">
        <v>4369</v>
      </c>
      <c r="CG96" s="146" t="s">
        <v>4370</v>
      </c>
      <c r="CH96" s="146" t="s">
        <v>1484</v>
      </c>
      <c r="CI96" s="282"/>
      <c r="CJ96" s="146" t="s">
        <v>1471</v>
      </c>
      <c r="CK96" s="282"/>
      <c r="CL96" s="212" t="s">
        <v>4371</v>
      </c>
      <c r="CM96" s="212" t="s">
        <v>2419</v>
      </c>
      <c r="CN96" s="282"/>
      <c r="CO96" s="282"/>
      <c r="CP96" s="282"/>
      <c r="CQ96" s="282"/>
      <c r="CR96" s="146" t="s">
        <v>4372</v>
      </c>
      <c r="CS96" s="178"/>
      <c r="CT96" s="217" t="s">
        <v>4373</v>
      </c>
      <c r="CU96" s="217" t="s">
        <v>4374</v>
      </c>
      <c r="CV96" s="217" t="s">
        <v>4264</v>
      </c>
      <c r="CW96" s="217" t="s">
        <v>4375</v>
      </c>
      <c r="CX96" s="217" t="s">
        <v>4376</v>
      </c>
      <c r="CY96" s="217" t="s">
        <v>4377</v>
      </c>
      <c r="CZ96" s="217" t="s">
        <v>4378</v>
      </c>
      <c r="DA96" s="217" t="s">
        <v>4379</v>
      </c>
      <c r="DB96" s="286"/>
      <c r="DC96" s="286"/>
      <c r="DD96" s="286"/>
      <c r="DE96" s="217" t="s">
        <v>364</v>
      </c>
      <c r="DF96" s="178"/>
      <c r="DG96" s="288"/>
      <c r="DH96" s="288"/>
      <c r="DI96" s="288"/>
      <c r="DJ96" s="288"/>
      <c r="DK96" s="288"/>
      <c r="DL96" s="288"/>
      <c r="DM96" s="288"/>
      <c r="DN96" s="252"/>
      <c r="DO96" s="252"/>
      <c r="DP96" s="288"/>
      <c r="DQ96" s="252" t="s">
        <v>395</v>
      </c>
      <c r="DR96" s="288"/>
      <c r="DS96" s="288"/>
      <c r="DT96" s="288"/>
      <c r="DU96" s="288"/>
      <c r="DV96" s="252"/>
      <c r="DW96" s="290" t="s">
        <v>4380</v>
      </c>
      <c r="DX96" s="288"/>
      <c r="DY96" s="288"/>
      <c r="DZ96" s="288"/>
      <c r="EA96" s="288"/>
      <c r="EB96" s="288"/>
    </row>
    <row r="97" ht="15.75" customHeight="1">
      <c r="A97" s="230" t="s">
        <v>4381</v>
      </c>
      <c r="B97" s="76" t="s">
        <v>4382</v>
      </c>
      <c r="C97" s="77" t="s">
        <v>902</v>
      </c>
      <c r="D97" s="78" t="s">
        <v>902</v>
      </c>
      <c r="E97" s="79" t="s">
        <v>902</v>
      </c>
      <c r="F97" s="80" t="s">
        <v>902</v>
      </c>
      <c r="G97" s="76" t="s">
        <v>3063</v>
      </c>
      <c r="H97" s="175" t="s">
        <v>2384</v>
      </c>
      <c r="I97" s="175" t="s">
        <v>4383</v>
      </c>
      <c r="J97" s="175" t="s">
        <v>4384</v>
      </c>
      <c r="K97" s="175" t="s">
        <v>4385</v>
      </c>
      <c r="L97" s="173" t="s">
        <v>344</v>
      </c>
      <c r="M97" s="173" t="s">
        <v>4386</v>
      </c>
      <c r="N97" s="173" t="s">
        <v>4387</v>
      </c>
      <c r="O97" s="173" t="s">
        <v>2540</v>
      </c>
      <c r="P97" s="175" t="s">
        <v>4388</v>
      </c>
      <c r="Q97" s="255"/>
      <c r="R97" s="255"/>
      <c r="S97" s="255"/>
      <c r="T97" s="255"/>
      <c r="U97" s="255"/>
      <c r="V97" s="255"/>
      <c r="W97" s="176"/>
      <c r="X97" s="175" t="s">
        <v>4389</v>
      </c>
      <c r="Y97" s="175" t="s">
        <v>3437</v>
      </c>
      <c r="Z97" s="173" t="s">
        <v>2678</v>
      </c>
      <c r="AA97" s="175" t="s">
        <v>4390</v>
      </c>
      <c r="AB97" s="175" t="s">
        <v>2190</v>
      </c>
      <c r="AC97" s="175" t="s">
        <v>1710</v>
      </c>
      <c r="AD97" s="173"/>
      <c r="AE97" s="175" t="s">
        <v>671</v>
      </c>
      <c r="AF97" s="175" t="s">
        <v>3400</v>
      </c>
      <c r="AG97" s="255"/>
      <c r="AH97" s="255"/>
      <c r="AI97" s="255"/>
      <c r="AJ97" s="255"/>
      <c r="AK97" s="176"/>
      <c r="AL97" s="255"/>
      <c r="AM97" s="175" t="s">
        <v>4391</v>
      </c>
      <c r="AN97" s="255"/>
      <c r="AO97" s="255"/>
      <c r="AP97" s="255"/>
      <c r="AQ97" s="255"/>
      <c r="AR97" s="255"/>
      <c r="AS97" s="175" t="s">
        <v>1600</v>
      </c>
      <c r="AT97" s="175" t="s">
        <v>1297</v>
      </c>
      <c r="AU97" s="255"/>
      <c r="AV97" s="255"/>
      <c r="AW97" s="255"/>
      <c r="AX97" s="255"/>
      <c r="AY97" s="178"/>
      <c r="AZ97" s="175" t="s">
        <v>4392</v>
      </c>
      <c r="BA97" s="175" t="s">
        <v>4393</v>
      </c>
      <c r="BB97" s="173" t="s">
        <v>362</v>
      </c>
      <c r="BC97" s="175" t="s">
        <v>4394</v>
      </c>
      <c r="BD97" s="175" t="s">
        <v>4395</v>
      </c>
      <c r="BE97" s="175"/>
      <c r="BF97" s="255"/>
      <c r="BG97" s="173" t="s">
        <v>4396</v>
      </c>
      <c r="BH97" s="175" t="s">
        <v>4397</v>
      </c>
      <c r="BI97" s="175"/>
      <c r="BJ97" s="175" t="s">
        <v>4398</v>
      </c>
      <c r="BK97" s="255"/>
      <c r="BL97" s="175" t="s">
        <v>1088</v>
      </c>
      <c r="BM97" s="255"/>
      <c r="BN97" s="255"/>
      <c r="BO97" s="178"/>
      <c r="BP97" s="173"/>
      <c r="BQ97" s="175" t="s">
        <v>4399</v>
      </c>
      <c r="BR97" s="175" t="s">
        <v>3254</v>
      </c>
      <c r="BS97" s="175" t="s">
        <v>404</v>
      </c>
      <c r="BT97" s="175"/>
      <c r="BU97" s="175" t="s">
        <v>4400</v>
      </c>
      <c r="BV97" s="175" t="s">
        <v>946</v>
      </c>
      <c r="BW97" s="173" t="s">
        <v>4401</v>
      </c>
      <c r="BX97" s="255"/>
      <c r="BY97" s="175" t="s">
        <v>4402</v>
      </c>
      <c r="BZ97" s="175" t="s">
        <v>4368</v>
      </c>
      <c r="CA97" s="255"/>
      <c r="CB97" s="255"/>
      <c r="CC97" s="175" t="s">
        <v>1329</v>
      </c>
      <c r="CD97" s="255"/>
      <c r="CE97" s="255"/>
      <c r="CF97" s="175" t="s">
        <v>4192</v>
      </c>
      <c r="CG97" s="175" t="s">
        <v>1803</v>
      </c>
      <c r="CH97" s="175" t="s">
        <v>4403</v>
      </c>
      <c r="CI97" s="175" t="s">
        <v>4404</v>
      </c>
      <c r="CJ97" s="255"/>
      <c r="CK97" s="175" t="s">
        <v>4405</v>
      </c>
      <c r="CL97" s="175" t="s">
        <v>229</v>
      </c>
      <c r="CM97" s="173" t="s">
        <v>1994</v>
      </c>
      <c r="CN97" s="255"/>
      <c r="CO97" s="255"/>
      <c r="CP97" s="255"/>
      <c r="CQ97" s="255"/>
      <c r="CR97" s="255"/>
      <c r="CS97" s="178"/>
      <c r="CT97" s="175" t="s">
        <v>2758</v>
      </c>
      <c r="CU97" s="175" t="s">
        <v>4215</v>
      </c>
      <c r="CV97" s="175" t="s">
        <v>1010</v>
      </c>
      <c r="CW97" s="173" t="s">
        <v>393</v>
      </c>
      <c r="CX97" s="175" t="s">
        <v>4406</v>
      </c>
      <c r="CY97" s="175" t="s">
        <v>4407</v>
      </c>
      <c r="CZ97" s="175" t="s">
        <v>4408</v>
      </c>
      <c r="DA97" s="175" t="s">
        <v>2237</v>
      </c>
      <c r="DB97" s="255"/>
      <c r="DC97" s="255"/>
      <c r="DD97" s="255"/>
      <c r="DE97" s="255"/>
      <c r="DF97" s="178"/>
      <c r="DG97" s="255"/>
      <c r="DH97" s="255"/>
      <c r="DI97" s="255"/>
      <c r="DJ97" s="255"/>
      <c r="DK97" s="255"/>
      <c r="DL97" s="255"/>
      <c r="DM97" s="255"/>
      <c r="DN97" s="175" t="s">
        <v>4409</v>
      </c>
      <c r="DO97" s="175"/>
      <c r="DP97" s="255"/>
      <c r="DQ97" s="175" t="s">
        <v>4226</v>
      </c>
      <c r="DR97" s="175" t="s">
        <v>4410</v>
      </c>
      <c r="DS97" s="175" t="s">
        <v>4411</v>
      </c>
      <c r="DT97" s="175" t="s">
        <v>3493</v>
      </c>
      <c r="DU97" s="255"/>
      <c r="DV97" s="255"/>
      <c r="DW97" s="232"/>
      <c r="DX97" s="255"/>
      <c r="DY97" s="175" t="s">
        <v>504</v>
      </c>
      <c r="DZ97" s="255"/>
      <c r="EA97" s="255"/>
      <c r="EB97" s="255"/>
    </row>
    <row r="98" ht="15.75" customHeight="1">
      <c r="A98" s="257" t="s">
        <v>4412</v>
      </c>
      <c r="B98" s="96" t="s">
        <v>4413</v>
      </c>
      <c r="C98" s="97" t="s">
        <v>902</v>
      </c>
      <c r="D98" s="98" t="s">
        <v>902</v>
      </c>
      <c r="E98" s="99" t="s">
        <v>902</v>
      </c>
      <c r="F98" s="100" t="s">
        <v>903</v>
      </c>
      <c r="G98" s="96" t="s">
        <v>4414</v>
      </c>
      <c r="H98" s="185"/>
      <c r="I98" s="183" t="s">
        <v>4415</v>
      </c>
      <c r="J98" s="183" t="s">
        <v>1382</v>
      </c>
      <c r="K98" s="184" t="s">
        <v>237</v>
      </c>
      <c r="L98" s="183" t="s">
        <v>1076</v>
      </c>
      <c r="M98" s="263"/>
      <c r="N98" s="183" t="s">
        <v>4416</v>
      </c>
      <c r="O98" s="183" t="s">
        <v>2104</v>
      </c>
      <c r="P98" s="185" t="s">
        <v>2828</v>
      </c>
      <c r="Q98" s="263"/>
      <c r="R98" s="263"/>
      <c r="S98" s="263"/>
      <c r="T98" s="263"/>
      <c r="U98" s="263"/>
      <c r="V98" s="263"/>
      <c r="W98" s="176"/>
      <c r="X98" s="193" t="s">
        <v>3760</v>
      </c>
      <c r="Y98" s="193" t="s">
        <v>4417</v>
      </c>
      <c r="Z98" s="193" t="s">
        <v>3702</v>
      </c>
      <c r="AA98" s="193" t="s">
        <v>4418</v>
      </c>
      <c r="AB98" s="193" t="s">
        <v>1920</v>
      </c>
      <c r="AC98" s="193" t="s">
        <v>4419</v>
      </c>
      <c r="AD98" s="235"/>
      <c r="AE98" s="460" t="s">
        <v>4420</v>
      </c>
      <c r="AF98" s="193" t="s">
        <v>4421</v>
      </c>
      <c r="AG98" s="266"/>
      <c r="AH98" s="266"/>
      <c r="AI98" s="266"/>
      <c r="AJ98" s="266"/>
      <c r="AK98" s="176"/>
      <c r="AL98" s="267"/>
      <c r="AM98" s="267"/>
      <c r="AN98" s="267"/>
      <c r="AO98" s="267"/>
      <c r="AP98" s="267"/>
      <c r="AQ98" s="267"/>
      <c r="AR98" s="267"/>
      <c r="AS98" s="196" t="s">
        <v>970</v>
      </c>
      <c r="AT98" s="196" t="s">
        <v>4230</v>
      </c>
      <c r="AU98" s="267"/>
      <c r="AV98" s="267"/>
      <c r="AW98" s="267"/>
      <c r="AX98" s="267"/>
      <c r="AY98" s="178"/>
      <c r="AZ98" s="202" t="s">
        <v>4032</v>
      </c>
      <c r="BA98" s="202" t="s">
        <v>670</v>
      </c>
      <c r="BB98" s="243" t="s">
        <v>4422</v>
      </c>
      <c r="BC98" s="202" t="s">
        <v>3940</v>
      </c>
      <c r="BD98" s="202" t="s">
        <v>4423</v>
      </c>
      <c r="BE98" s="243" t="s">
        <v>4424</v>
      </c>
      <c r="BF98" s="272"/>
      <c r="BG98" s="548" t="s">
        <v>956</v>
      </c>
      <c r="BH98" s="202" t="s">
        <v>4425</v>
      </c>
      <c r="BI98" s="202" t="s">
        <v>4426</v>
      </c>
      <c r="BJ98" s="243" t="s">
        <v>4427</v>
      </c>
      <c r="BK98" s="272"/>
      <c r="BL98" s="272"/>
      <c r="BM98" s="272"/>
      <c r="BN98" s="272"/>
      <c r="BO98" s="178"/>
      <c r="BP98" s="207" t="s">
        <v>4428</v>
      </c>
      <c r="BQ98" s="207" t="s">
        <v>2613</v>
      </c>
      <c r="BR98" s="207" t="s">
        <v>4037</v>
      </c>
      <c r="BS98" s="207" t="s">
        <v>4429</v>
      </c>
      <c r="BT98" s="207" t="s">
        <v>4430</v>
      </c>
      <c r="BU98" s="207" t="s">
        <v>518</v>
      </c>
      <c r="BV98" s="276"/>
      <c r="BW98" s="207" t="s">
        <v>826</v>
      </c>
      <c r="BX98" s="207" t="s">
        <v>4431</v>
      </c>
      <c r="BY98" s="276"/>
      <c r="BZ98" s="276"/>
      <c r="CA98" s="276"/>
      <c r="CB98" s="276"/>
      <c r="CC98" s="276"/>
      <c r="CD98" s="276"/>
      <c r="CE98" s="276"/>
      <c r="CF98" s="278" t="s">
        <v>4432</v>
      </c>
      <c r="CG98" s="278" t="s">
        <v>4433</v>
      </c>
      <c r="CH98" s="278" t="s">
        <v>3117</v>
      </c>
      <c r="CI98" s="278" t="s">
        <v>4434</v>
      </c>
      <c r="CJ98" s="282"/>
      <c r="CK98" s="278" t="s">
        <v>4435</v>
      </c>
      <c r="CL98" s="278" t="s">
        <v>2907</v>
      </c>
      <c r="CM98" s="278" t="s">
        <v>4436</v>
      </c>
      <c r="CN98" s="282"/>
      <c r="CO98" s="282"/>
      <c r="CP98" s="282"/>
      <c r="CQ98" s="282"/>
      <c r="CR98" s="282"/>
      <c r="CS98" s="178"/>
      <c r="CT98" s="217" t="s">
        <v>4437</v>
      </c>
      <c r="CU98" s="217" t="s">
        <v>2128</v>
      </c>
      <c r="CV98" s="217" t="s">
        <v>3732</v>
      </c>
      <c r="CW98" s="217" t="s">
        <v>4438</v>
      </c>
      <c r="CX98" s="217" t="s">
        <v>4439</v>
      </c>
      <c r="CY98" s="217" t="s">
        <v>4440</v>
      </c>
      <c r="CZ98" s="217" t="s">
        <v>4441</v>
      </c>
      <c r="DA98" s="217" t="s">
        <v>4086</v>
      </c>
      <c r="DB98" s="286"/>
      <c r="DC98" s="286"/>
      <c r="DD98" s="286"/>
      <c r="DE98" s="286"/>
      <c r="DF98" s="178"/>
      <c r="DG98" s="496"/>
      <c r="DH98" s="496"/>
      <c r="DI98" s="288"/>
      <c r="DJ98" s="288"/>
      <c r="DK98" s="288"/>
      <c r="DL98" s="288"/>
      <c r="DM98" s="288"/>
      <c r="DN98" s="226" t="s">
        <v>4442</v>
      </c>
      <c r="DO98" s="288"/>
      <c r="DP98" s="288"/>
      <c r="DQ98" s="288"/>
      <c r="DR98" s="288"/>
      <c r="DS98" s="288"/>
      <c r="DT98" s="288"/>
      <c r="DU98" s="288"/>
      <c r="DV98" s="288"/>
      <c r="DW98" s="290"/>
      <c r="DX98" s="288"/>
      <c r="DY98" s="288"/>
      <c r="DZ98" s="288"/>
      <c r="EA98" s="288"/>
      <c r="EB98" s="288"/>
    </row>
    <row r="99" ht="15.75" customHeight="1">
      <c r="A99" s="230" t="s">
        <v>4443</v>
      </c>
      <c r="B99" s="76" t="s">
        <v>4444</v>
      </c>
      <c r="C99" s="77" t="s">
        <v>902</v>
      </c>
      <c r="D99" s="78" t="s">
        <v>902</v>
      </c>
      <c r="E99" s="79" t="s">
        <v>902</v>
      </c>
      <c r="F99" s="80" t="s">
        <v>902</v>
      </c>
      <c r="G99" s="76" t="s">
        <v>326</v>
      </c>
      <c r="H99" s="304" t="s">
        <v>4445</v>
      </c>
      <c r="I99" s="406" t="s">
        <v>4446</v>
      </c>
      <c r="J99" s="304" t="s">
        <v>101</v>
      </c>
      <c r="K99" s="304" t="s">
        <v>3353</v>
      </c>
      <c r="L99" s="304"/>
      <c r="M99" s="304"/>
      <c r="N99" s="304"/>
      <c r="O99" s="304"/>
      <c r="P99" s="304"/>
      <c r="Q99" s="255"/>
      <c r="R99" s="255"/>
      <c r="S99" s="255"/>
      <c r="T99" s="255"/>
      <c r="U99" s="255"/>
      <c r="V99" s="255"/>
      <c r="W99" s="176"/>
      <c r="X99" s="406" t="s">
        <v>1242</v>
      </c>
      <c r="Y99" s="304" t="s">
        <v>3841</v>
      </c>
      <c r="Z99" s="304"/>
      <c r="AA99" s="304"/>
      <c r="AB99" s="304"/>
      <c r="AC99" s="304"/>
      <c r="AD99" s="255"/>
      <c r="AE99" s="304"/>
      <c r="AF99" s="406" t="s">
        <v>2637</v>
      </c>
      <c r="AG99" s="255"/>
      <c r="AH99" s="255"/>
      <c r="AI99" s="255"/>
      <c r="AJ99" s="255"/>
      <c r="AK99" s="176"/>
      <c r="AL99" s="255"/>
      <c r="AM99" s="255"/>
      <c r="AN99" s="255"/>
      <c r="AO99" s="255"/>
      <c r="AP99" s="255"/>
      <c r="AQ99" s="255"/>
      <c r="AR99" s="255"/>
      <c r="AS99" s="406" t="s">
        <v>2808</v>
      </c>
      <c r="AT99" s="304"/>
      <c r="AU99" s="255"/>
      <c r="AV99" s="255"/>
      <c r="AW99" s="255"/>
      <c r="AX99" s="255"/>
      <c r="AY99" s="178"/>
      <c r="AZ99" s="304"/>
      <c r="BA99" s="406" t="s">
        <v>1758</v>
      </c>
      <c r="BB99" s="304"/>
      <c r="BC99" s="304"/>
      <c r="BD99" s="406" t="s">
        <v>4447</v>
      </c>
      <c r="BE99" s="255"/>
      <c r="BF99" s="255"/>
      <c r="BG99" s="304"/>
      <c r="BH99" s="304"/>
      <c r="BI99" s="304"/>
      <c r="BJ99" s="304"/>
      <c r="BK99" s="255"/>
      <c r="BL99" s="255"/>
      <c r="BM99" s="255"/>
      <c r="BN99" s="255"/>
      <c r="BO99" s="178"/>
      <c r="BP99" s="304"/>
      <c r="BQ99" s="304"/>
      <c r="BR99" s="304"/>
      <c r="BS99" s="406" t="s">
        <v>4448</v>
      </c>
      <c r="BT99" s="304"/>
      <c r="BU99" s="304"/>
      <c r="BV99" s="550"/>
      <c r="BW99" s="255"/>
      <c r="BX99" s="304"/>
      <c r="BY99" s="304"/>
      <c r="BZ99" s="255"/>
      <c r="CA99" s="255"/>
      <c r="CB99" s="255"/>
      <c r="CC99" s="255"/>
      <c r="CD99" s="255"/>
      <c r="CE99" s="255"/>
      <c r="CF99" s="304"/>
      <c r="CG99" s="304" t="s">
        <v>1415</v>
      </c>
      <c r="CH99" s="304"/>
      <c r="CI99" s="550"/>
      <c r="CJ99" s="255"/>
      <c r="CK99" s="550"/>
      <c r="CL99" s="304"/>
      <c r="CM99" s="304"/>
      <c r="CN99" s="255"/>
      <c r="CO99" s="255"/>
      <c r="CP99" s="255"/>
      <c r="CQ99" s="255"/>
      <c r="CR99" s="255"/>
      <c r="CS99" s="178"/>
      <c r="CT99" s="304"/>
      <c r="CU99" s="255"/>
      <c r="CV99" s="304"/>
      <c r="CW99" s="406" t="s">
        <v>4449</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4450</v>
      </c>
      <c r="B100" s="96" t="s">
        <v>4451</v>
      </c>
      <c r="C100" s="97" t="s">
        <v>902</v>
      </c>
      <c r="D100" s="98" t="s">
        <v>902</v>
      </c>
      <c r="E100" s="99" t="s">
        <v>902</v>
      </c>
      <c r="F100" s="100" t="s">
        <v>902</v>
      </c>
      <c r="G100" s="96" t="s">
        <v>2286</v>
      </c>
      <c r="H100" s="263"/>
      <c r="I100" s="185" t="s">
        <v>4452</v>
      </c>
      <c r="J100" s="263"/>
      <c r="K100" s="263"/>
      <c r="L100" s="185" t="s">
        <v>4214</v>
      </c>
      <c r="M100" s="263"/>
      <c r="N100" s="185" t="s">
        <v>3634</v>
      </c>
      <c r="O100" s="185" t="s">
        <v>4453</v>
      </c>
      <c r="P100" s="185" t="s">
        <v>3379</v>
      </c>
      <c r="Q100" s="263"/>
      <c r="R100" s="263"/>
      <c r="S100" s="263"/>
      <c r="T100" s="263"/>
      <c r="U100" s="185" t="s">
        <v>1450</v>
      </c>
      <c r="V100" s="263"/>
      <c r="W100" s="176"/>
      <c r="X100" s="266"/>
      <c r="Y100" s="235" t="s">
        <v>3377</v>
      </c>
      <c r="Z100" s="235" t="s">
        <v>876</v>
      </c>
      <c r="AA100" s="266"/>
      <c r="AB100" s="235" t="s">
        <v>2130</v>
      </c>
      <c r="AC100" s="266"/>
      <c r="AD100" s="266"/>
      <c r="AE100" s="235" t="s">
        <v>2133</v>
      </c>
      <c r="AF100" s="266"/>
      <c r="AG100" s="266"/>
      <c r="AH100" s="266"/>
      <c r="AI100" s="266"/>
      <c r="AJ100" s="266"/>
      <c r="AK100" s="176"/>
      <c r="AL100" s="197"/>
      <c r="AM100" s="197" t="s">
        <v>4454</v>
      </c>
      <c r="AN100" s="267"/>
      <c r="AO100" s="267"/>
      <c r="AP100" s="267"/>
      <c r="AQ100" s="267"/>
      <c r="AR100" s="267"/>
      <c r="AS100" s="197" t="s">
        <v>1762</v>
      </c>
      <c r="AT100" s="267"/>
      <c r="AU100" s="267"/>
      <c r="AV100" s="267"/>
      <c r="AW100" s="197" t="s">
        <v>4455</v>
      </c>
      <c r="AX100" s="267"/>
      <c r="AY100" s="178"/>
      <c r="AZ100" s="272"/>
      <c r="BA100" s="272"/>
      <c r="BB100" s="272"/>
      <c r="BC100" s="243" t="s">
        <v>2763</v>
      </c>
      <c r="BD100" s="243" t="s">
        <v>3122</v>
      </c>
      <c r="BE100" s="272"/>
      <c r="BF100" s="272"/>
      <c r="BG100" s="243" t="s">
        <v>2764</v>
      </c>
      <c r="BH100" s="203"/>
      <c r="BI100" s="272"/>
      <c r="BJ100" s="272"/>
      <c r="BK100" s="272"/>
      <c r="BL100" s="272"/>
      <c r="BM100" s="272"/>
      <c r="BN100" s="272"/>
      <c r="BO100" s="178"/>
      <c r="BP100" s="276"/>
      <c r="BQ100" s="209" t="s">
        <v>4456</v>
      </c>
      <c r="BR100" s="209" t="s">
        <v>3255</v>
      </c>
      <c r="BS100" s="276"/>
      <c r="BT100" s="276"/>
      <c r="BU100" s="209" t="s">
        <v>2614</v>
      </c>
      <c r="BV100" s="276"/>
      <c r="BW100" s="209" t="s">
        <v>4457</v>
      </c>
      <c r="BX100" s="276"/>
      <c r="BY100" s="276"/>
      <c r="BZ100" s="276"/>
      <c r="CA100" s="276"/>
      <c r="CB100" s="276"/>
      <c r="CC100" s="276"/>
      <c r="CD100" s="276"/>
      <c r="CE100" s="276"/>
      <c r="CF100" s="282"/>
      <c r="CG100" s="282"/>
      <c r="CH100" s="282"/>
      <c r="CI100" s="212" t="s">
        <v>4458</v>
      </c>
      <c r="CJ100" s="282"/>
      <c r="CK100" s="282"/>
      <c r="CL100" s="282"/>
      <c r="CM100" s="282"/>
      <c r="CN100" s="282"/>
      <c r="CO100" s="282"/>
      <c r="CP100" s="282"/>
      <c r="CQ100" s="282"/>
      <c r="CR100" s="282"/>
      <c r="CS100" s="178"/>
      <c r="CT100" s="220" t="s">
        <v>4459</v>
      </c>
      <c r="CU100" s="286"/>
      <c r="CV100" s="220" t="s">
        <v>3334</v>
      </c>
      <c r="CW100" s="286"/>
      <c r="CX100" s="286"/>
      <c r="CY100" s="286"/>
      <c r="CZ100" s="220" t="s">
        <v>4460</v>
      </c>
      <c r="DA100" s="220"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4461</v>
      </c>
      <c r="B101" s="76" t="s">
        <v>4462</v>
      </c>
      <c r="C101" s="77" t="s">
        <v>903</v>
      </c>
      <c r="D101" s="78" t="s">
        <v>902</v>
      </c>
      <c r="E101" s="79" t="s">
        <v>902</v>
      </c>
      <c r="F101" s="80" t="s">
        <v>708</v>
      </c>
      <c r="G101" s="76" t="s">
        <v>2796</v>
      </c>
      <c r="H101" s="173" t="s">
        <v>1547</v>
      </c>
      <c r="I101" s="173" t="s">
        <v>4463</v>
      </c>
      <c r="J101" s="173" t="s">
        <v>2258</v>
      </c>
      <c r="K101" s="173" t="s">
        <v>4464</v>
      </c>
      <c r="L101" s="173" t="s">
        <v>3902</v>
      </c>
      <c r="M101" s="255"/>
      <c r="N101" s="255"/>
      <c r="O101" s="255"/>
      <c r="P101" s="175" t="s">
        <v>4465</v>
      </c>
      <c r="Q101" s="255"/>
      <c r="R101" s="255"/>
      <c r="S101" s="255"/>
      <c r="T101" s="255"/>
      <c r="U101" s="255"/>
      <c r="V101" s="255"/>
      <c r="W101" s="176"/>
      <c r="X101" s="255"/>
      <c r="Y101" s="173" t="s">
        <v>2127</v>
      </c>
      <c r="Z101" s="173" t="s">
        <v>4374</v>
      </c>
      <c r="AA101" s="173" t="s">
        <v>3335</v>
      </c>
      <c r="AB101" s="175" t="s">
        <v>4466</v>
      </c>
      <c r="AC101" s="255"/>
      <c r="AD101" s="255"/>
      <c r="AE101" s="255"/>
      <c r="AF101" s="175" t="s">
        <v>2369</v>
      </c>
      <c r="AG101" s="255"/>
      <c r="AH101" s="255"/>
      <c r="AI101" s="255"/>
      <c r="AJ101" s="255"/>
      <c r="AK101" s="176"/>
      <c r="AL101" s="256"/>
      <c r="AM101" s="256"/>
      <c r="AN101" s="256"/>
      <c r="AO101" s="173" t="s">
        <v>4467</v>
      </c>
      <c r="AP101" s="255"/>
      <c r="AQ101" s="255"/>
      <c r="AR101" s="255"/>
      <c r="AS101" s="255"/>
      <c r="AT101" s="255"/>
      <c r="AU101" s="173" t="s">
        <v>3440</v>
      </c>
      <c r="AV101" s="255"/>
      <c r="AW101" s="255"/>
      <c r="AX101" s="255"/>
      <c r="AY101" s="178"/>
      <c r="AZ101" s="255"/>
      <c r="BA101" s="175" t="s">
        <v>4468</v>
      </c>
      <c r="BB101" s="175" t="s">
        <v>4469</v>
      </c>
      <c r="BC101" s="255"/>
      <c r="BD101" s="255"/>
      <c r="BE101" s="255"/>
      <c r="BF101" s="255"/>
      <c r="BG101" s="84" t="s">
        <v>1207</v>
      </c>
      <c r="BH101" s="255"/>
      <c r="BI101" s="255"/>
      <c r="BJ101" s="255"/>
      <c r="BK101" s="255"/>
      <c r="BL101" s="255"/>
      <c r="BM101" s="255"/>
      <c r="BN101" s="255"/>
      <c r="BO101" s="178"/>
      <c r="BP101" s="84" t="s">
        <v>4470</v>
      </c>
      <c r="BQ101" s="255"/>
      <c r="BR101" s="255"/>
      <c r="BS101" s="173" t="s">
        <v>4471</v>
      </c>
      <c r="BT101" s="255"/>
      <c r="BU101" s="173" t="s">
        <v>4472</v>
      </c>
      <c r="BV101" s="255"/>
      <c r="BW101" s="255"/>
      <c r="BX101" s="255"/>
      <c r="BY101" s="255"/>
      <c r="BZ101" s="173" t="s">
        <v>4473</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3798</v>
      </c>
      <c r="CV101" s="173" t="s">
        <v>4474</v>
      </c>
      <c r="CW101" s="255"/>
      <c r="CX101" s="173" t="s">
        <v>4475</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4476</v>
      </c>
      <c r="DS101" s="255"/>
      <c r="DT101" s="173" t="s">
        <v>4477</v>
      </c>
      <c r="DU101" s="255"/>
      <c r="DV101" s="255"/>
      <c r="DW101" s="232"/>
      <c r="DX101" s="255"/>
      <c r="DY101" s="255"/>
      <c r="DZ101" s="255"/>
      <c r="EA101" s="255"/>
      <c r="EB101" s="255"/>
    </row>
    <row r="102" ht="15.75" customHeight="1">
      <c r="A102" s="257" t="s">
        <v>4478</v>
      </c>
      <c r="B102" s="96" t="s">
        <v>4479</v>
      </c>
      <c r="C102" s="97" t="s">
        <v>902</v>
      </c>
      <c r="D102" s="98" t="s">
        <v>902</v>
      </c>
      <c r="E102" s="99" t="s">
        <v>902</v>
      </c>
      <c r="F102" s="100" t="s">
        <v>709</v>
      </c>
      <c r="G102" s="96" t="s">
        <v>3773</v>
      </c>
      <c r="H102" s="185" t="s">
        <v>4480</v>
      </c>
      <c r="I102" s="185" t="s">
        <v>4481</v>
      </c>
      <c r="J102" s="185" t="s">
        <v>4482</v>
      </c>
      <c r="K102" s="185" t="s">
        <v>2876</v>
      </c>
      <c r="L102" s="187" t="s">
        <v>4483</v>
      </c>
      <c r="M102" s="263"/>
      <c r="N102" s="263"/>
      <c r="O102" s="187" t="s">
        <v>4484</v>
      </c>
      <c r="P102" s="263"/>
      <c r="Q102" s="263"/>
      <c r="R102" s="185"/>
      <c r="S102" s="185"/>
      <c r="T102" s="263"/>
      <c r="U102" s="263"/>
      <c r="V102" s="263"/>
      <c r="W102" s="176"/>
      <c r="X102" s="235" t="s">
        <v>1441</v>
      </c>
      <c r="Y102" s="266"/>
      <c r="Z102" s="235" t="s">
        <v>4485</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4486</v>
      </c>
      <c r="BI102" s="243"/>
      <c r="BJ102" s="272"/>
      <c r="BK102" s="272"/>
      <c r="BL102" s="272"/>
      <c r="BM102" s="272"/>
      <c r="BN102" s="272"/>
      <c r="BO102" s="178"/>
      <c r="BP102" s="276"/>
      <c r="BQ102" s="248" t="s">
        <v>4487</v>
      </c>
      <c r="BR102" s="209" t="s">
        <v>4488</v>
      </c>
      <c r="BS102" s="276"/>
      <c r="BT102" s="276"/>
      <c r="BU102" s="209" t="s">
        <v>4489</v>
      </c>
      <c r="BV102" s="276"/>
      <c r="BW102" s="276"/>
      <c r="BX102" s="276"/>
      <c r="BY102" s="276"/>
      <c r="BZ102" s="276"/>
      <c r="CA102" s="276"/>
      <c r="CB102" s="276"/>
      <c r="CC102" s="276"/>
      <c r="CD102" s="276"/>
      <c r="CE102" s="276"/>
      <c r="CF102" s="212" t="s">
        <v>2456</v>
      </c>
      <c r="CG102" s="250" t="s">
        <v>991</v>
      </c>
      <c r="CH102" s="282"/>
      <c r="CI102" s="282"/>
      <c r="CJ102" s="282"/>
      <c r="CK102" s="282"/>
      <c r="CL102" s="212" t="s">
        <v>1156</v>
      </c>
      <c r="CM102" s="214" t="str">
        <f>HYPERLINK("https://clips.twitch.tv/GlutenFreeFlirtyAmazonNinjaGrumpy","18.93")</f>
        <v>18.93</v>
      </c>
      <c r="CN102" s="282"/>
      <c r="CO102" s="282"/>
      <c r="CP102" s="282"/>
      <c r="CQ102" s="282"/>
      <c r="CR102" s="282"/>
      <c r="CS102" s="178"/>
      <c r="CT102" s="286"/>
      <c r="CU102" s="286"/>
      <c r="CV102" s="219"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4490</v>
      </c>
      <c r="B103" s="76" t="s">
        <v>4491</v>
      </c>
      <c r="C103" s="77" t="s">
        <v>902</v>
      </c>
      <c r="D103" s="78" t="s">
        <v>902</v>
      </c>
      <c r="E103" s="79" t="s">
        <v>902</v>
      </c>
      <c r="F103" s="80" t="s">
        <v>902</v>
      </c>
      <c r="G103" s="76" t="s">
        <v>4492</v>
      </c>
      <c r="H103" s="175" t="s">
        <v>4493</v>
      </c>
      <c r="I103" s="175" t="s">
        <v>4494</v>
      </c>
      <c r="J103" s="175" t="s">
        <v>127</v>
      </c>
      <c r="K103" s="175" t="s">
        <v>3372</v>
      </c>
      <c r="L103" s="175" t="s">
        <v>4495</v>
      </c>
      <c r="M103" s="175" t="s">
        <v>4496</v>
      </c>
      <c r="N103" s="175" t="s">
        <v>4497</v>
      </c>
      <c r="O103" s="175" t="s">
        <v>4498</v>
      </c>
      <c r="P103" s="255"/>
      <c r="Q103" s="255"/>
      <c r="R103" s="255"/>
      <c r="S103" s="255"/>
      <c r="T103" s="255"/>
      <c r="U103" s="255"/>
      <c r="V103" s="255"/>
      <c r="W103" s="176"/>
      <c r="X103" s="175" t="s">
        <v>4499</v>
      </c>
      <c r="Y103" s="175" t="s">
        <v>4500</v>
      </c>
      <c r="Z103" s="175" t="s">
        <v>4421</v>
      </c>
      <c r="AA103" s="175" t="s">
        <v>3783</v>
      </c>
      <c r="AB103" s="175" t="s">
        <v>3993</v>
      </c>
      <c r="AC103" s="175" t="s">
        <v>4068</v>
      </c>
      <c r="AD103" s="255"/>
      <c r="AE103" s="175" t="s">
        <v>4501</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1441</v>
      </c>
      <c r="BA103" s="175" t="s">
        <v>4502</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4162</v>
      </c>
      <c r="BS103" s="175" t="s">
        <v>2082</v>
      </c>
      <c r="BT103" s="175" t="s">
        <v>4503</v>
      </c>
      <c r="BU103" s="175" t="s">
        <v>1447</v>
      </c>
      <c r="BV103" s="255"/>
      <c r="BW103" s="255"/>
      <c r="BX103" s="255"/>
      <c r="BY103" s="255"/>
      <c r="BZ103" s="255"/>
      <c r="CA103" s="255"/>
      <c r="CB103" s="255"/>
      <c r="CC103" s="255"/>
      <c r="CD103" s="255"/>
      <c r="CE103" s="255"/>
      <c r="CF103" s="175" t="s">
        <v>4504</v>
      </c>
      <c r="CG103" s="175" t="s">
        <v>4505</v>
      </c>
      <c r="CH103" s="255"/>
      <c r="CI103" s="255"/>
      <c r="CJ103" s="255"/>
      <c r="CK103" s="255"/>
      <c r="CL103" s="255"/>
      <c r="CM103" s="255"/>
      <c r="CN103" s="255"/>
      <c r="CO103" s="255"/>
      <c r="CP103" s="255"/>
      <c r="CQ103" s="255"/>
      <c r="CR103" s="255"/>
      <c r="CS103" s="178"/>
      <c r="CT103" s="175" t="s">
        <v>3527</v>
      </c>
      <c r="CU103" s="175" t="s">
        <v>4506</v>
      </c>
      <c r="CV103" s="175" t="s">
        <v>2462</v>
      </c>
      <c r="CW103" s="255"/>
      <c r="CX103" s="255"/>
      <c r="CY103" s="255"/>
      <c r="CZ103" s="175" t="s">
        <v>4507</v>
      </c>
      <c r="DA103" s="255"/>
      <c r="DB103" s="255"/>
      <c r="DC103" s="255"/>
      <c r="DD103" s="255"/>
      <c r="DE103" s="255"/>
      <c r="DF103" s="178"/>
      <c r="DG103" s="255"/>
      <c r="DH103" s="255"/>
      <c r="DI103" s="255"/>
      <c r="DJ103" s="255"/>
      <c r="DK103" s="255"/>
      <c r="DL103" s="255"/>
      <c r="DM103" s="255"/>
      <c r="DN103" s="175" t="s">
        <v>4508</v>
      </c>
      <c r="DO103" s="175"/>
      <c r="DP103" s="255"/>
      <c r="DQ103" s="255"/>
      <c r="DR103" s="255"/>
      <c r="DS103" s="255"/>
      <c r="DT103" s="255"/>
      <c r="DU103" s="255"/>
      <c r="DV103" s="255"/>
      <c r="DW103" s="232"/>
      <c r="DX103" s="255"/>
      <c r="DY103" s="255"/>
      <c r="DZ103" s="255"/>
      <c r="EA103" s="255"/>
      <c r="EB103" s="255"/>
    </row>
    <row r="104" ht="15.75" customHeight="1">
      <c r="A104" s="257" t="s">
        <v>4509</v>
      </c>
      <c r="B104" s="96" t="s">
        <v>4510</v>
      </c>
      <c r="C104" s="97" t="s">
        <v>902</v>
      </c>
      <c r="D104" s="98" t="s">
        <v>902</v>
      </c>
      <c r="E104" s="99" t="s">
        <v>902</v>
      </c>
      <c r="F104" s="100" t="s">
        <v>903</v>
      </c>
      <c r="G104" s="96" t="s">
        <v>2690</v>
      </c>
      <c r="H104" s="185" t="s">
        <v>3198</v>
      </c>
      <c r="I104" s="185" t="s">
        <v>4511</v>
      </c>
      <c r="J104" s="185" t="s">
        <v>1112</v>
      </c>
      <c r="K104" s="185" t="s">
        <v>917</v>
      </c>
      <c r="L104" s="185" t="s">
        <v>4512</v>
      </c>
      <c r="M104" s="185" t="s">
        <v>4513</v>
      </c>
      <c r="N104" s="185" t="s">
        <v>4514</v>
      </c>
      <c r="O104" s="185" t="s">
        <v>4515</v>
      </c>
      <c r="P104" s="185" t="s">
        <v>4516</v>
      </c>
      <c r="Q104" s="185"/>
      <c r="R104" s="263"/>
      <c r="S104" s="263"/>
      <c r="T104" s="263"/>
      <c r="U104" s="263"/>
      <c r="V104" s="263"/>
      <c r="W104" s="176"/>
      <c r="X104" s="235" t="s">
        <v>4517</v>
      </c>
      <c r="Y104" s="235" t="s">
        <v>2383</v>
      </c>
      <c r="Z104" s="235" t="s">
        <v>1747</v>
      </c>
      <c r="AA104" s="235" t="s">
        <v>4518</v>
      </c>
      <c r="AB104" s="235" t="s">
        <v>3567</v>
      </c>
      <c r="AC104" s="235" t="s">
        <v>3008</v>
      </c>
      <c r="AD104" s="266"/>
      <c r="AE104" s="235" t="s">
        <v>1116</v>
      </c>
      <c r="AF104" s="235" t="s">
        <v>3244</v>
      </c>
      <c r="AG104" s="266"/>
      <c r="AH104" s="266"/>
      <c r="AI104" s="266"/>
      <c r="AJ104" s="266"/>
      <c r="AK104" s="176"/>
      <c r="AL104" s="267"/>
      <c r="AM104" s="267"/>
      <c r="AN104" s="267"/>
      <c r="AO104" s="267"/>
      <c r="AP104" s="267"/>
      <c r="AQ104" s="267"/>
      <c r="AR104" s="267"/>
      <c r="AS104" s="197" t="s">
        <v>2698</v>
      </c>
      <c r="AT104" s="197" t="s">
        <v>2793</v>
      </c>
      <c r="AU104" s="267"/>
      <c r="AV104" s="267"/>
      <c r="AW104" s="267"/>
      <c r="AX104" s="267"/>
      <c r="AY104" s="178"/>
      <c r="AZ104" s="243" t="s">
        <v>2719</v>
      </c>
      <c r="BA104" s="204" t="str">
        <f>HYPERLINK("https://youtu.be/e5hohNlNcxA","42.05")</f>
        <v>42.05</v>
      </c>
      <c r="BB104" s="243" t="s">
        <v>1576</v>
      </c>
      <c r="BC104" s="272"/>
      <c r="BD104" s="272"/>
      <c r="BE104" s="272"/>
      <c r="BF104" s="272"/>
      <c r="BG104" s="243" t="s">
        <v>2274</v>
      </c>
      <c r="BH104" s="203"/>
      <c r="BI104" s="272"/>
      <c r="BJ104" s="243" t="s">
        <v>1409</v>
      </c>
      <c r="BK104" s="272"/>
      <c r="BL104" s="272"/>
      <c r="BM104" s="272"/>
      <c r="BN104" s="272"/>
      <c r="BO104" s="178"/>
      <c r="BP104" s="207"/>
      <c r="BQ104" s="276"/>
      <c r="BR104" s="276"/>
      <c r="BS104" s="209" t="s">
        <v>1718</v>
      </c>
      <c r="BT104" s="276"/>
      <c r="BU104" s="209" t="s">
        <v>4519</v>
      </c>
      <c r="BV104" s="276"/>
      <c r="BW104" s="276"/>
      <c r="BX104" s="276"/>
      <c r="BY104" s="209" t="s">
        <v>517</v>
      </c>
      <c r="BZ104" s="276"/>
      <c r="CA104" s="276"/>
      <c r="CB104" s="276"/>
      <c r="CC104" s="276"/>
      <c r="CD104" s="276"/>
      <c r="CE104" s="276"/>
      <c r="CF104" s="212" t="s">
        <v>2628</v>
      </c>
      <c r="CG104" s="212" t="s">
        <v>4520</v>
      </c>
      <c r="CH104" s="212" t="s">
        <v>4521</v>
      </c>
      <c r="CI104" s="282"/>
      <c r="CJ104" s="282"/>
      <c r="CK104" s="282"/>
      <c r="CL104" s="282"/>
      <c r="CM104" s="212" t="s">
        <v>4522</v>
      </c>
      <c r="CN104" s="282"/>
      <c r="CO104" s="282"/>
      <c r="CP104" s="282"/>
      <c r="CQ104" s="282"/>
      <c r="CR104" s="282"/>
      <c r="CS104" s="178"/>
      <c r="CT104" s="220" t="s">
        <v>4523</v>
      </c>
      <c r="CU104" s="220" t="s">
        <v>4524</v>
      </c>
      <c r="CV104" s="220" t="s">
        <v>1548</v>
      </c>
      <c r="CW104" s="220" t="s">
        <v>660</v>
      </c>
      <c r="CX104" s="286"/>
      <c r="CY104" s="286"/>
      <c r="CZ104" s="286"/>
      <c r="DA104" s="220"/>
      <c r="DB104" s="286"/>
      <c r="DC104" s="286"/>
      <c r="DD104" s="286"/>
      <c r="DE104" s="286"/>
      <c r="DF104" s="178"/>
      <c r="DG104" s="252" t="s">
        <v>4525</v>
      </c>
      <c r="DH104" s="288"/>
      <c r="DI104" s="288"/>
      <c r="DJ104" s="288"/>
      <c r="DK104" s="288"/>
      <c r="DL104" s="288"/>
      <c r="DM104" s="288"/>
      <c r="DN104" s="288"/>
      <c r="DO104" s="288"/>
      <c r="DP104" s="252" t="s">
        <v>4526</v>
      </c>
      <c r="DQ104" s="288"/>
      <c r="DR104" s="288"/>
      <c r="DS104" s="288"/>
      <c r="DT104" s="288"/>
      <c r="DU104" s="288"/>
      <c r="DV104" s="252"/>
      <c r="DW104" s="290" t="s">
        <v>4527</v>
      </c>
      <c r="DX104" s="288"/>
      <c r="DY104" s="288"/>
      <c r="DZ104" s="288"/>
      <c r="EA104" s="252" t="s">
        <v>4528</v>
      </c>
      <c r="EB104" s="252" t="s">
        <v>1010</v>
      </c>
    </row>
    <row r="105" ht="15.75" customHeight="1">
      <c r="A105" s="230" t="s">
        <v>4529</v>
      </c>
      <c r="B105" s="76" t="s">
        <v>4530</v>
      </c>
      <c r="C105" s="77" t="s">
        <v>902</v>
      </c>
      <c r="D105" s="78" t="s">
        <v>902</v>
      </c>
      <c r="E105" s="79" t="s">
        <v>902</v>
      </c>
      <c r="F105" s="80" t="s">
        <v>903</v>
      </c>
      <c r="G105" s="76" t="s">
        <v>1525</v>
      </c>
      <c r="H105" s="175"/>
      <c r="I105" s="175" t="s">
        <v>4531</v>
      </c>
      <c r="J105" s="175"/>
      <c r="K105" s="175"/>
      <c r="L105" s="175" t="s">
        <v>4241</v>
      </c>
      <c r="M105" s="175"/>
      <c r="N105" s="175" t="s">
        <v>4532</v>
      </c>
      <c r="O105" s="175" t="s">
        <v>4533</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4534</v>
      </c>
      <c r="BH105" s="181"/>
      <c r="BI105" s="255"/>
      <c r="BJ105" s="255"/>
      <c r="BK105" s="255"/>
      <c r="BL105" s="255"/>
      <c r="BM105" s="255"/>
      <c r="BN105" s="255"/>
      <c r="BO105" s="178"/>
      <c r="BP105" s="304"/>
      <c r="BQ105" s="175" t="s">
        <v>4535</v>
      </c>
      <c r="BR105" s="175" t="s">
        <v>1436</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4536</v>
      </c>
      <c r="CY105" s="255"/>
      <c r="CZ105" s="255"/>
      <c r="DA105" s="255"/>
      <c r="DB105" s="255"/>
      <c r="DC105" s="255"/>
      <c r="DD105" s="255"/>
      <c r="DE105" s="255"/>
      <c r="DF105" s="178"/>
      <c r="DG105" s="255"/>
      <c r="DH105" s="255"/>
      <c r="DI105" s="255"/>
      <c r="DJ105" s="175" t="s">
        <v>2373</v>
      </c>
      <c r="DK105" s="255"/>
      <c r="DL105" s="255"/>
      <c r="DM105" s="255"/>
      <c r="DN105" s="175" t="s">
        <v>4537</v>
      </c>
      <c r="DO105" s="175"/>
      <c r="DP105" s="255"/>
      <c r="DQ105" s="255"/>
      <c r="DR105" s="255"/>
      <c r="DS105" s="255"/>
      <c r="DT105" s="255"/>
      <c r="DU105" s="255"/>
      <c r="DV105" s="255"/>
      <c r="DW105" s="232"/>
      <c r="DX105" s="255"/>
      <c r="DY105" s="255"/>
      <c r="DZ105" s="255"/>
      <c r="EA105" s="255"/>
      <c r="EB105" s="255"/>
    </row>
    <row r="106">
      <c r="A106" s="552" t="s">
        <v>4538</v>
      </c>
      <c r="B106" s="96" t="s">
        <v>4539</v>
      </c>
      <c r="C106" s="97" t="s">
        <v>902</v>
      </c>
      <c r="D106" s="98" t="s">
        <v>902</v>
      </c>
      <c r="E106" s="99" t="s">
        <v>902</v>
      </c>
      <c r="F106" s="100" t="s">
        <v>902</v>
      </c>
      <c r="G106" s="96" t="s">
        <v>4276</v>
      </c>
      <c r="H106" s="183" t="s">
        <v>4540</v>
      </c>
      <c r="I106" s="183" t="s">
        <v>4541</v>
      </c>
      <c r="J106" s="183" t="s">
        <v>4542</v>
      </c>
      <c r="K106" s="183" t="s">
        <v>4464</v>
      </c>
      <c r="L106" s="183" t="s">
        <v>4543</v>
      </c>
      <c r="M106" s="263"/>
      <c r="N106" s="183" t="s">
        <v>4544</v>
      </c>
      <c r="O106" s="183" t="s">
        <v>4241</v>
      </c>
      <c r="P106" s="183" t="s">
        <v>2138</v>
      </c>
      <c r="Q106" s="263"/>
      <c r="R106" s="263"/>
      <c r="S106" s="263"/>
      <c r="T106" s="263"/>
      <c r="U106" s="263"/>
      <c r="V106" s="263"/>
      <c r="W106" s="176"/>
      <c r="X106" s="193" t="s">
        <v>4545</v>
      </c>
      <c r="Y106" s="193" t="s">
        <v>2995</v>
      </c>
      <c r="Z106" s="193" t="s">
        <v>3794</v>
      </c>
      <c r="AA106" s="193" t="s">
        <v>742</v>
      </c>
      <c r="AB106" s="193" t="s">
        <v>701</v>
      </c>
      <c r="AC106" s="193" t="s">
        <v>3163</v>
      </c>
      <c r="AD106" s="266"/>
      <c r="AE106" s="193" t="s">
        <v>4546</v>
      </c>
      <c r="AF106" s="193" t="s">
        <v>4547</v>
      </c>
      <c r="AG106" s="266"/>
      <c r="AH106" s="266"/>
      <c r="AI106" s="266"/>
      <c r="AJ106" s="266"/>
      <c r="AK106" s="176"/>
      <c r="AL106" s="196" t="s">
        <v>4548</v>
      </c>
      <c r="AM106" s="196" t="s">
        <v>1818</v>
      </c>
      <c r="AN106" s="267"/>
      <c r="AO106" s="267"/>
      <c r="AP106" s="267"/>
      <c r="AQ106" s="196" t="s">
        <v>4549</v>
      </c>
      <c r="AR106" s="267"/>
      <c r="AS106" s="196" t="s">
        <v>4550</v>
      </c>
      <c r="AT106" s="196" t="s">
        <v>3633</v>
      </c>
      <c r="AU106" s="267"/>
      <c r="AV106" s="267"/>
      <c r="AW106" s="267"/>
      <c r="AX106" s="267"/>
      <c r="AY106" s="178"/>
      <c r="AZ106" s="202" t="s">
        <v>4551</v>
      </c>
      <c r="BA106" s="202" t="s">
        <v>4552</v>
      </c>
      <c r="BB106" s="202" t="s">
        <v>293</v>
      </c>
      <c r="BC106" s="202" t="s">
        <v>1076</v>
      </c>
      <c r="BD106" s="202" t="s">
        <v>4553</v>
      </c>
      <c r="BE106" s="202" t="s">
        <v>4554</v>
      </c>
      <c r="BF106" s="202" t="s">
        <v>4555</v>
      </c>
      <c r="BG106" s="202" t="s">
        <v>4556</v>
      </c>
      <c r="BH106" s="202" t="s">
        <v>4557</v>
      </c>
      <c r="BI106" s="272"/>
      <c r="BJ106" s="202" t="s">
        <v>4558</v>
      </c>
      <c r="BK106" s="272"/>
      <c r="BL106" s="272"/>
      <c r="BM106" s="272"/>
      <c r="BN106" s="272"/>
      <c r="BO106" s="178"/>
      <c r="BP106" s="207" t="s">
        <v>4559</v>
      </c>
      <c r="BQ106" s="276"/>
      <c r="BR106" s="207" t="s">
        <v>4560</v>
      </c>
      <c r="BS106" s="207" t="s">
        <v>4561</v>
      </c>
      <c r="BT106" s="207" t="s">
        <v>3675</v>
      </c>
      <c r="BU106" s="207" t="s">
        <v>4562</v>
      </c>
      <c r="BV106" s="276"/>
      <c r="BW106" s="207" t="s">
        <v>2745</v>
      </c>
      <c r="BX106" s="276"/>
      <c r="BY106" s="207" t="s">
        <v>4563</v>
      </c>
      <c r="BZ106" s="276"/>
      <c r="CA106" s="276"/>
      <c r="CB106" s="276"/>
      <c r="CC106" s="276"/>
      <c r="CD106" s="276"/>
      <c r="CE106" s="276"/>
      <c r="CF106" s="278" t="s">
        <v>4564</v>
      </c>
      <c r="CG106" s="278" t="s">
        <v>4565</v>
      </c>
      <c r="CH106" s="278" t="s">
        <v>2673</v>
      </c>
      <c r="CI106" s="278" t="s">
        <v>4566</v>
      </c>
      <c r="CJ106" s="278" t="s">
        <v>4305</v>
      </c>
      <c r="CK106" s="278" t="s">
        <v>4567</v>
      </c>
      <c r="CL106" s="278" t="s">
        <v>1567</v>
      </c>
      <c r="CM106" s="278" t="s">
        <v>764</v>
      </c>
      <c r="CN106" s="282"/>
      <c r="CO106" s="282"/>
      <c r="CP106" s="282"/>
      <c r="CQ106" s="282"/>
      <c r="CR106" s="282"/>
      <c r="CS106" s="178"/>
      <c r="CT106" s="217" t="s">
        <v>2786</v>
      </c>
      <c r="CU106" s="217" t="s">
        <v>4374</v>
      </c>
      <c r="CV106" s="217" t="s">
        <v>4568</v>
      </c>
      <c r="CW106" s="217" t="s">
        <v>2898</v>
      </c>
      <c r="CX106" s="217" t="s">
        <v>4569</v>
      </c>
      <c r="CY106" s="217" t="s">
        <v>1243</v>
      </c>
      <c r="CZ106" s="217" t="s">
        <v>2974</v>
      </c>
      <c r="DA106" s="217" t="s">
        <v>4570</v>
      </c>
      <c r="DB106" s="286"/>
      <c r="DC106" s="286"/>
      <c r="DD106" s="217" t="s">
        <v>939</v>
      </c>
      <c r="DE106" s="286"/>
      <c r="DF106" s="178"/>
      <c r="DG106" s="226" t="s">
        <v>1724</v>
      </c>
      <c r="DH106" s="288"/>
      <c r="DI106" s="226" t="s">
        <v>4571</v>
      </c>
      <c r="DJ106" s="226" t="s">
        <v>1772</v>
      </c>
      <c r="DK106" s="226" t="s">
        <v>4572</v>
      </c>
      <c r="DL106" s="226" t="s">
        <v>3857</v>
      </c>
      <c r="DM106" s="226" t="s">
        <v>4573</v>
      </c>
      <c r="DN106" s="226" t="s">
        <v>4574</v>
      </c>
      <c r="DO106" s="226" t="s">
        <v>1357</v>
      </c>
      <c r="DP106" s="226" t="s">
        <v>1148</v>
      </c>
      <c r="DQ106" s="226" t="s">
        <v>395</v>
      </c>
      <c r="DR106" s="288"/>
      <c r="DS106" s="288"/>
      <c r="DT106" s="226" t="s">
        <v>1126</v>
      </c>
      <c r="DU106" s="288"/>
      <c r="DV106" s="288"/>
      <c r="DW106" s="553" t="s">
        <v>4575</v>
      </c>
      <c r="DX106" s="226" t="s">
        <v>4576</v>
      </c>
      <c r="DY106" s="288"/>
      <c r="DZ106" s="226" t="s">
        <v>4577</v>
      </c>
      <c r="EA106" s="288"/>
      <c r="EB106" s="226" t="s">
        <v>4578</v>
      </c>
    </row>
    <row r="107">
      <c r="A107" s="554" t="s">
        <v>4579</v>
      </c>
      <c r="B107" s="76" t="s">
        <v>4580</v>
      </c>
      <c r="C107" s="77" t="s">
        <v>902</v>
      </c>
      <c r="D107" s="78" t="s">
        <v>902</v>
      </c>
      <c r="E107" s="79" t="s">
        <v>902</v>
      </c>
      <c r="F107" s="80" t="s">
        <v>902</v>
      </c>
      <c r="G107" s="76" t="s">
        <v>4414</v>
      </c>
      <c r="H107" s="173" t="s">
        <v>3693</v>
      </c>
      <c r="I107" s="173" t="s">
        <v>4581</v>
      </c>
      <c r="J107" s="173" t="s">
        <v>1371</v>
      </c>
      <c r="K107" s="173" t="s">
        <v>237</v>
      </c>
      <c r="L107" s="173" t="s">
        <v>2397</v>
      </c>
      <c r="M107" s="173" t="s">
        <v>4582</v>
      </c>
      <c r="N107" s="173" t="s">
        <v>4583</v>
      </c>
      <c r="O107" s="173" t="s">
        <v>4584</v>
      </c>
      <c r="P107" s="173" t="s">
        <v>2883</v>
      </c>
      <c r="Q107" s="255"/>
      <c r="R107" s="255"/>
      <c r="S107" s="255"/>
      <c r="T107" s="255"/>
      <c r="U107" s="255"/>
      <c r="V107" s="255"/>
      <c r="W107" s="176"/>
      <c r="X107" s="173" t="s">
        <v>4585</v>
      </c>
      <c r="Y107" s="173" t="s">
        <v>128</v>
      </c>
      <c r="Z107" s="173" t="s">
        <v>3650</v>
      </c>
      <c r="AA107" s="173" t="s">
        <v>1502</v>
      </c>
      <c r="AB107" s="173" t="s">
        <v>4586</v>
      </c>
      <c r="AC107" s="173" t="s">
        <v>4587</v>
      </c>
      <c r="AD107" s="173"/>
      <c r="AE107" s="173" t="s">
        <v>4588</v>
      </c>
      <c r="AF107" s="173" t="s">
        <v>4589</v>
      </c>
      <c r="AG107" s="255"/>
      <c r="AH107" s="255"/>
      <c r="AI107" s="255"/>
      <c r="AJ107" s="255"/>
      <c r="AK107" s="176"/>
      <c r="AL107" s="255"/>
      <c r="AM107" s="255"/>
      <c r="AN107" s="255"/>
      <c r="AO107" s="255"/>
      <c r="AP107" s="255"/>
      <c r="AQ107" s="255"/>
      <c r="AR107" s="255"/>
      <c r="AS107" s="173" t="s">
        <v>214</v>
      </c>
      <c r="AT107" s="173" t="s">
        <v>846</v>
      </c>
      <c r="AU107" s="255"/>
      <c r="AV107" s="255"/>
      <c r="AW107" s="255"/>
      <c r="AX107" s="255"/>
      <c r="AY107" s="178"/>
      <c r="AZ107" s="173" t="s">
        <v>4590</v>
      </c>
      <c r="BA107" s="173" t="s">
        <v>670</v>
      </c>
      <c r="BB107" s="173" t="s">
        <v>3882</v>
      </c>
      <c r="BC107" s="173" t="s">
        <v>4591</v>
      </c>
      <c r="BD107" s="173" t="s">
        <v>4592</v>
      </c>
      <c r="BE107" s="173" t="s">
        <v>4593</v>
      </c>
      <c r="BF107" s="173" t="s">
        <v>4594</v>
      </c>
      <c r="BG107" s="173" t="s">
        <v>1895</v>
      </c>
      <c r="BH107" s="255"/>
      <c r="BI107" s="255"/>
      <c r="BJ107" s="173" t="s">
        <v>4595</v>
      </c>
      <c r="BK107" s="255"/>
      <c r="BL107" s="255"/>
      <c r="BM107" s="255"/>
      <c r="BN107" s="255"/>
      <c r="BO107" s="178"/>
      <c r="BP107" s="173" t="s">
        <v>4596</v>
      </c>
      <c r="BQ107" s="173" t="s">
        <v>4597</v>
      </c>
      <c r="BR107" s="173" t="s">
        <v>4598</v>
      </c>
      <c r="BS107" s="173" t="s">
        <v>1444</v>
      </c>
      <c r="BT107" s="173" t="s">
        <v>4599</v>
      </c>
      <c r="BU107" s="173" t="s">
        <v>1236</v>
      </c>
      <c r="BV107" s="173" t="s">
        <v>4600</v>
      </c>
      <c r="BW107" s="255"/>
      <c r="BX107" s="173" t="s">
        <v>4601</v>
      </c>
      <c r="BY107" s="173" t="s">
        <v>4602</v>
      </c>
      <c r="BZ107" s="255"/>
      <c r="CA107" s="255"/>
      <c r="CB107" s="255"/>
      <c r="CC107" s="255"/>
      <c r="CD107" s="255"/>
      <c r="CE107" s="255"/>
      <c r="CF107" s="173" t="s">
        <v>4603</v>
      </c>
      <c r="CG107" s="173" t="s">
        <v>4604</v>
      </c>
      <c r="CH107" s="173" t="s">
        <v>4605</v>
      </c>
      <c r="CI107" s="255"/>
      <c r="CJ107" s="173" t="s">
        <v>4606</v>
      </c>
      <c r="CK107" s="255"/>
      <c r="CL107" s="173" t="s">
        <v>3700</v>
      </c>
      <c r="CM107" s="173" t="s">
        <v>4589</v>
      </c>
      <c r="CN107" s="255"/>
      <c r="CO107" s="255"/>
      <c r="CP107" s="255"/>
      <c r="CQ107" s="255"/>
      <c r="CR107" s="255"/>
      <c r="CS107" s="178"/>
      <c r="CT107" s="173" t="s">
        <v>2881</v>
      </c>
      <c r="CU107" s="173" t="s">
        <v>3976</v>
      </c>
      <c r="CV107" s="173" t="s">
        <v>3788</v>
      </c>
      <c r="CW107" s="173" t="s">
        <v>4607</v>
      </c>
      <c r="CX107" s="173" t="s">
        <v>4097</v>
      </c>
      <c r="CY107" s="173" t="s">
        <v>1406</v>
      </c>
      <c r="CZ107" s="173" t="s">
        <v>4608</v>
      </c>
      <c r="DA107" s="173" t="s">
        <v>4609</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4610</v>
      </c>
      <c r="B108" s="96" t="s">
        <v>4611</v>
      </c>
      <c r="C108" s="97" t="s">
        <v>902</v>
      </c>
      <c r="D108" s="98" t="s">
        <v>902</v>
      </c>
      <c r="E108" s="99" t="s">
        <v>902</v>
      </c>
      <c r="F108" s="100" t="s">
        <v>902</v>
      </c>
      <c r="G108" s="96" t="s">
        <v>2112</v>
      </c>
      <c r="H108" s="183" t="s">
        <v>4612</v>
      </c>
      <c r="I108" s="183" t="s">
        <v>1086</v>
      </c>
      <c r="J108" s="183" t="s">
        <v>4613</v>
      </c>
      <c r="K108" s="183" t="s">
        <v>2856</v>
      </c>
      <c r="L108" s="183" t="s">
        <v>4614</v>
      </c>
      <c r="M108" s="263"/>
      <c r="N108" s="183" t="s">
        <v>4615</v>
      </c>
      <c r="O108" s="183" t="s">
        <v>269</v>
      </c>
      <c r="P108" s="183" t="s">
        <v>853</v>
      </c>
      <c r="Q108" s="263"/>
      <c r="R108" s="263"/>
      <c r="S108" s="263"/>
      <c r="T108" s="263"/>
      <c r="U108" s="263"/>
      <c r="V108" s="263"/>
      <c r="W108" s="176"/>
      <c r="X108" s="193" t="s">
        <v>4616</v>
      </c>
      <c r="Y108" s="193" t="s">
        <v>2075</v>
      </c>
      <c r="Z108" s="193" t="s">
        <v>4617</v>
      </c>
      <c r="AA108" s="193" t="s">
        <v>4618</v>
      </c>
      <c r="AB108" s="193" t="s">
        <v>380</v>
      </c>
      <c r="AC108" s="193" t="s">
        <v>4619</v>
      </c>
      <c r="AD108" s="266"/>
      <c r="AE108" s="266"/>
      <c r="AF108" s="193" t="s">
        <v>4620</v>
      </c>
      <c r="AG108" s="266"/>
      <c r="AH108" s="266"/>
      <c r="AI108" s="266"/>
      <c r="AJ108" s="266"/>
      <c r="AK108" s="176"/>
      <c r="AL108" s="267"/>
      <c r="AM108" s="196" t="s">
        <v>810</v>
      </c>
      <c r="AN108" s="267"/>
      <c r="AO108" s="267"/>
      <c r="AP108" s="267"/>
      <c r="AQ108" s="267"/>
      <c r="AR108" s="267"/>
      <c r="AS108" s="196" t="s">
        <v>3183</v>
      </c>
      <c r="AT108" s="196" t="s">
        <v>4621</v>
      </c>
      <c r="AU108" s="267"/>
      <c r="AV108" s="267"/>
      <c r="AW108" s="267"/>
      <c r="AX108" s="267"/>
      <c r="AY108" s="178"/>
      <c r="AZ108" s="272"/>
      <c r="BA108" s="202" t="s">
        <v>4622</v>
      </c>
      <c r="BB108" s="202" t="s">
        <v>792</v>
      </c>
      <c r="BC108" s="202" t="s">
        <v>3580</v>
      </c>
      <c r="BD108" s="202" t="s">
        <v>4623</v>
      </c>
      <c r="BE108" s="272"/>
      <c r="BF108" s="556"/>
      <c r="BG108" s="202" t="s">
        <v>3073</v>
      </c>
      <c r="BH108" s="202" t="s">
        <v>2675</v>
      </c>
      <c r="BI108" s="272"/>
      <c r="BJ108" s="272"/>
      <c r="BK108" s="272"/>
      <c r="BL108" s="272"/>
      <c r="BM108" s="272"/>
      <c r="BN108" s="272"/>
      <c r="BO108" s="178"/>
      <c r="BP108" s="207" t="s">
        <v>4557</v>
      </c>
      <c r="BQ108" s="207" t="s">
        <v>4624</v>
      </c>
      <c r="BR108" s="207" t="s">
        <v>2066</v>
      </c>
      <c r="BS108" s="207" t="s">
        <v>1510</v>
      </c>
      <c r="BT108" s="207" t="s">
        <v>4625</v>
      </c>
      <c r="BU108" s="207" t="s">
        <v>4626</v>
      </c>
      <c r="BV108" s="207"/>
      <c r="BW108" s="207" t="s">
        <v>4627</v>
      </c>
      <c r="BX108" s="276"/>
      <c r="BY108" s="207" t="s">
        <v>2197</v>
      </c>
      <c r="BZ108" s="276"/>
      <c r="CA108" s="276"/>
      <c r="CB108" s="276"/>
      <c r="CC108" s="276"/>
      <c r="CD108" s="276"/>
      <c r="CE108" s="276"/>
      <c r="CF108" s="278" t="s">
        <v>4628</v>
      </c>
      <c r="CG108" s="278" t="s">
        <v>305</v>
      </c>
      <c r="CH108" s="282"/>
      <c r="CI108" s="282"/>
      <c r="CJ108" s="282"/>
      <c r="CK108" s="278" t="s">
        <v>4629</v>
      </c>
      <c r="CL108" s="278" t="s">
        <v>4630</v>
      </c>
      <c r="CM108" s="278" t="s">
        <v>3656</v>
      </c>
      <c r="CN108" s="282"/>
      <c r="CO108" s="282"/>
      <c r="CP108" s="282"/>
      <c r="CQ108" s="282"/>
      <c r="CR108" s="282"/>
      <c r="CS108" s="178"/>
      <c r="CT108" s="286"/>
      <c r="CU108" s="286"/>
      <c r="CV108" s="286"/>
      <c r="CW108" s="286"/>
      <c r="CX108" s="286"/>
      <c r="CY108" s="286"/>
      <c r="CZ108" s="217" t="s">
        <v>4631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230" t="s">
        <v>4632</v>
      </c>
      <c r="B109" s="76" t="s">
        <v>4633</v>
      </c>
      <c r="C109" s="77" t="s">
        <v>902</v>
      </c>
      <c r="D109" s="78" t="s">
        <v>902</v>
      </c>
      <c r="E109" s="79" t="s">
        <v>902</v>
      </c>
      <c r="F109" s="80" t="s">
        <v>522</v>
      </c>
      <c r="G109" s="76" t="s">
        <v>4634</v>
      </c>
      <c r="H109" s="255"/>
      <c r="I109" s="84" t="s">
        <v>4635</v>
      </c>
      <c r="J109" s="84" t="s">
        <v>4636</v>
      </c>
      <c r="K109" s="84" t="s">
        <v>4637</v>
      </c>
      <c r="L109" s="84" t="s">
        <v>4638</v>
      </c>
      <c r="M109" s="173" t="s">
        <v>4639</v>
      </c>
      <c r="N109" s="173" t="s">
        <v>4640</v>
      </c>
      <c r="O109" s="173" t="s">
        <v>2482</v>
      </c>
      <c r="P109" s="173" t="s">
        <v>2788</v>
      </c>
      <c r="Q109" s="255"/>
      <c r="R109" s="255"/>
      <c r="S109" s="173" t="s">
        <v>4641</v>
      </c>
      <c r="T109" s="255"/>
      <c r="U109" s="173" t="s">
        <v>152</v>
      </c>
      <c r="V109" s="255"/>
      <c r="W109" s="176"/>
      <c r="X109" s="231" t="s">
        <v>3053</v>
      </c>
      <c r="Y109" s="84" t="s">
        <v>3183</v>
      </c>
      <c r="Z109" s="84" t="s">
        <v>2694</v>
      </c>
      <c r="AA109" s="173" t="s">
        <v>4642</v>
      </c>
      <c r="AB109" s="173" t="s">
        <v>4201</v>
      </c>
      <c r="AC109" s="84" t="s">
        <v>4643</v>
      </c>
      <c r="AD109" s="255"/>
      <c r="AE109" s="173" t="s">
        <v>4644</v>
      </c>
      <c r="AF109" s="84" t="s">
        <v>2963</v>
      </c>
      <c r="AG109" s="173" t="s">
        <v>4645</v>
      </c>
      <c r="AH109" s="255"/>
      <c r="AI109" s="255"/>
      <c r="AJ109" s="255"/>
      <c r="AK109" s="176"/>
      <c r="AL109" s="255"/>
      <c r="AM109" s="173" t="s">
        <v>3587</v>
      </c>
      <c r="AN109" s="255"/>
      <c r="AO109" s="173" t="s">
        <v>4646</v>
      </c>
      <c r="AP109" s="255"/>
      <c r="AQ109" s="255"/>
      <c r="AR109" s="255"/>
      <c r="AS109" s="232" t="s">
        <v>4647</v>
      </c>
      <c r="AT109" s="84" t="s">
        <v>388</v>
      </c>
      <c r="AU109" s="255"/>
      <c r="AV109" s="255"/>
      <c r="AW109" s="255"/>
      <c r="AX109" s="255"/>
      <c r="AY109" s="178"/>
      <c r="AZ109" s="173" t="s">
        <v>4648</v>
      </c>
      <c r="BA109" s="173" t="s">
        <v>4649</v>
      </c>
      <c r="BB109" s="173" t="s">
        <v>4422</v>
      </c>
      <c r="BC109" s="173" t="s">
        <v>4650</v>
      </c>
      <c r="BD109" s="173" t="s">
        <v>4651</v>
      </c>
      <c r="BE109" s="173" t="s">
        <v>1250</v>
      </c>
      <c r="BF109" s="173" t="s">
        <v>4652</v>
      </c>
      <c r="BG109" s="173" t="s">
        <v>2409</v>
      </c>
      <c r="BH109" s="255"/>
      <c r="BI109" s="255"/>
      <c r="BJ109" s="173" t="s">
        <v>2170</v>
      </c>
      <c r="BK109" s="255"/>
      <c r="BL109" s="255"/>
      <c r="BM109" s="255"/>
      <c r="BN109" s="255"/>
      <c r="BO109" s="178"/>
      <c r="BP109" s="255"/>
      <c r="BQ109" s="255"/>
      <c r="BR109" s="255"/>
      <c r="BS109" s="173" t="s">
        <v>4653</v>
      </c>
      <c r="BT109" s="173" t="s">
        <v>4654</v>
      </c>
      <c r="BU109" s="173" t="s">
        <v>3149</v>
      </c>
      <c r="BV109" s="255"/>
      <c r="BW109" s="255"/>
      <c r="BX109" s="255"/>
      <c r="BY109" s="255"/>
      <c r="BZ109" s="255"/>
      <c r="CA109" s="255"/>
      <c r="CB109" s="255"/>
      <c r="CC109" s="255"/>
      <c r="CD109" s="255"/>
      <c r="CE109" s="255"/>
      <c r="CF109" s="173" t="s">
        <v>4655</v>
      </c>
      <c r="CG109" s="173" t="s">
        <v>845</v>
      </c>
      <c r="CH109" s="255"/>
      <c r="CI109" s="255"/>
      <c r="CJ109" s="255"/>
      <c r="CK109" s="255"/>
      <c r="CL109" s="255"/>
      <c r="CM109" s="255"/>
      <c r="CN109" s="255"/>
      <c r="CO109" s="255"/>
      <c r="CP109" s="255"/>
      <c r="CQ109" s="255"/>
      <c r="CR109" s="255"/>
      <c r="CS109" s="178"/>
      <c r="CT109" s="84" t="s">
        <v>4656</v>
      </c>
      <c r="CU109" s="84" t="s">
        <v>4657</v>
      </c>
      <c r="CV109" s="173" t="s">
        <v>3482</v>
      </c>
      <c r="CW109" s="255"/>
      <c r="CX109" s="255"/>
      <c r="CY109" s="255"/>
      <c r="CZ109" s="231" t="s">
        <v>4658</v>
      </c>
      <c r="DA109" s="173" t="s">
        <v>4659</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4660</v>
      </c>
      <c r="B110" s="96" t="s">
        <v>4661</v>
      </c>
      <c r="C110" s="97" t="s">
        <v>902</v>
      </c>
      <c r="D110" s="98" t="s">
        <v>902</v>
      </c>
      <c r="E110" s="99" t="s">
        <v>902</v>
      </c>
      <c r="F110" s="100" t="s">
        <v>903</v>
      </c>
      <c r="G110" s="96" t="s">
        <v>4662</v>
      </c>
      <c r="H110" s="183" t="s">
        <v>4663</v>
      </c>
      <c r="I110" s="183" t="s">
        <v>4664</v>
      </c>
      <c r="J110" s="183" t="s">
        <v>1369</v>
      </c>
      <c r="K110" s="183" t="s">
        <v>4665</v>
      </c>
      <c r="L110" s="183" t="s">
        <v>1449</v>
      </c>
      <c r="M110" s="263"/>
      <c r="N110" s="183" t="s">
        <v>4666</v>
      </c>
      <c r="O110" s="183" t="s">
        <v>4667</v>
      </c>
      <c r="P110" s="183" t="s">
        <v>2391</v>
      </c>
      <c r="Q110" s="183" t="s">
        <v>4668</v>
      </c>
      <c r="R110" s="263"/>
      <c r="S110" s="184" t="s">
        <v>3434</v>
      </c>
      <c r="T110" s="263"/>
      <c r="U110" s="183" t="s">
        <v>4669</v>
      </c>
      <c r="V110" s="183" t="s">
        <v>4670</v>
      </c>
      <c r="W110" s="176"/>
      <c r="X110" s="193" t="s">
        <v>4671</v>
      </c>
      <c r="Y110" s="193" t="s">
        <v>4672</v>
      </c>
      <c r="Z110" s="193" t="s">
        <v>1383</v>
      </c>
      <c r="AA110" s="193" t="s">
        <v>4390</v>
      </c>
      <c r="AB110" s="193" t="s">
        <v>3845</v>
      </c>
      <c r="AC110" s="193" t="s">
        <v>4673</v>
      </c>
      <c r="AD110" s="266"/>
      <c r="AE110" s="193" t="s">
        <v>582</v>
      </c>
      <c r="AF110" s="193" t="s">
        <v>2678</v>
      </c>
      <c r="AG110" s="193" t="s">
        <v>1403</v>
      </c>
      <c r="AH110" s="266"/>
      <c r="AI110" s="193" t="s">
        <v>4674</v>
      </c>
      <c r="AJ110" s="193" t="s">
        <v>4675</v>
      </c>
      <c r="AK110" s="176"/>
      <c r="AL110" s="196" t="s">
        <v>4676</v>
      </c>
      <c r="AM110" s="196" t="s">
        <v>4677</v>
      </c>
      <c r="AN110" s="267"/>
      <c r="AO110" s="267"/>
      <c r="AP110" s="267"/>
      <c r="AQ110" s="267"/>
      <c r="AR110" s="267"/>
      <c r="AS110" s="196" t="s">
        <v>2058</v>
      </c>
      <c r="AT110" s="196" t="s">
        <v>858</v>
      </c>
      <c r="AU110" s="267"/>
      <c r="AV110" s="267"/>
      <c r="AW110" s="196" t="s">
        <v>3662</v>
      </c>
      <c r="AX110" s="196" t="s">
        <v>4678</v>
      </c>
      <c r="AY110" s="178"/>
      <c r="AZ110" s="202" t="s">
        <v>2725</v>
      </c>
      <c r="BA110" s="202" t="s">
        <v>1243</v>
      </c>
      <c r="BB110" s="272"/>
      <c r="BC110" s="202" t="s">
        <v>3785</v>
      </c>
      <c r="BD110" s="202" t="s">
        <v>4679</v>
      </c>
      <c r="BE110" s="202" t="s">
        <v>4680</v>
      </c>
      <c r="BF110" s="202" t="s">
        <v>4681</v>
      </c>
      <c r="BG110" s="202" t="s">
        <v>2308</v>
      </c>
      <c r="BH110" s="202" t="s">
        <v>4682</v>
      </c>
      <c r="BI110" s="202"/>
      <c r="BJ110" s="202" t="s">
        <v>4683</v>
      </c>
      <c r="BK110" s="202" t="s">
        <v>4684</v>
      </c>
      <c r="BL110" s="202" t="s">
        <v>157</v>
      </c>
      <c r="BM110" s="202" t="s">
        <v>2613</v>
      </c>
      <c r="BN110" s="202" t="s">
        <v>4685</v>
      </c>
      <c r="BO110" s="178"/>
      <c r="BP110" s="276"/>
      <c r="BQ110" s="207" t="s">
        <v>4686</v>
      </c>
      <c r="BR110" s="207" t="s">
        <v>1585</v>
      </c>
      <c r="BS110" s="207" t="s">
        <v>3206</v>
      </c>
      <c r="BT110" s="207" t="s">
        <v>4687</v>
      </c>
      <c r="BU110" s="207" t="s">
        <v>896</v>
      </c>
      <c r="BV110" s="276"/>
      <c r="BW110" s="276"/>
      <c r="BX110" s="276"/>
      <c r="BY110" s="207" t="s">
        <v>1831</v>
      </c>
      <c r="BZ110" s="207" t="s">
        <v>4688</v>
      </c>
      <c r="CA110" s="207"/>
      <c r="CB110" s="207" t="s">
        <v>446</v>
      </c>
      <c r="CC110" s="207" t="s">
        <v>4689</v>
      </c>
      <c r="CD110" s="207" t="s">
        <v>4690</v>
      </c>
      <c r="CE110" s="276"/>
      <c r="CF110" s="278" t="s">
        <v>4691</v>
      </c>
      <c r="CG110" s="278" t="s">
        <v>4692</v>
      </c>
      <c r="CH110" s="278" t="s">
        <v>4693</v>
      </c>
      <c r="CI110" s="282"/>
      <c r="CJ110" s="282"/>
      <c r="CK110" s="278" t="s">
        <v>4694</v>
      </c>
      <c r="CL110" s="282"/>
      <c r="CM110" s="278" t="s">
        <v>4695</v>
      </c>
      <c r="CN110" s="278" t="s">
        <v>4696</v>
      </c>
      <c r="CO110" s="282"/>
      <c r="CP110" s="278"/>
      <c r="CQ110" s="278" t="s">
        <v>4697</v>
      </c>
      <c r="CR110" s="278" t="s">
        <v>4698</v>
      </c>
      <c r="CS110" s="178"/>
      <c r="CT110" s="217" t="s">
        <v>4699</v>
      </c>
      <c r="CU110" s="286"/>
      <c r="CV110" s="217" t="s">
        <v>2575</v>
      </c>
      <c r="CW110" s="217" t="s">
        <v>4700</v>
      </c>
      <c r="CX110" s="217" t="s">
        <v>4701</v>
      </c>
      <c r="CY110" s="286"/>
      <c r="CZ110" s="217" t="s">
        <v>4702</v>
      </c>
      <c r="DA110" s="217" t="s">
        <v>2772</v>
      </c>
      <c r="DB110" s="217" t="s">
        <v>4703</v>
      </c>
      <c r="DC110" s="217" t="s">
        <v>375</v>
      </c>
      <c r="DD110" s="217" t="s">
        <v>4095</v>
      </c>
      <c r="DE110" s="217" t="s">
        <v>4704</v>
      </c>
      <c r="DF110" s="178"/>
      <c r="DG110" s="496"/>
      <c r="DH110" s="496"/>
      <c r="DI110" s="496"/>
      <c r="DJ110" s="288"/>
      <c r="DK110" s="226" t="s">
        <v>4705</v>
      </c>
      <c r="DL110" s="226" t="s">
        <v>4706</v>
      </c>
      <c r="DM110" s="226" t="s">
        <v>4707</v>
      </c>
      <c r="DN110" s="288"/>
      <c r="DO110" s="288"/>
      <c r="DP110" s="288"/>
      <c r="DQ110" s="288"/>
      <c r="DR110" s="288"/>
      <c r="DS110" s="288"/>
      <c r="DT110" s="288"/>
      <c r="DU110" s="288"/>
      <c r="DV110" s="288"/>
      <c r="DW110" s="290"/>
      <c r="DX110" s="288"/>
      <c r="DY110" s="288"/>
      <c r="DZ110" s="226" t="s">
        <v>2388</v>
      </c>
      <c r="EA110" s="288"/>
      <c r="EB110" s="288"/>
    </row>
    <row r="111" ht="15.75" customHeight="1">
      <c r="A111" s="230" t="s">
        <v>4708</v>
      </c>
      <c r="B111" s="76" t="s">
        <v>4709</v>
      </c>
      <c r="C111" s="77" t="s">
        <v>902</v>
      </c>
      <c r="D111" s="78" t="s">
        <v>902</v>
      </c>
      <c r="E111" s="79" t="s">
        <v>902</v>
      </c>
      <c r="F111" s="80" t="s">
        <v>709</v>
      </c>
      <c r="G111" s="76" t="s">
        <v>2363</v>
      </c>
      <c r="H111" s="173" t="s">
        <v>4710</v>
      </c>
      <c r="I111" s="231" t="s">
        <v>684</v>
      </c>
      <c r="J111" s="173" t="s">
        <v>4711</v>
      </c>
      <c r="K111" s="173" t="s">
        <v>2370</v>
      </c>
      <c r="L111" s="173" t="s">
        <v>4712</v>
      </c>
      <c r="M111" s="255"/>
      <c r="N111" s="173" t="s">
        <v>4713</v>
      </c>
      <c r="O111" s="173" t="s">
        <v>3381</v>
      </c>
      <c r="P111" s="173" t="s">
        <v>2746</v>
      </c>
      <c r="Q111" s="255"/>
      <c r="R111" s="173" t="s">
        <v>700</v>
      </c>
      <c r="S111" s="173" t="s">
        <v>3812</v>
      </c>
      <c r="T111" s="255"/>
      <c r="U111" s="173" t="s">
        <v>4714</v>
      </c>
      <c r="V111" s="255"/>
      <c r="W111" s="176"/>
      <c r="X111" s="173" t="s">
        <v>4715</v>
      </c>
      <c r="Y111" s="84" t="s">
        <v>4716</v>
      </c>
      <c r="Z111" s="173" t="s">
        <v>2142</v>
      </c>
      <c r="AA111" s="255"/>
      <c r="AB111" s="173" t="s">
        <v>2190</v>
      </c>
      <c r="AC111" s="255"/>
      <c r="AD111" s="255"/>
      <c r="AE111" s="255"/>
      <c r="AF111" s="173" t="s">
        <v>458</v>
      </c>
      <c r="AG111" s="255"/>
      <c r="AH111" s="255"/>
      <c r="AI111" s="255"/>
      <c r="AJ111" s="255"/>
      <c r="AK111" s="176"/>
      <c r="AL111" s="255"/>
      <c r="AM111" s="173" t="s">
        <v>4717</v>
      </c>
      <c r="AN111" s="255"/>
      <c r="AO111" s="255"/>
      <c r="AP111" s="173" t="s">
        <v>4718</v>
      </c>
      <c r="AQ111" s="255"/>
      <c r="AR111" s="255"/>
      <c r="AS111" s="173" t="s">
        <v>665</v>
      </c>
      <c r="AT111" s="255"/>
      <c r="AU111" s="255"/>
      <c r="AV111" s="255"/>
      <c r="AW111" s="255"/>
      <c r="AX111" s="255"/>
      <c r="AY111" s="178"/>
      <c r="AZ111" s="255"/>
      <c r="BA111" s="173" t="s">
        <v>1224</v>
      </c>
      <c r="BB111" s="173" t="s">
        <v>1388</v>
      </c>
      <c r="BC111" s="175" t="s">
        <v>2550</v>
      </c>
      <c r="BD111" s="173" t="s">
        <v>4456</v>
      </c>
      <c r="BE111" s="255"/>
      <c r="BF111" s="255"/>
      <c r="BG111" s="173" t="s">
        <v>4719</v>
      </c>
      <c r="BH111" s="173" t="s">
        <v>4720</v>
      </c>
      <c r="BI111" s="173"/>
      <c r="BJ111" s="173" t="s">
        <v>2445</v>
      </c>
      <c r="BK111" s="255"/>
      <c r="BL111" s="173" t="s">
        <v>3219</v>
      </c>
      <c r="BM111" s="255"/>
      <c r="BN111" s="255"/>
      <c r="BO111" s="178"/>
      <c r="BP111" s="256"/>
      <c r="BQ111" s="173" t="s">
        <v>3039</v>
      </c>
      <c r="BR111" s="173" t="s">
        <v>3486</v>
      </c>
      <c r="BS111" s="256"/>
      <c r="BT111" s="173" t="s">
        <v>4721</v>
      </c>
      <c r="BU111" s="173" t="s">
        <v>4016</v>
      </c>
      <c r="BV111" s="255"/>
      <c r="BW111" s="173" t="s">
        <v>1782</v>
      </c>
      <c r="BX111" s="255"/>
      <c r="BY111" s="255"/>
      <c r="BZ111" s="255"/>
      <c r="CA111" s="255"/>
      <c r="CB111" s="255"/>
      <c r="CC111" s="255"/>
      <c r="CD111" s="255"/>
      <c r="CE111" s="255"/>
      <c r="CF111" s="173" t="s">
        <v>4722</v>
      </c>
      <c r="CG111" s="173" t="s">
        <v>2657</v>
      </c>
      <c r="CH111" s="173" t="s">
        <v>4723</v>
      </c>
      <c r="CI111" s="173" t="s">
        <v>4724</v>
      </c>
      <c r="CJ111" s="255"/>
      <c r="CK111" s="173" t="s">
        <v>4725</v>
      </c>
      <c r="CL111" s="175" t="s">
        <v>2585</v>
      </c>
      <c r="CM111" s="173" t="s">
        <v>3247</v>
      </c>
      <c r="CN111" s="255"/>
      <c r="CO111" s="255"/>
      <c r="CP111" s="255"/>
      <c r="CQ111" s="255"/>
      <c r="CR111" s="255"/>
      <c r="CS111" s="178"/>
      <c r="CT111" s="173" t="s">
        <v>4726</v>
      </c>
      <c r="CU111" s="173" t="s">
        <v>443</v>
      </c>
      <c r="CV111" s="173" t="s">
        <v>2893</v>
      </c>
      <c r="CW111" s="173" t="s">
        <v>4727</v>
      </c>
      <c r="CX111" s="255"/>
      <c r="CY111" s="173" t="s">
        <v>4728</v>
      </c>
      <c r="CZ111" s="84" t="s">
        <v>4729</v>
      </c>
      <c r="DA111" s="173" t="s">
        <v>4730</v>
      </c>
      <c r="DB111" s="255"/>
      <c r="DC111" s="255"/>
      <c r="DD111" s="255"/>
      <c r="DE111" s="255"/>
      <c r="DF111" s="178"/>
      <c r="DG111" s="173" t="s">
        <v>2972</v>
      </c>
      <c r="DH111" s="255"/>
      <c r="DI111" s="255"/>
      <c r="DJ111" s="255"/>
      <c r="DK111" s="255"/>
      <c r="DL111" s="255"/>
      <c r="DM111" s="255"/>
      <c r="DN111" s="255"/>
      <c r="DO111" s="255"/>
      <c r="DP111" s="255"/>
      <c r="DQ111" s="255"/>
      <c r="DR111" s="255"/>
      <c r="DS111" s="173" t="s">
        <v>4731</v>
      </c>
      <c r="DT111" s="173" t="s">
        <v>2180</v>
      </c>
      <c r="DU111" s="173" t="s">
        <v>4732</v>
      </c>
      <c r="DV111" s="173"/>
      <c r="DW111" s="232" t="s">
        <v>4733</v>
      </c>
      <c r="DX111" s="173" t="s">
        <v>2782</v>
      </c>
      <c r="DY111" s="173" t="s">
        <v>4734</v>
      </c>
      <c r="DZ111" s="173" t="s">
        <v>4735</v>
      </c>
      <c r="EA111" s="255"/>
      <c r="EB111" s="255"/>
    </row>
    <row r="112" ht="15.75" customHeight="1">
      <c r="A112" s="257" t="s">
        <v>4736</v>
      </c>
      <c r="B112" s="96" t="s">
        <v>4737</v>
      </c>
      <c r="C112" s="97" t="s">
        <v>902</v>
      </c>
      <c r="D112" s="98" t="s">
        <v>902</v>
      </c>
      <c r="E112" s="99" t="s">
        <v>902</v>
      </c>
      <c r="F112" s="100" t="s">
        <v>707</v>
      </c>
      <c r="G112" s="96" t="s">
        <v>522</v>
      </c>
      <c r="H112" s="263"/>
      <c r="I112" s="263"/>
      <c r="J112" s="263"/>
      <c r="K112" s="263"/>
      <c r="L112" s="184" t="s">
        <v>4738</v>
      </c>
      <c r="M112" s="263"/>
      <c r="N112" s="263"/>
      <c r="O112" s="183" t="s">
        <v>4739</v>
      </c>
      <c r="P112" s="263"/>
      <c r="Q112" s="263"/>
      <c r="R112" s="263"/>
      <c r="S112" s="263"/>
      <c r="T112" s="263"/>
      <c r="U112" s="263"/>
      <c r="V112" s="263"/>
      <c r="W112" s="176"/>
      <c r="X112" s="266"/>
      <c r="Y112" s="266"/>
      <c r="Z112" s="108" t="s">
        <v>4740</v>
      </c>
      <c r="AA112" s="266"/>
      <c r="AB112" s="193" t="s">
        <v>2299</v>
      </c>
      <c r="AC112" s="266"/>
      <c r="AD112" s="266"/>
      <c r="AE112" s="266"/>
      <c r="AF112" s="266"/>
      <c r="AG112" s="266"/>
      <c r="AH112" s="266"/>
      <c r="AI112" s="266"/>
      <c r="AJ112" s="266"/>
      <c r="AK112" s="176"/>
      <c r="AL112" s="267"/>
      <c r="AM112" s="267"/>
      <c r="AN112" s="267"/>
      <c r="AO112" s="267"/>
      <c r="AP112" s="267"/>
      <c r="AQ112" s="267"/>
      <c r="AR112" s="267"/>
      <c r="AS112" s="267"/>
      <c r="AT112" s="195" t="s">
        <v>1106</v>
      </c>
      <c r="AU112" s="267"/>
      <c r="AV112" s="267"/>
      <c r="AW112" s="267"/>
      <c r="AX112" s="267"/>
      <c r="AY112" s="178"/>
      <c r="AZ112" s="272"/>
      <c r="BA112" s="272"/>
      <c r="BB112" s="272"/>
      <c r="BC112" s="272"/>
      <c r="BD112" s="272"/>
      <c r="BE112" s="272"/>
      <c r="BF112" s="243"/>
      <c r="BG112" s="201" t="s">
        <v>1608</v>
      </c>
      <c r="BH112" s="272"/>
      <c r="BI112" s="272"/>
      <c r="BJ112" s="272"/>
      <c r="BK112" s="272"/>
      <c r="BL112" s="272"/>
      <c r="BM112" s="272"/>
      <c r="BN112" s="272"/>
      <c r="BO112" s="178"/>
      <c r="BP112" s="276"/>
      <c r="BQ112" s="209" t="s">
        <v>4741</v>
      </c>
      <c r="BR112" s="209" t="s">
        <v>4742</v>
      </c>
      <c r="BS112" s="276"/>
      <c r="BT112" s="276"/>
      <c r="BU112" s="139" t="s">
        <v>1013</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4743</v>
      </c>
      <c r="CZ112" s="286"/>
      <c r="DA112" s="286"/>
      <c r="DB112" s="286"/>
      <c r="DC112" s="286"/>
      <c r="DD112" s="286"/>
      <c r="DE112" s="286"/>
      <c r="DF112" s="178"/>
      <c r="DG112" s="288"/>
      <c r="DH112" s="288"/>
      <c r="DI112" s="288"/>
      <c r="DJ112" s="288"/>
      <c r="DK112" s="288"/>
      <c r="DL112" s="288"/>
      <c r="DM112" s="288"/>
      <c r="DN112" s="252" t="s">
        <v>4481</v>
      </c>
      <c r="DO112" s="252"/>
      <c r="DP112" s="288"/>
      <c r="DQ112" s="288"/>
      <c r="DR112" s="288"/>
      <c r="DS112" s="288"/>
      <c r="DT112" s="288"/>
      <c r="DU112" s="288"/>
      <c r="DV112" s="288"/>
      <c r="DW112" s="290"/>
      <c r="DX112" s="288"/>
      <c r="DY112" s="288"/>
      <c r="DZ112" s="288"/>
      <c r="EA112" s="288"/>
      <c r="EB112" s="288"/>
    </row>
    <row r="113" ht="15.75" customHeight="1">
      <c r="A113" s="230" t="s">
        <v>4744</v>
      </c>
      <c r="B113" s="76" t="s">
        <v>4745</v>
      </c>
      <c r="C113" s="77" t="s">
        <v>902</v>
      </c>
      <c r="D113" s="78" t="s">
        <v>902</v>
      </c>
      <c r="E113" s="79" t="s">
        <v>902</v>
      </c>
      <c r="F113" s="80" t="s">
        <v>426</v>
      </c>
      <c r="G113" s="76" t="s">
        <v>4746</v>
      </c>
      <c r="H113" s="175" t="s">
        <v>952</v>
      </c>
      <c r="I113" s="175" t="s">
        <v>4747</v>
      </c>
      <c r="J113" s="175" t="s">
        <v>1713</v>
      </c>
      <c r="K113" s="175" t="s">
        <v>723</v>
      </c>
      <c r="L113" s="175" t="s">
        <v>4748</v>
      </c>
      <c r="M113" s="255"/>
      <c r="N113" s="175"/>
      <c r="O113" s="255"/>
      <c r="P113" s="255"/>
      <c r="Q113" s="175" t="s">
        <v>4749</v>
      </c>
      <c r="R113" s="255"/>
      <c r="S113" s="255"/>
      <c r="T113" s="255"/>
      <c r="U113" s="255"/>
      <c r="V113" s="82" t="str">
        <f>HYPERLINK("https://www.twitch.tv/videos/318933523","2:46.96")</f>
        <v>2:46.96</v>
      </c>
      <c r="W113" s="188"/>
      <c r="X113" s="175" t="s">
        <v>4750</v>
      </c>
      <c r="Y113" s="304"/>
      <c r="Z113" s="175" t="s">
        <v>4751</v>
      </c>
      <c r="AA113" s="175" t="s">
        <v>4256</v>
      </c>
      <c r="AB113" s="175"/>
      <c r="AC113" s="175"/>
      <c r="AD113" s="255"/>
      <c r="AE113" s="255"/>
      <c r="AF113" s="255"/>
      <c r="AG113" s="255"/>
      <c r="AH113" s="175"/>
      <c r="AI113" s="175" t="s">
        <v>1052</v>
      </c>
      <c r="AJ113" s="82" t="str">
        <f>HYPERLINK("https://www.twitch.tv/videos/318931469","2:27.57")</f>
        <v>2:27.57</v>
      </c>
      <c r="AK113" s="176"/>
      <c r="AL113" s="175" t="s">
        <v>4752</v>
      </c>
      <c r="AM113" s="255"/>
      <c r="AN113" s="255"/>
      <c r="AO113" s="255"/>
      <c r="AP113" s="255"/>
      <c r="AQ113" s="255"/>
      <c r="AR113" s="255"/>
      <c r="AS113" s="255"/>
      <c r="AT113" s="255"/>
      <c r="AU113" s="255"/>
      <c r="AV113" s="255"/>
      <c r="AW113" s="82" t="str">
        <f>HYPERLINK("https://clips.twitch.tv/PeppyAbstruseSmoothieCurseLit","39.09")</f>
        <v>39.09</v>
      </c>
      <c r="AX113" s="175" t="s">
        <v>4753</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4476</v>
      </c>
      <c r="BS113" s="175" t="s">
        <v>1160</v>
      </c>
      <c r="BT113" s="255"/>
      <c r="BU113" s="304" t="s">
        <v>4754</v>
      </c>
      <c r="BV113" s="255"/>
      <c r="BW113" s="255"/>
      <c r="BX113" s="255"/>
      <c r="BY113" s="255"/>
      <c r="BZ113" s="255"/>
      <c r="CA113" s="175"/>
      <c r="CB113" s="175" t="s">
        <v>4755</v>
      </c>
      <c r="CC113" s="175" t="s">
        <v>3670</v>
      </c>
      <c r="CD113" s="175" t="s">
        <v>4756</v>
      </c>
      <c r="CE113" s="175"/>
      <c r="CF113" s="255"/>
      <c r="CG113" s="255"/>
      <c r="CH113" s="255"/>
      <c r="CI113" s="255"/>
      <c r="CJ113" s="255"/>
      <c r="CK113" s="255"/>
      <c r="CL113" s="175" t="s">
        <v>4757</v>
      </c>
      <c r="CM113" s="255"/>
      <c r="CN113" s="255"/>
      <c r="CO113" s="255"/>
      <c r="CP113" s="175"/>
      <c r="CQ113" s="175" t="s">
        <v>4758</v>
      </c>
      <c r="CR113" s="175" t="s">
        <v>4759</v>
      </c>
      <c r="CS113" s="178"/>
      <c r="CT113" s="255"/>
      <c r="CU113" s="255"/>
      <c r="CV113" s="175"/>
      <c r="CW113" s="255"/>
      <c r="CX113" s="255"/>
      <c r="CY113" s="255"/>
      <c r="CZ113" s="175" t="s">
        <v>4760</v>
      </c>
      <c r="DA113" s="255"/>
      <c r="DB113" s="255"/>
      <c r="DC113" s="255"/>
      <c r="DD113" s="255"/>
      <c r="DE113" s="175" t="s">
        <v>4761</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4528</v>
      </c>
      <c r="EA113" s="255"/>
      <c r="EB113" s="255"/>
    </row>
    <row r="114" ht="15.75" customHeight="1">
      <c r="A114" s="257" t="s">
        <v>4762</v>
      </c>
      <c r="B114" s="96" t="s">
        <v>4763</v>
      </c>
      <c r="C114" s="97" t="s">
        <v>902</v>
      </c>
      <c r="D114" s="98" t="s">
        <v>902</v>
      </c>
      <c r="E114" s="99" t="s">
        <v>902</v>
      </c>
      <c r="F114" s="100" t="s">
        <v>903</v>
      </c>
      <c r="G114" s="96" t="s">
        <v>612</v>
      </c>
      <c r="H114" s="263"/>
      <c r="I114" s="263"/>
      <c r="J114" s="185" t="s">
        <v>4764</v>
      </c>
      <c r="K114" s="183" t="s">
        <v>782</v>
      </c>
      <c r="L114" s="185" t="s">
        <v>4765</v>
      </c>
      <c r="M114" s="263"/>
      <c r="N114" s="185" t="s">
        <v>2418</v>
      </c>
      <c r="O114" s="183" t="s">
        <v>4766</v>
      </c>
      <c r="P114" s="263"/>
      <c r="Q114" s="263"/>
      <c r="R114" s="263"/>
      <c r="S114" s="263"/>
      <c r="T114" s="263"/>
      <c r="U114" s="263"/>
      <c r="V114" s="263"/>
      <c r="W114" s="176"/>
      <c r="X114" s="266"/>
      <c r="Y114" s="266"/>
      <c r="Z114" s="193" t="s">
        <v>4767</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2" t="s">
        <v>4768</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4"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0"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4769</v>
      </c>
      <c r="B115" s="76" t="s">
        <v>4763</v>
      </c>
      <c r="C115" s="77" t="s">
        <v>902</v>
      </c>
      <c r="D115" s="78" t="s">
        <v>902</v>
      </c>
      <c r="E115" s="79" t="s">
        <v>902</v>
      </c>
      <c r="F115" s="80" t="s">
        <v>903</v>
      </c>
      <c r="G115" s="76" t="s">
        <v>2796</v>
      </c>
      <c r="H115" s="175"/>
      <c r="I115" s="175" t="s">
        <v>4770</v>
      </c>
      <c r="J115" s="175" t="s">
        <v>1982</v>
      </c>
      <c r="K115" s="175" t="s">
        <v>4771</v>
      </c>
      <c r="L115" s="231" t="s">
        <v>963</v>
      </c>
      <c r="M115" s="255"/>
      <c r="N115" s="255"/>
      <c r="O115" s="255"/>
      <c r="P115" s="175" t="s">
        <v>4772</v>
      </c>
      <c r="Q115" s="255"/>
      <c r="R115" s="255"/>
      <c r="S115" s="173" t="s">
        <v>3180</v>
      </c>
      <c r="T115" s="255"/>
      <c r="U115" s="173" t="s">
        <v>1450</v>
      </c>
      <c r="V115" s="255"/>
      <c r="W115" s="176"/>
      <c r="X115" s="255"/>
      <c r="Y115" s="255"/>
      <c r="Z115" s="255"/>
      <c r="AA115" s="255"/>
      <c r="AB115" s="175" t="s">
        <v>4245</v>
      </c>
      <c r="AC115" s="255"/>
      <c r="AD115" s="255"/>
      <c r="AE115" s="255"/>
      <c r="AF115" s="175" t="s">
        <v>4350</v>
      </c>
      <c r="AG115" s="255"/>
      <c r="AH115" s="255"/>
      <c r="AI115" s="173" t="s">
        <v>4773</v>
      </c>
      <c r="AJ115" s="255"/>
      <c r="AK115" s="176"/>
      <c r="AL115" s="255"/>
      <c r="AM115" s="255"/>
      <c r="AN115" s="255"/>
      <c r="AO115" s="255"/>
      <c r="AP115" s="255"/>
      <c r="AQ115" s="255"/>
      <c r="AR115" s="255"/>
      <c r="AS115" s="175" t="s">
        <v>4244</v>
      </c>
      <c r="AT115" s="175" t="s">
        <v>1803</v>
      </c>
      <c r="AU115" s="255"/>
      <c r="AV115" s="255"/>
      <c r="AW115" s="173" t="s">
        <v>4774</v>
      </c>
      <c r="AX115" s="255"/>
      <c r="AY115" s="178"/>
      <c r="AZ115" s="255"/>
      <c r="BA115" s="180" t="s">
        <v>4775</v>
      </c>
      <c r="BB115" s="175"/>
      <c r="BC115" s="175" t="s">
        <v>4776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1447</v>
      </c>
      <c r="BV115" s="255"/>
      <c r="BW115" s="255"/>
      <c r="BX115" s="255"/>
      <c r="BY115" s="175" t="s">
        <v>1844</v>
      </c>
      <c r="BZ115" s="255"/>
      <c r="CA115" s="255"/>
      <c r="CB115" s="255"/>
      <c r="CC115" s="255"/>
      <c r="CD115" s="255"/>
      <c r="CE115" s="255"/>
      <c r="CF115" s="173" t="s">
        <v>1054</v>
      </c>
      <c r="CG115" s="84" t="s">
        <v>445</v>
      </c>
      <c r="CH115" s="173" t="s">
        <v>4777</v>
      </c>
      <c r="CI115" s="173" t="s">
        <v>4778</v>
      </c>
      <c r="CJ115" s="173" t="s">
        <v>2168</v>
      </c>
      <c r="CK115" s="173" t="s">
        <v>4779</v>
      </c>
      <c r="CL115" s="173" t="s">
        <v>4780</v>
      </c>
      <c r="CM115" s="173" t="s">
        <v>4781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4503</v>
      </c>
      <c r="DT115" s="255"/>
      <c r="DU115" s="255"/>
      <c r="DV115" s="255"/>
      <c r="DW115" s="232"/>
      <c r="DX115" s="255"/>
      <c r="DY115" s="255"/>
      <c r="DZ115" s="255"/>
      <c r="EA115" s="255"/>
      <c r="EB115" s="255"/>
    </row>
    <row r="116" ht="15.75" customHeight="1">
      <c r="A116" s="257" t="s">
        <v>4782</v>
      </c>
      <c r="B116" s="96" t="s">
        <v>4783</v>
      </c>
      <c r="C116" s="97" t="s">
        <v>902</v>
      </c>
      <c r="D116" s="98" t="s">
        <v>902</v>
      </c>
      <c r="E116" s="99" t="s">
        <v>902</v>
      </c>
      <c r="F116" s="100" t="s">
        <v>708</v>
      </c>
      <c r="G116" s="96" t="s">
        <v>327</v>
      </c>
      <c r="H116" s="263"/>
      <c r="I116" s="263"/>
      <c r="J116" s="185" t="s">
        <v>4784</v>
      </c>
      <c r="K116" s="185" t="s">
        <v>4385</v>
      </c>
      <c r="L116" s="185" t="s">
        <v>4785</v>
      </c>
      <c r="M116" s="263"/>
      <c r="N116" s="185" t="s">
        <v>4786</v>
      </c>
      <c r="O116" s="263"/>
      <c r="P116" s="263"/>
      <c r="Q116" s="263"/>
      <c r="R116" s="263"/>
      <c r="S116" s="263"/>
      <c r="T116" s="263"/>
      <c r="U116" s="263"/>
      <c r="V116" s="263"/>
      <c r="W116" s="176"/>
      <c r="X116" s="235" t="s">
        <v>2696</v>
      </c>
      <c r="Y116" s="189" t="str">
        <f>HYPERLINK("https://clips.twitch.tv/RudeLuckyBananaSMOrc","17.25")</f>
        <v>17.25</v>
      </c>
      <c r="Z116" s="235" t="s">
        <v>3541</v>
      </c>
      <c r="AA116" s="235" t="s">
        <v>4515</v>
      </c>
      <c r="AB116" s="189" t="str">
        <f>HYPERLINK("https://www.youtube.com/watch?v=2hvItIHk4rM&amp;feature=youtu.be","30.45")</f>
        <v>30.45</v>
      </c>
      <c r="AC116" s="235" t="s">
        <v>4787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3"/>
      <c r="BI116" s="243" t="s">
        <v>4788</v>
      </c>
      <c r="BJ116" s="272"/>
      <c r="BK116" s="272"/>
      <c r="BL116" s="272"/>
      <c r="BM116" s="272"/>
      <c r="BN116" s="272"/>
      <c r="BO116" s="178"/>
      <c r="BP116" s="207"/>
      <c r="BQ116" s="209" t="s">
        <v>4789</v>
      </c>
      <c r="BR116" s="209" t="s">
        <v>3665</v>
      </c>
      <c r="BS116" s="276"/>
      <c r="BT116" s="209" t="s">
        <v>4790</v>
      </c>
      <c r="BU116" s="208"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2"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4791</v>
      </c>
      <c r="B117" s="560" t="s">
        <v>4792</v>
      </c>
      <c r="C117" s="561" t="s">
        <v>902</v>
      </c>
      <c r="D117" s="562" t="s">
        <v>902</v>
      </c>
      <c r="E117" s="563" t="s">
        <v>902</v>
      </c>
      <c r="F117" s="564" t="s">
        <v>902</v>
      </c>
      <c r="G117" s="560" t="s">
        <v>4793</v>
      </c>
      <c r="H117" s="565"/>
      <c r="I117" s="566" t="s">
        <v>4794</v>
      </c>
      <c r="J117" s="565"/>
      <c r="K117" s="566" t="s">
        <v>4795</v>
      </c>
      <c r="L117" s="566" t="s">
        <v>4184</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4796</v>
      </c>
      <c r="AP117" s="565"/>
      <c r="AQ117" s="565"/>
      <c r="AR117" s="565"/>
      <c r="AS117" s="565"/>
      <c r="AT117" s="566" t="s">
        <v>4797</v>
      </c>
      <c r="AU117" s="566" t="s">
        <v>4145</v>
      </c>
      <c r="AV117" s="565"/>
      <c r="AW117" s="566" t="s">
        <v>4798</v>
      </c>
      <c r="AX117" s="565"/>
      <c r="AY117" s="567"/>
      <c r="AZ117" s="566" t="s">
        <v>2022</v>
      </c>
      <c r="BA117" s="565"/>
      <c r="BB117" s="565"/>
      <c r="BC117" s="566" t="s">
        <v>4799</v>
      </c>
      <c r="BD117" s="566" t="s">
        <v>4800</v>
      </c>
      <c r="BE117" s="565"/>
      <c r="BF117" s="565"/>
      <c r="BG117" s="566" t="s">
        <v>859</v>
      </c>
      <c r="BH117" s="565"/>
      <c r="BI117" s="566" t="s">
        <v>4801</v>
      </c>
      <c r="BJ117" s="565"/>
      <c r="BK117" s="565"/>
      <c r="BL117" s="565"/>
      <c r="BM117" s="565"/>
      <c r="BN117" s="565"/>
      <c r="BO117" s="567"/>
      <c r="BP117" s="566"/>
      <c r="BQ117" s="565"/>
      <c r="BR117" s="566" t="s">
        <v>4802</v>
      </c>
      <c r="BS117" s="565"/>
      <c r="BT117" s="565"/>
      <c r="BU117" s="566" t="s">
        <v>4803</v>
      </c>
      <c r="BV117" s="565"/>
      <c r="BW117" s="565"/>
      <c r="BX117" s="565"/>
      <c r="BY117" s="565"/>
      <c r="BZ117" s="566" t="s">
        <v>4804</v>
      </c>
      <c r="CA117" s="565"/>
      <c r="CB117" s="565"/>
      <c r="CC117" s="565"/>
      <c r="CD117" s="565"/>
      <c r="CE117" s="565"/>
      <c r="CF117" s="566" t="s">
        <v>457</v>
      </c>
      <c r="CG117" s="565"/>
      <c r="CH117" s="565"/>
      <c r="CI117" s="566" t="s">
        <v>4805</v>
      </c>
      <c r="CJ117" s="565"/>
      <c r="CK117" s="565"/>
      <c r="CL117" s="566" t="s">
        <v>3076</v>
      </c>
      <c r="CM117" s="565"/>
      <c r="CN117" s="565"/>
      <c r="CO117" s="565"/>
      <c r="CP117" s="565"/>
      <c r="CQ117" s="565"/>
      <c r="CR117" s="566" t="s">
        <v>4806</v>
      </c>
      <c r="CS117" s="567"/>
      <c r="CT117" s="565"/>
      <c r="CU117" s="565"/>
      <c r="CV117" s="566" t="s">
        <v>2538</v>
      </c>
      <c r="CW117" s="566" t="s">
        <v>4807</v>
      </c>
      <c r="CX117" s="566" t="s">
        <v>4808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4809</v>
      </c>
      <c r="EA117" s="565"/>
      <c r="EB117" s="565"/>
    </row>
    <row r="118" ht="15.75" customHeight="1">
      <c r="A118" s="257" t="s">
        <v>4810</v>
      </c>
      <c r="B118" s="96" t="s">
        <v>4811</v>
      </c>
      <c r="C118" s="97" t="s">
        <v>902</v>
      </c>
      <c r="D118" s="98" t="s">
        <v>902</v>
      </c>
      <c r="E118" s="99" t="s">
        <v>902</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19"/>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4812</v>
      </c>
      <c r="B119" s="76" t="s">
        <v>4813</v>
      </c>
      <c r="C119" s="77" t="s">
        <v>902</v>
      </c>
      <c r="D119" s="78" t="s">
        <v>902</v>
      </c>
      <c r="E119" s="79" t="s">
        <v>902</v>
      </c>
      <c r="F119" s="80" t="s">
        <v>902</v>
      </c>
      <c r="G119" s="76" t="s">
        <v>2796</v>
      </c>
      <c r="H119" s="173" t="s">
        <v>629</v>
      </c>
      <c r="I119" s="173" t="s">
        <v>4814</v>
      </c>
      <c r="J119" s="173" t="s">
        <v>1937</v>
      </c>
      <c r="K119" s="173" t="s">
        <v>2209</v>
      </c>
      <c r="L119" s="173" t="s">
        <v>2035</v>
      </c>
      <c r="M119" s="173" t="s">
        <v>4815</v>
      </c>
      <c r="N119" s="173" t="s">
        <v>4816</v>
      </c>
      <c r="O119" s="173" t="s">
        <v>4817</v>
      </c>
      <c r="P119" s="173" t="s">
        <v>3380</v>
      </c>
      <c r="Q119" s="255"/>
      <c r="R119" s="255"/>
      <c r="S119" s="255"/>
      <c r="T119" s="255"/>
      <c r="U119" s="255"/>
      <c r="V119" s="255"/>
      <c r="W119" s="176"/>
      <c r="X119" s="173" t="s">
        <v>3849</v>
      </c>
      <c r="Y119" s="173" t="s">
        <v>3042</v>
      </c>
      <c r="Z119" s="173" t="s">
        <v>4617</v>
      </c>
      <c r="AA119" s="173" t="s">
        <v>4818</v>
      </c>
      <c r="AB119" s="173" t="s">
        <v>4819</v>
      </c>
      <c r="AC119" s="173" t="s">
        <v>1589</v>
      </c>
      <c r="AD119" s="255"/>
      <c r="AE119" s="255"/>
      <c r="AF119" s="173" t="s">
        <v>3176</v>
      </c>
      <c r="AG119" s="255"/>
      <c r="AH119" s="255"/>
      <c r="AI119" s="255"/>
      <c r="AJ119" s="255"/>
      <c r="AK119" s="176"/>
      <c r="AL119" s="255"/>
      <c r="AM119" s="255"/>
      <c r="AN119" s="255"/>
      <c r="AO119" s="255"/>
      <c r="AP119" s="255"/>
      <c r="AQ119" s="255"/>
      <c r="AR119" s="255"/>
      <c r="AS119" s="173" t="s">
        <v>764</v>
      </c>
      <c r="AT119" s="173" t="s">
        <v>4820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1322</v>
      </c>
      <c r="BS119" s="173" t="s">
        <v>817</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3802</v>
      </c>
      <c r="CM119" s="255"/>
      <c r="CN119" s="255"/>
      <c r="CO119" s="255"/>
      <c r="CP119" s="255"/>
      <c r="CQ119" s="255"/>
      <c r="CR119" s="255"/>
      <c r="CS119" s="178"/>
      <c r="CT119" s="255"/>
      <c r="CU119" s="173" t="s">
        <v>4821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4822</v>
      </c>
      <c r="B120" s="96" t="s">
        <v>4823</v>
      </c>
      <c r="C120" s="97" t="s">
        <v>902</v>
      </c>
      <c r="D120" s="98" t="s">
        <v>902</v>
      </c>
      <c r="E120" s="99" t="s">
        <v>902</v>
      </c>
      <c r="F120" s="100" t="s">
        <v>902</v>
      </c>
      <c r="G120" s="96" t="s">
        <v>4793</v>
      </c>
      <c r="H120" s="185" t="s">
        <v>2080</v>
      </c>
      <c r="I120" s="185" t="s">
        <v>4824</v>
      </c>
      <c r="J120" s="185" t="s">
        <v>924</v>
      </c>
      <c r="K120" s="185" t="s">
        <v>1133</v>
      </c>
      <c r="L120" s="185" t="s">
        <v>4825</v>
      </c>
      <c r="M120" s="263"/>
      <c r="N120" s="263"/>
      <c r="O120" s="185" t="s">
        <v>1546</v>
      </c>
      <c r="P120" s="185" t="s">
        <v>236</v>
      </c>
      <c r="Q120" s="185"/>
      <c r="R120" s="263"/>
      <c r="S120" s="185" t="s">
        <v>4826</v>
      </c>
      <c r="T120" s="263"/>
      <c r="U120" s="185" t="s">
        <v>2220</v>
      </c>
      <c r="V120" s="263"/>
      <c r="W120" s="176"/>
      <c r="X120" s="235" t="s">
        <v>4827</v>
      </c>
      <c r="Y120" s="266"/>
      <c r="Z120" s="235" t="s">
        <v>1051</v>
      </c>
      <c r="AA120" s="266"/>
      <c r="AB120" s="266"/>
      <c r="AC120" s="266"/>
      <c r="AD120" s="266"/>
      <c r="AE120" s="266"/>
      <c r="AF120" s="235" t="s">
        <v>4828</v>
      </c>
      <c r="AG120" s="235" t="s">
        <v>4829</v>
      </c>
      <c r="AH120" s="235"/>
      <c r="AI120" s="235" t="s">
        <v>2784</v>
      </c>
      <c r="AJ120" s="266"/>
      <c r="AK120" s="176"/>
      <c r="AL120" s="267"/>
      <c r="AM120" s="197" t="s">
        <v>2130</v>
      </c>
      <c r="AN120" s="267"/>
      <c r="AO120" s="267"/>
      <c r="AP120" s="267"/>
      <c r="AQ120" s="267"/>
      <c r="AR120" s="267"/>
      <c r="AS120" s="267"/>
      <c r="AT120" s="197" t="s">
        <v>4830</v>
      </c>
      <c r="AU120" s="267"/>
      <c r="AV120" s="267"/>
      <c r="AW120" s="197" t="s">
        <v>1180</v>
      </c>
      <c r="AX120" s="267"/>
      <c r="AY120" s="178"/>
      <c r="AZ120" s="272"/>
      <c r="BA120" s="272"/>
      <c r="BB120" s="243" t="s">
        <v>4831</v>
      </c>
      <c r="BC120" s="272"/>
      <c r="BD120" s="272"/>
      <c r="BE120" s="243" t="s">
        <v>4832</v>
      </c>
      <c r="BF120" s="272"/>
      <c r="BG120" s="243" t="s">
        <v>4833</v>
      </c>
      <c r="BH120" s="272"/>
      <c r="BI120" s="272"/>
      <c r="BJ120" s="272"/>
      <c r="BK120" s="272"/>
      <c r="BL120" s="272"/>
      <c r="BM120" s="272"/>
      <c r="BN120" s="272"/>
      <c r="BO120" s="178"/>
      <c r="BP120" s="207"/>
      <c r="BQ120" s="276"/>
      <c r="BR120" s="276"/>
      <c r="BS120" s="209" t="s">
        <v>4834</v>
      </c>
      <c r="BT120" s="276"/>
      <c r="BU120" s="209" t="s">
        <v>574</v>
      </c>
      <c r="BV120" s="276"/>
      <c r="BW120" s="276"/>
      <c r="BX120" s="276"/>
      <c r="BY120" s="276"/>
      <c r="BZ120" s="276"/>
      <c r="CA120" s="276"/>
      <c r="CB120" s="276"/>
      <c r="CC120" s="276"/>
      <c r="CD120" s="276"/>
      <c r="CE120" s="276"/>
      <c r="CF120" s="282"/>
      <c r="CG120" s="282"/>
      <c r="CH120" s="282"/>
      <c r="CI120" s="282"/>
      <c r="CJ120" s="282"/>
      <c r="CK120" s="282"/>
      <c r="CL120" s="212" t="s">
        <v>112</v>
      </c>
      <c r="CM120" s="282"/>
      <c r="CN120" s="282"/>
      <c r="CO120" s="282"/>
      <c r="CP120" s="282"/>
      <c r="CQ120" s="282"/>
      <c r="CR120" s="282"/>
      <c r="CS120" s="178"/>
      <c r="CT120" s="220"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4835</v>
      </c>
      <c r="DY120" s="288"/>
      <c r="DZ120" s="288"/>
      <c r="EA120" s="288"/>
      <c r="EB120" s="252" t="s">
        <v>4270</v>
      </c>
    </row>
    <row r="121">
      <c r="A121" s="571" t="s">
        <v>4836</v>
      </c>
      <c r="B121" s="76" t="s">
        <v>4837</v>
      </c>
      <c r="C121" s="77" t="s">
        <v>902</v>
      </c>
      <c r="D121" s="78" t="s">
        <v>902</v>
      </c>
      <c r="E121" s="79" t="s">
        <v>902</v>
      </c>
      <c r="F121" s="80" t="s">
        <v>902</v>
      </c>
      <c r="G121" s="76" t="s">
        <v>4634</v>
      </c>
      <c r="H121" s="173" t="s">
        <v>4838</v>
      </c>
      <c r="I121" s="173" t="s">
        <v>4839</v>
      </c>
      <c r="J121" s="173" t="s">
        <v>4714</v>
      </c>
      <c r="K121" s="173" t="s">
        <v>116</v>
      </c>
      <c r="L121" s="173" t="s">
        <v>673</v>
      </c>
      <c r="M121" s="255"/>
      <c r="N121" s="173" t="s">
        <v>4840</v>
      </c>
      <c r="O121" s="173" t="s">
        <v>3677</v>
      </c>
      <c r="P121" s="173" t="s">
        <v>356</v>
      </c>
      <c r="Q121" s="255"/>
      <c r="R121" s="255"/>
      <c r="S121" s="255"/>
      <c r="T121" s="255"/>
      <c r="U121" s="255"/>
      <c r="V121" s="255"/>
      <c r="W121" s="176"/>
      <c r="X121" s="173" t="s">
        <v>4841</v>
      </c>
      <c r="Y121" s="173" t="s">
        <v>4842</v>
      </c>
      <c r="Z121" s="173" t="s">
        <v>4843</v>
      </c>
      <c r="AA121" s="173" t="s">
        <v>2786</v>
      </c>
      <c r="AB121" s="173" t="s">
        <v>4145</v>
      </c>
      <c r="AC121" s="173" t="s">
        <v>4844</v>
      </c>
      <c r="AD121" s="255"/>
      <c r="AE121" s="173" t="s">
        <v>4845</v>
      </c>
      <c r="AF121" s="173" t="s">
        <v>4118</v>
      </c>
      <c r="AG121" s="173" t="s">
        <v>4846</v>
      </c>
      <c r="AH121" s="255"/>
      <c r="AI121" s="255"/>
      <c r="AJ121" s="255"/>
      <c r="AK121" s="176"/>
      <c r="AL121" s="256"/>
      <c r="AM121" s="173" t="s">
        <v>4847</v>
      </c>
      <c r="AN121" s="255"/>
      <c r="AO121" s="255"/>
      <c r="AP121" s="173" t="s">
        <v>4848</v>
      </c>
      <c r="AQ121" s="255"/>
      <c r="AR121" s="255"/>
      <c r="AS121" s="173" t="s">
        <v>1871</v>
      </c>
      <c r="AT121" s="255"/>
      <c r="AU121" s="173" t="s">
        <v>4849</v>
      </c>
      <c r="AV121" s="255"/>
      <c r="AW121" s="255"/>
      <c r="AX121" s="255"/>
      <c r="AY121" s="178"/>
      <c r="AZ121" s="255"/>
      <c r="BA121" s="173" t="s">
        <v>818</v>
      </c>
      <c r="BB121" s="173" t="s">
        <v>2100</v>
      </c>
      <c r="BC121" s="173" t="s">
        <v>3468</v>
      </c>
      <c r="BD121" s="255"/>
      <c r="BE121" s="173" t="s">
        <v>4850</v>
      </c>
      <c r="BF121" s="173" t="s">
        <v>4851</v>
      </c>
      <c r="BG121" s="173" t="s">
        <v>4852</v>
      </c>
      <c r="BH121" s="255"/>
      <c r="BI121" s="255"/>
      <c r="BJ121" s="173" t="s">
        <v>4472</v>
      </c>
      <c r="BK121" s="255"/>
      <c r="BL121" s="255"/>
      <c r="BM121" s="255"/>
      <c r="BN121" s="255"/>
      <c r="BO121" s="178"/>
      <c r="BP121" s="255"/>
      <c r="BQ121" s="255"/>
      <c r="BR121" s="173" t="s">
        <v>4853</v>
      </c>
      <c r="BS121" s="173" t="s">
        <v>4854</v>
      </c>
      <c r="BT121" s="255"/>
      <c r="BU121" s="173" t="s">
        <v>825</v>
      </c>
      <c r="BV121" s="255"/>
      <c r="BW121" s="255"/>
      <c r="BX121" s="255"/>
      <c r="BY121" s="173" t="s">
        <v>1519</v>
      </c>
      <c r="BZ121" s="255"/>
      <c r="CA121" s="255"/>
      <c r="CB121" s="255"/>
      <c r="CC121" s="255"/>
      <c r="CD121" s="255"/>
      <c r="CE121" s="255"/>
      <c r="CF121" s="255"/>
      <c r="CG121" s="255"/>
      <c r="CH121" s="173"/>
      <c r="CI121" s="255"/>
      <c r="CJ121" s="255"/>
      <c r="CK121" s="173" t="s">
        <v>4288</v>
      </c>
      <c r="CL121" s="173" t="s">
        <v>4855</v>
      </c>
      <c r="CM121" s="255"/>
      <c r="CN121" s="255"/>
      <c r="CO121" s="255"/>
      <c r="CP121" s="255"/>
      <c r="CQ121" s="255"/>
      <c r="CR121" s="255"/>
      <c r="CS121" s="178"/>
      <c r="CT121" s="255"/>
      <c r="CU121" s="255"/>
      <c r="CV121" s="173" t="s">
        <v>4856</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4857</v>
      </c>
      <c r="DO121" s="173" t="s">
        <v>2460</v>
      </c>
      <c r="DP121" s="255"/>
      <c r="DQ121" s="173" t="s">
        <v>2564</v>
      </c>
      <c r="DR121" s="255"/>
      <c r="DS121" s="255"/>
      <c r="DT121" s="255"/>
      <c r="DU121" s="173" t="s">
        <v>4858</v>
      </c>
      <c r="DV121" s="255"/>
      <c r="DW121" s="336" t="s">
        <v>4859</v>
      </c>
      <c r="DX121" s="255"/>
      <c r="DY121" s="255"/>
      <c r="DZ121" s="255"/>
      <c r="EA121" s="255"/>
      <c r="EB121" s="173" t="s">
        <v>3733</v>
      </c>
    </row>
    <row r="122">
      <c r="A122" s="257" t="s">
        <v>4860</v>
      </c>
      <c r="B122" s="96" t="s">
        <v>4861</v>
      </c>
      <c r="C122" s="97" t="s">
        <v>902</v>
      </c>
      <c r="D122" s="98" t="s">
        <v>902</v>
      </c>
      <c r="E122" s="99" t="s">
        <v>902</v>
      </c>
      <c r="F122" s="100" t="s">
        <v>709</v>
      </c>
      <c r="G122" s="96" t="s">
        <v>3780</v>
      </c>
      <c r="H122" s="263"/>
      <c r="I122" s="183" t="s">
        <v>1245</v>
      </c>
      <c r="J122" s="183" t="s">
        <v>2414</v>
      </c>
      <c r="K122" s="183" t="s">
        <v>4795</v>
      </c>
      <c r="L122" s="183" t="s">
        <v>4862</v>
      </c>
      <c r="M122" s="183" t="s">
        <v>4863</v>
      </c>
      <c r="N122" s="183" t="s">
        <v>4864</v>
      </c>
      <c r="O122" s="183" t="s">
        <v>4865</v>
      </c>
      <c r="P122" s="183" t="s">
        <v>1066</v>
      </c>
      <c r="Q122" s="263"/>
      <c r="R122" s="263"/>
      <c r="S122" s="263"/>
      <c r="T122" s="263"/>
      <c r="U122" s="263"/>
      <c r="V122" s="263"/>
      <c r="W122" s="176"/>
      <c r="X122" s="193" t="s">
        <v>1560</v>
      </c>
      <c r="Y122" s="193" t="s">
        <v>1208</v>
      </c>
      <c r="Z122" s="193" t="s">
        <v>1569</v>
      </c>
      <c r="AA122" s="193" t="s">
        <v>2577</v>
      </c>
      <c r="AB122" s="193" t="s">
        <v>2771</v>
      </c>
      <c r="AC122" s="108" t="s">
        <v>4866</v>
      </c>
      <c r="AD122" s="266"/>
      <c r="AE122" s="266"/>
      <c r="AF122" s="266"/>
      <c r="AG122" s="266"/>
      <c r="AH122" s="266"/>
      <c r="AI122" s="266"/>
      <c r="AJ122" s="266"/>
      <c r="AK122" s="176"/>
      <c r="AL122" s="267"/>
      <c r="AM122" s="267"/>
      <c r="AN122" s="267"/>
      <c r="AO122" s="267"/>
      <c r="AP122" s="267"/>
      <c r="AQ122" s="267"/>
      <c r="AR122" s="267"/>
      <c r="AS122" s="196" t="s">
        <v>4867</v>
      </c>
      <c r="AT122" s="196" t="s">
        <v>1329</v>
      </c>
      <c r="AU122" s="267"/>
      <c r="AV122" s="267"/>
      <c r="AW122" s="267"/>
      <c r="AX122" s="267"/>
      <c r="AY122" s="178"/>
      <c r="AZ122" s="272"/>
      <c r="BA122" s="202" t="s">
        <v>4868</v>
      </c>
      <c r="BB122" s="272"/>
      <c r="BC122" s="202" t="s">
        <v>1929</v>
      </c>
      <c r="BD122" s="272"/>
      <c r="BE122" s="202" t="s">
        <v>4869</v>
      </c>
      <c r="BF122" s="272"/>
      <c r="BG122" s="201" t="s">
        <v>3825</v>
      </c>
      <c r="BH122" s="272"/>
      <c r="BI122" s="272"/>
      <c r="BJ122" s="202" t="s">
        <v>4870</v>
      </c>
      <c r="BK122" s="272"/>
      <c r="BL122" s="272"/>
      <c r="BM122" s="272"/>
      <c r="BN122" s="272"/>
      <c r="BO122" s="178"/>
      <c r="BP122" s="276"/>
      <c r="BQ122" s="276"/>
      <c r="BR122" s="207"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7" t="s">
        <v>4871</v>
      </c>
      <c r="CU122" s="217" t="s">
        <v>534</v>
      </c>
      <c r="CV122" s="217" t="s">
        <v>3434</v>
      </c>
      <c r="CW122" s="217" t="s">
        <v>3053</v>
      </c>
      <c r="CX122" s="286"/>
      <c r="CY122" s="286"/>
      <c r="CZ122" s="286"/>
      <c r="DA122" s="217" t="s">
        <v>4872</v>
      </c>
      <c r="DB122" s="286"/>
      <c r="DC122" s="286"/>
      <c r="DD122" s="286"/>
      <c r="DE122" s="286"/>
      <c r="DF122" s="178"/>
      <c r="DG122" s="226" t="s">
        <v>2967</v>
      </c>
      <c r="DH122" s="288"/>
      <c r="DI122" s="288"/>
      <c r="DJ122" s="226" t="s">
        <v>2264</v>
      </c>
      <c r="DK122" s="226" t="s">
        <v>4873</v>
      </c>
      <c r="DL122" s="288"/>
      <c r="DM122" s="288"/>
      <c r="DN122" s="288"/>
      <c r="DO122" s="288"/>
      <c r="DP122" s="288"/>
      <c r="DQ122" s="288"/>
      <c r="DR122" s="288"/>
      <c r="DS122" s="288"/>
      <c r="DT122" s="288"/>
      <c r="DU122" s="288"/>
      <c r="DV122" s="288"/>
      <c r="DW122" s="290"/>
      <c r="DX122" s="288"/>
      <c r="DY122" s="226" t="s">
        <v>4874</v>
      </c>
      <c r="DZ122" s="288"/>
      <c r="EA122" s="288"/>
      <c r="EB122" s="226" t="s">
        <v>3044</v>
      </c>
    </row>
    <row r="123" ht="15.75" customHeight="1">
      <c r="A123" s="230" t="s">
        <v>4875</v>
      </c>
      <c r="B123" s="76" t="s">
        <v>4861</v>
      </c>
      <c r="C123" s="77" t="s">
        <v>902</v>
      </c>
      <c r="D123" s="78" t="s">
        <v>902</v>
      </c>
      <c r="E123" s="79" t="s">
        <v>902</v>
      </c>
      <c r="F123" s="80" t="s">
        <v>901</v>
      </c>
      <c r="G123" s="76" t="s">
        <v>3780</v>
      </c>
      <c r="H123" s="175"/>
      <c r="I123" s="84" t="s">
        <v>4876</v>
      </c>
      <c r="J123" s="84" t="s">
        <v>3150</v>
      </c>
      <c r="K123" s="84" t="s">
        <v>1377</v>
      </c>
      <c r="L123" s="84" t="s">
        <v>4877</v>
      </c>
      <c r="M123" s="175" t="s">
        <v>4878</v>
      </c>
      <c r="N123" s="173" t="s">
        <v>4879</v>
      </c>
      <c r="O123" s="173" t="s">
        <v>4880</v>
      </c>
      <c r="P123" s="175" t="s">
        <v>3380</v>
      </c>
      <c r="Q123" s="255"/>
      <c r="R123" s="255"/>
      <c r="S123" s="255"/>
      <c r="T123" s="255"/>
      <c r="U123" s="255"/>
      <c r="V123" s="255"/>
      <c r="W123" s="176"/>
      <c r="X123" s="173" t="s">
        <v>4881</v>
      </c>
      <c r="Y123" s="255"/>
      <c r="Z123" s="175" t="s">
        <v>546</v>
      </c>
      <c r="AA123" s="173" t="s">
        <v>3553</v>
      </c>
      <c r="AB123" s="173" t="s">
        <v>4797</v>
      </c>
      <c r="AC123" s="255"/>
      <c r="AD123" s="255"/>
      <c r="AE123" s="173" t="s">
        <v>4845</v>
      </c>
      <c r="AF123" s="175" t="s">
        <v>4882</v>
      </c>
      <c r="AG123" s="255"/>
      <c r="AH123" s="255"/>
      <c r="AI123" s="255"/>
      <c r="AJ123" s="255"/>
      <c r="AK123" s="176"/>
      <c r="AL123" s="173"/>
      <c r="AM123" s="173" t="s">
        <v>4308</v>
      </c>
      <c r="AN123" s="255"/>
      <c r="AO123" s="255"/>
      <c r="AP123" s="255"/>
      <c r="AQ123" s="255"/>
      <c r="AR123" s="255"/>
      <c r="AS123" s="173" t="s">
        <v>4883</v>
      </c>
      <c r="AT123" s="255"/>
      <c r="AU123" s="175" t="s">
        <v>269</v>
      </c>
      <c r="AV123" s="255"/>
      <c r="AW123" s="255"/>
      <c r="AX123" s="255"/>
      <c r="AY123" s="178"/>
      <c r="AZ123" s="255"/>
      <c r="BA123" s="173" t="s">
        <v>4525</v>
      </c>
      <c r="BB123" s="255"/>
      <c r="BC123" s="173" t="s">
        <v>2043</v>
      </c>
      <c r="BD123" s="173" t="s">
        <v>740</v>
      </c>
      <c r="BE123" s="173" t="s">
        <v>179</v>
      </c>
      <c r="BF123" s="255"/>
      <c r="BG123" s="255"/>
      <c r="BH123" s="255"/>
      <c r="BI123" s="255"/>
      <c r="BJ123" s="173" t="s">
        <v>2168</v>
      </c>
      <c r="BK123" s="255"/>
      <c r="BL123" s="255"/>
      <c r="BM123" s="255"/>
      <c r="BN123" s="255"/>
      <c r="BO123" s="178"/>
      <c r="BP123" s="173"/>
      <c r="BQ123" s="255"/>
      <c r="BR123" s="255"/>
      <c r="BS123" s="173" t="s">
        <v>4884</v>
      </c>
      <c r="BT123" s="255"/>
      <c r="BU123" s="173" t="s">
        <v>3636</v>
      </c>
      <c r="BV123" s="255"/>
      <c r="BW123" s="173" t="s">
        <v>4885</v>
      </c>
      <c r="BX123" s="255"/>
      <c r="BY123" s="173" t="s">
        <v>4886</v>
      </c>
      <c r="BZ123" s="255"/>
      <c r="CA123" s="255"/>
      <c r="CB123" s="255"/>
      <c r="CC123" s="255"/>
      <c r="CD123" s="255"/>
      <c r="CE123" s="255"/>
      <c r="CF123" s="255"/>
      <c r="CG123" s="173" t="s">
        <v>4887</v>
      </c>
      <c r="CH123" s="255"/>
      <c r="CI123" s="334" t="s">
        <v>4888</v>
      </c>
      <c r="CJ123" s="173" t="s">
        <v>4506</v>
      </c>
      <c r="CK123" s="255"/>
      <c r="CL123" s="255"/>
      <c r="CM123" s="255"/>
      <c r="CN123" s="255"/>
      <c r="CO123" s="255"/>
      <c r="CP123" s="255"/>
      <c r="CQ123" s="255"/>
      <c r="CR123" s="255"/>
      <c r="CS123" s="178"/>
      <c r="CT123" s="255"/>
      <c r="CU123" s="175" t="s">
        <v>4889</v>
      </c>
      <c r="CV123" s="175" t="s">
        <v>4890</v>
      </c>
      <c r="CW123" s="255"/>
      <c r="CX123" s="255"/>
      <c r="CY123" s="173" t="s">
        <v>4561</v>
      </c>
      <c r="CZ123" s="334" t="s">
        <v>4601</v>
      </c>
      <c r="DA123" s="173" t="s">
        <v>4803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4891</v>
      </c>
      <c r="B124" s="96" t="s">
        <v>4892</v>
      </c>
      <c r="C124" s="97" t="s">
        <v>902</v>
      </c>
      <c r="D124" s="98" t="s">
        <v>902</v>
      </c>
      <c r="E124" s="99" t="s">
        <v>902</v>
      </c>
      <c r="F124" s="100" t="s">
        <v>427</v>
      </c>
      <c r="G124" s="96" t="s">
        <v>4893</v>
      </c>
      <c r="H124" s="185" t="s">
        <v>4894</v>
      </c>
      <c r="I124" s="185" t="s">
        <v>4895</v>
      </c>
      <c r="J124" s="185" t="s">
        <v>3104</v>
      </c>
      <c r="K124" s="185" t="s">
        <v>723</v>
      </c>
      <c r="L124" s="185" t="s">
        <v>2504</v>
      </c>
      <c r="M124" s="185" t="s">
        <v>4896</v>
      </c>
      <c r="N124" s="185" t="s">
        <v>4897</v>
      </c>
      <c r="O124" s="263"/>
      <c r="P124" s="263"/>
      <c r="Q124" s="263"/>
      <c r="R124" s="263"/>
      <c r="S124" s="263"/>
      <c r="T124" s="263"/>
      <c r="U124" s="263"/>
      <c r="V124" s="263"/>
      <c r="W124" s="176"/>
      <c r="X124" s="189" t="str">
        <f>HYPERLINK("https://www.youtube.com/watch?v=F9HuyJ73joE","56.96")</f>
        <v>56.96</v>
      </c>
      <c r="Y124" s="235" t="s">
        <v>3330</v>
      </c>
      <c r="Z124" s="235" t="s">
        <v>2678</v>
      </c>
      <c r="AA124" s="235" t="s">
        <v>3572</v>
      </c>
      <c r="AB124" s="235" t="s">
        <v>3621</v>
      </c>
      <c r="AC124" s="189" t="str">
        <f>HYPERLINK("https://www.youtube.com/watch?v=4W9_mJO1W30","58.79")</f>
        <v>58.79</v>
      </c>
      <c r="AD124" s="266"/>
      <c r="AE124" s="235" t="s">
        <v>689</v>
      </c>
      <c r="AF124" s="235" t="s">
        <v>2963</v>
      </c>
      <c r="AG124" s="189"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4" t="str">
        <f>HYPERLINK("https://www.youtube.com/watch?v=zGD_5SyGJ6A","44.83")</f>
        <v>44.83</v>
      </c>
      <c r="BB124" s="272"/>
      <c r="BC124" s="272"/>
      <c r="BD124" s="272"/>
      <c r="BE124" s="204" t="str">
        <f>HYPERLINK("https://www.youtube.com/watch?v=6-LxzP01WXc","47.47")</f>
        <v>47.47</v>
      </c>
      <c r="BF124" s="272"/>
      <c r="BG124" s="272"/>
      <c r="BH124" s="272"/>
      <c r="BI124" s="272"/>
      <c r="BJ124" s="272"/>
      <c r="BK124" s="272"/>
      <c r="BL124" s="272"/>
      <c r="BM124" s="272"/>
      <c r="BN124" s="272"/>
      <c r="BO124" s="178"/>
      <c r="BP124" s="211"/>
      <c r="BQ124" s="209" t="s">
        <v>4898</v>
      </c>
      <c r="BR124" s="209" t="s">
        <v>4899</v>
      </c>
      <c r="BS124" s="276"/>
      <c r="BT124" s="276"/>
      <c r="BU124" s="209" t="s">
        <v>4900</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0"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230" t="s">
        <v>4901</v>
      </c>
      <c r="B125" s="76" t="s">
        <v>4892</v>
      </c>
      <c r="C125" s="77" t="s">
        <v>902</v>
      </c>
      <c r="D125" s="78" t="s">
        <v>902</v>
      </c>
      <c r="E125" s="79" t="s">
        <v>902</v>
      </c>
      <c r="F125" s="80" t="s">
        <v>902</v>
      </c>
      <c r="G125" s="76" t="s">
        <v>3779</v>
      </c>
      <c r="H125" s="304" t="s">
        <v>4284</v>
      </c>
      <c r="I125" s="304" t="s">
        <v>4902</v>
      </c>
      <c r="J125" s="304" t="s">
        <v>2495</v>
      </c>
      <c r="K125" s="175" t="s">
        <v>1215</v>
      </c>
      <c r="L125" s="175" t="s">
        <v>3284</v>
      </c>
      <c r="M125" s="175"/>
      <c r="N125" s="255"/>
      <c r="O125" s="255"/>
      <c r="P125" s="304" t="s">
        <v>1370</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4903</v>
      </c>
      <c r="B126" s="96" t="s">
        <v>4904</v>
      </c>
      <c r="C126" s="97" t="s">
        <v>902</v>
      </c>
      <c r="D126" s="98" t="s">
        <v>902</v>
      </c>
      <c r="E126" s="99" t="s">
        <v>902</v>
      </c>
      <c r="F126" s="100" t="s">
        <v>901</v>
      </c>
      <c r="G126" s="96" t="s">
        <v>4746</v>
      </c>
      <c r="H126" s="263"/>
      <c r="I126" s="183" t="s">
        <v>4905</v>
      </c>
      <c r="J126" s="183" t="s">
        <v>4669</v>
      </c>
      <c r="K126" s="572" t="s">
        <v>4385</v>
      </c>
      <c r="L126" s="183" t="s">
        <v>4906</v>
      </c>
      <c r="M126" s="263"/>
      <c r="N126" s="263"/>
      <c r="O126" s="183" t="s">
        <v>4907</v>
      </c>
      <c r="P126" s="263"/>
      <c r="Q126" s="263"/>
      <c r="R126" s="263"/>
      <c r="S126" s="183" t="s">
        <v>4908</v>
      </c>
      <c r="T126" s="263"/>
      <c r="U126" s="263"/>
      <c r="V126" s="263"/>
      <c r="W126" s="176"/>
      <c r="X126" s="108" t="s">
        <v>4909</v>
      </c>
      <c r="Y126" s="193" t="s">
        <v>4910</v>
      </c>
      <c r="Z126" s="266"/>
      <c r="AA126" s="193" t="s">
        <v>4911</v>
      </c>
      <c r="AB126" s="193" t="s">
        <v>2560</v>
      </c>
      <c r="AC126" s="266"/>
      <c r="AD126" s="266"/>
      <c r="AE126" s="266"/>
      <c r="AF126" s="193" t="s">
        <v>3860</v>
      </c>
      <c r="AG126" s="266"/>
      <c r="AH126" s="266"/>
      <c r="AI126" s="266"/>
      <c r="AJ126" s="193" t="s">
        <v>4912</v>
      </c>
      <c r="AK126" s="176"/>
      <c r="AL126" s="267"/>
      <c r="AM126" s="267"/>
      <c r="AN126" s="196" t="s">
        <v>4913</v>
      </c>
      <c r="AO126" s="267"/>
      <c r="AP126" s="196" t="s">
        <v>2183</v>
      </c>
      <c r="AQ126" s="267"/>
      <c r="AR126" s="267"/>
      <c r="AS126" s="267"/>
      <c r="AT126" s="197" t="s">
        <v>3476</v>
      </c>
      <c r="AU126" s="267"/>
      <c r="AV126" s="267"/>
      <c r="AW126" s="267"/>
      <c r="AX126" s="267"/>
      <c r="AY126" s="178"/>
      <c r="AZ126" s="202" t="s">
        <v>4914</v>
      </c>
      <c r="BA126" s="542"/>
      <c r="BB126" s="542"/>
      <c r="BC126" s="542"/>
      <c r="BD126" s="542"/>
      <c r="BE126" s="272"/>
      <c r="BF126" s="272"/>
      <c r="BG126" s="202" t="s">
        <v>4264</v>
      </c>
      <c r="BH126" s="203"/>
      <c r="BI126" s="202" t="s">
        <v>4915</v>
      </c>
      <c r="BJ126" s="272"/>
      <c r="BK126" s="272"/>
      <c r="BL126" s="272"/>
      <c r="BM126" s="272"/>
      <c r="BN126" s="272"/>
      <c r="BO126" s="178"/>
      <c r="BP126" s="276"/>
      <c r="BQ126" s="276"/>
      <c r="BR126" s="276"/>
      <c r="BS126" s="276"/>
      <c r="BT126" s="276"/>
      <c r="BU126" s="139" t="s">
        <v>4916</v>
      </c>
      <c r="BV126" s="207" t="s">
        <v>4917</v>
      </c>
      <c r="BW126" s="276"/>
      <c r="BX126" s="139" t="s">
        <v>4918</v>
      </c>
      <c r="BY126" s="276"/>
      <c r="BZ126" s="276"/>
      <c r="CA126" s="276"/>
      <c r="CB126" s="276"/>
      <c r="CC126" s="276"/>
      <c r="CD126" s="276"/>
      <c r="CE126" s="276"/>
      <c r="CF126" s="278" t="s">
        <v>4919</v>
      </c>
      <c r="CG126" s="282"/>
      <c r="CH126" s="282"/>
      <c r="CI126" s="282"/>
      <c r="CJ126" s="282"/>
      <c r="CK126" s="282"/>
      <c r="CL126" s="278" t="s">
        <v>1894</v>
      </c>
      <c r="CM126" s="282"/>
      <c r="CN126" s="282"/>
      <c r="CO126" s="282"/>
      <c r="CP126" s="282"/>
      <c r="CQ126" s="282"/>
      <c r="CR126" s="282"/>
      <c r="CS126" s="178"/>
      <c r="CT126" s="157" t="s">
        <v>4920</v>
      </c>
      <c r="CU126" s="286"/>
      <c r="CV126" s="217" t="s">
        <v>4921</v>
      </c>
      <c r="CW126" s="286"/>
      <c r="CX126" s="286"/>
      <c r="CY126" s="286"/>
      <c r="CZ126" s="342" t="s">
        <v>4922</v>
      </c>
      <c r="DA126" s="286"/>
      <c r="DB126" s="286"/>
      <c r="DC126" s="286"/>
      <c r="DD126" s="286"/>
      <c r="DE126" s="286"/>
      <c r="DF126" s="178"/>
      <c r="DG126" s="288"/>
      <c r="DH126" s="288"/>
      <c r="DI126" s="288"/>
      <c r="DJ126" s="226" t="s">
        <v>4923</v>
      </c>
      <c r="DK126" s="226" t="s">
        <v>2502</v>
      </c>
      <c r="DL126" s="226" t="s">
        <v>4617</v>
      </c>
      <c r="DM126" s="288"/>
      <c r="DN126" s="288"/>
      <c r="DO126" s="288"/>
      <c r="DP126" s="288"/>
      <c r="DQ126" s="288"/>
      <c r="DR126" s="288"/>
      <c r="DS126" s="288"/>
      <c r="DT126" s="288"/>
      <c r="DU126" s="288"/>
      <c r="DV126" s="288"/>
      <c r="DW126" s="290"/>
      <c r="DX126" s="288"/>
      <c r="DY126" s="288"/>
      <c r="DZ126" s="226" t="s">
        <v>4924</v>
      </c>
      <c r="EA126" s="288"/>
      <c r="EB126" s="288"/>
    </row>
    <row r="127" ht="15.75" customHeight="1">
      <c r="A127" s="573" t="s">
        <v>4925</v>
      </c>
      <c r="B127" s="76" t="s">
        <v>4926</v>
      </c>
      <c r="C127" s="77" t="s">
        <v>902</v>
      </c>
      <c r="D127" s="78" t="s">
        <v>902</v>
      </c>
      <c r="E127" s="79" t="s">
        <v>902</v>
      </c>
      <c r="F127" s="80" t="s">
        <v>902</v>
      </c>
      <c r="G127" s="76" t="s">
        <v>219</v>
      </c>
      <c r="H127" s="173" t="s">
        <v>1242</v>
      </c>
      <c r="I127" s="173" t="s">
        <v>2884</v>
      </c>
      <c r="J127" s="255"/>
      <c r="K127" s="173" t="s">
        <v>3259</v>
      </c>
      <c r="L127" s="255"/>
      <c r="M127" s="255"/>
      <c r="N127" s="255"/>
      <c r="O127" s="173" t="s">
        <v>4927</v>
      </c>
      <c r="P127" s="173" t="s">
        <v>3559</v>
      </c>
      <c r="Q127" s="255"/>
      <c r="R127" s="255"/>
      <c r="S127" s="255"/>
      <c r="T127" s="255"/>
      <c r="U127" s="255"/>
      <c r="V127" s="255"/>
      <c r="W127" s="176"/>
      <c r="X127" s="173" t="s">
        <v>2598</v>
      </c>
      <c r="Y127" s="255"/>
      <c r="Z127" s="255"/>
      <c r="AA127" s="255"/>
      <c r="AB127" s="173" t="s">
        <v>4928</v>
      </c>
      <c r="AC127" s="255"/>
      <c r="AD127" s="255"/>
      <c r="AE127" s="173" t="s">
        <v>4929</v>
      </c>
      <c r="AF127" s="255"/>
      <c r="AG127" s="255"/>
      <c r="AH127" s="255"/>
      <c r="AI127" s="255"/>
      <c r="AJ127" s="173" t="s">
        <v>4930</v>
      </c>
      <c r="AK127" s="176"/>
      <c r="AL127" s="255"/>
      <c r="AM127" s="173" t="s">
        <v>4931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4932</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4933</v>
      </c>
      <c r="B128" s="96" t="s">
        <v>4934</v>
      </c>
      <c r="C128" s="97" t="s">
        <v>903</v>
      </c>
      <c r="D128" s="98" t="s">
        <v>903</v>
      </c>
      <c r="E128" s="99" t="s">
        <v>902</v>
      </c>
      <c r="F128" s="100" t="s">
        <v>901</v>
      </c>
      <c r="G128" s="96" t="s">
        <v>427</v>
      </c>
      <c r="H128" s="263"/>
      <c r="I128" s="263"/>
      <c r="J128" s="263"/>
      <c r="K128" s="263"/>
      <c r="L128" s="569"/>
      <c r="M128" s="569"/>
      <c r="N128" s="263"/>
      <c r="O128" s="263"/>
      <c r="P128" s="263"/>
      <c r="Q128" s="263"/>
      <c r="R128" s="263"/>
      <c r="S128" s="263"/>
      <c r="T128" s="263"/>
      <c r="U128" s="263"/>
      <c r="V128" s="263"/>
      <c r="W128" s="176"/>
      <c r="X128" s="189" t="str">
        <f>HYPERLINK("https://youtu.be/PmLDGJ4GBDE","50.25")</f>
        <v>50.25</v>
      </c>
      <c r="Y128" s="266"/>
      <c r="Z128" s="266"/>
      <c r="AA128" s="266"/>
      <c r="AB128" s="266"/>
      <c r="AC128" s="189" t="str">
        <f>HYPERLINK("https://youtu.be/Ko2puUWcf4o","55.41")</f>
        <v>55.41</v>
      </c>
      <c r="AD128" s="266"/>
      <c r="AE128" s="310" t="str">
        <f>HYPERLINK("https://youtu.be/yM7eFNu04pY","1:34.18")</f>
        <v>1:34.18</v>
      </c>
      <c r="AF128" s="266"/>
      <c r="AG128" s="236" t="s">
        <v>4935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3"/>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19"/>
      <c r="DB128" s="286"/>
      <c r="DC128" s="222" t="s">
        <v>4936</v>
      </c>
      <c r="DD128" s="219"/>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230" t="s">
        <v>4937</v>
      </c>
      <c r="B129" s="76" t="s">
        <v>4938</v>
      </c>
      <c r="C129" s="77" t="s">
        <v>902</v>
      </c>
      <c r="D129" s="78" t="s">
        <v>902</v>
      </c>
      <c r="E129" s="79" t="s">
        <v>902</v>
      </c>
      <c r="F129" s="80" t="s">
        <v>903</v>
      </c>
      <c r="G129" s="76" t="s">
        <v>219</v>
      </c>
      <c r="H129" s="255"/>
      <c r="I129" s="174" t="s">
        <v>2573</v>
      </c>
      <c r="J129" s="175" t="s">
        <v>4939</v>
      </c>
      <c r="K129" s="175" t="s">
        <v>4795</v>
      </c>
      <c r="L129" s="175" t="s">
        <v>4940</v>
      </c>
      <c r="M129" s="255"/>
      <c r="N129" s="255"/>
      <c r="O129" s="255"/>
      <c r="P129" s="175" t="s">
        <v>1973</v>
      </c>
      <c r="Q129" s="255"/>
      <c r="R129" s="255"/>
      <c r="S129" s="255"/>
      <c r="T129" s="255"/>
      <c r="U129" s="255"/>
      <c r="V129" s="255"/>
      <c r="W129" s="176"/>
      <c r="X129" s="174" t="s">
        <v>1235</v>
      </c>
      <c r="Y129" s="255"/>
      <c r="Z129" s="175" t="s">
        <v>3488</v>
      </c>
      <c r="AA129" s="82" t="str">
        <f>HYPERLINK("https://clips.twitch.tv/DeliciousHomelyChoughMingLee","53.66")</f>
        <v>53.66</v>
      </c>
      <c r="AB129" s="175" t="s">
        <v>2130</v>
      </c>
      <c r="AC129" s="175" t="s">
        <v>4721</v>
      </c>
      <c r="AD129" s="255"/>
      <c r="AE129" s="255"/>
      <c r="AF129" s="175" t="s">
        <v>1973</v>
      </c>
      <c r="AG129" s="255"/>
      <c r="AH129" s="255"/>
      <c r="AI129" s="255"/>
      <c r="AJ129" s="255"/>
      <c r="AK129" s="176"/>
      <c r="AL129" s="255"/>
      <c r="AM129" s="255"/>
      <c r="AN129" s="255"/>
      <c r="AO129" s="255"/>
      <c r="AP129" s="255"/>
      <c r="AQ129" s="255"/>
      <c r="AR129" s="255"/>
      <c r="AS129" s="175" t="s">
        <v>4941</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1399</v>
      </c>
      <c r="CU129" s="175" t="s">
        <v>4942</v>
      </c>
      <c r="CV129" s="175" t="s">
        <v>3665</v>
      </c>
      <c r="CW129" s="255"/>
      <c r="CX129" s="173"/>
      <c r="CY129" s="255"/>
      <c r="CZ129" s="175" t="s">
        <v>4943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4944</v>
      </c>
      <c r="B130" s="96" t="s">
        <v>4945</v>
      </c>
      <c r="C130" s="97" t="s">
        <v>903</v>
      </c>
      <c r="D130" s="98" t="s">
        <v>903</v>
      </c>
      <c r="E130" s="99" t="s">
        <v>903</v>
      </c>
      <c r="F130" s="100" t="s">
        <v>427</v>
      </c>
      <c r="G130" s="96" t="s">
        <v>426</v>
      </c>
      <c r="H130" s="263"/>
      <c r="I130" s="263"/>
      <c r="J130" s="263"/>
      <c r="K130" s="263"/>
      <c r="L130" s="263"/>
      <c r="M130" s="263"/>
      <c r="N130" s="263"/>
      <c r="O130" s="263"/>
      <c r="P130" s="185" t="s">
        <v>1051</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3"/>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230" t="s">
        <v>4946</v>
      </c>
      <c r="B131" s="76" t="s">
        <v>4947</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4948</v>
      </c>
      <c r="B132" s="96" t="s">
        <v>4947</v>
      </c>
      <c r="C132" s="97" t="s">
        <v>902</v>
      </c>
      <c r="D132" s="98" t="s">
        <v>902</v>
      </c>
      <c r="E132" s="99" t="s">
        <v>902</v>
      </c>
      <c r="F132" s="100" t="s">
        <v>707</v>
      </c>
      <c r="G132" s="96" t="s">
        <v>707</v>
      </c>
      <c r="H132" s="263"/>
      <c r="I132" s="263"/>
      <c r="J132" s="263"/>
      <c r="K132" s="184" t="s">
        <v>4464</v>
      </c>
      <c r="L132" s="184" t="s">
        <v>4949</v>
      </c>
      <c r="M132" s="263"/>
      <c r="N132" s="263"/>
      <c r="O132" s="263"/>
      <c r="P132" s="263"/>
      <c r="Q132" s="263"/>
      <c r="R132" s="263"/>
      <c r="S132" s="263"/>
      <c r="T132" s="263"/>
      <c r="U132" s="263"/>
      <c r="V132" s="263"/>
      <c r="W132" s="176"/>
      <c r="X132" s="266"/>
      <c r="Y132" s="266"/>
      <c r="Z132" s="108" t="s">
        <v>1954</v>
      </c>
      <c r="AA132" s="266"/>
      <c r="AB132" s="193"/>
      <c r="AC132" s="266"/>
      <c r="AD132" s="266"/>
      <c r="AE132" s="266"/>
      <c r="AF132" s="193"/>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4950</v>
      </c>
      <c r="BS132" s="139" t="s">
        <v>3759</v>
      </c>
      <c r="BT132" s="276"/>
      <c r="BU132" s="139" t="s">
        <v>4951</v>
      </c>
      <c r="BV132" s="276"/>
      <c r="BW132" s="276"/>
      <c r="BX132" s="276"/>
      <c r="BY132" s="276"/>
      <c r="BZ132" s="276"/>
      <c r="CA132" s="276"/>
      <c r="CB132" s="276"/>
      <c r="CC132" s="276"/>
      <c r="CD132" s="276"/>
      <c r="CE132" s="276"/>
      <c r="CF132" s="278"/>
      <c r="CG132" s="146" t="s">
        <v>4952</v>
      </c>
      <c r="CH132" s="282"/>
      <c r="CI132" s="282"/>
      <c r="CJ132" s="282"/>
      <c r="CK132" s="282"/>
      <c r="CL132" s="282"/>
      <c r="CM132" s="282"/>
      <c r="CN132" s="282"/>
      <c r="CO132" s="282"/>
      <c r="CP132" s="282"/>
      <c r="CQ132" s="282"/>
      <c r="CR132" s="282"/>
      <c r="CS132" s="178"/>
      <c r="CT132" s="286"/>
      <c r="CU132" s="286"/>
      <c r="CV132" s="217"/>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230" t="s">
        <v>4953</v>
      </c>
      <c r="B133" s="76" t="s">
        <v>4954</v>
      </c>
      <c r="C133" s="77" t="s">
        <v>902</v>
      </c>
      <c r="D133" s="78" t="s">
        <v>902</v>
      </c>
      <c r="E133" s="79" t="s">
        <v>902</v>
      </c>
      <c r="F133" s="80" t="s">
        <v>902</v>
      </c>
      <c r="G133" s="76" t="s">
        <v>901</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4955</v>
      </c>
      <c r="CL133" s="255"/>
      <c r="CM133" s="255"/>
      <c r="CN133" s="255"/>
      <c r="CO133" s="255"/>
      <c r="CP133" s="255"/>
      <c r="CQ133" s="255"/>
      <c r="CR133" s="255"/>
      <c r="CS133" s="178"/>
      <c r="CT133" s="255"/>
      <c r="CU133" s="255"/>
      <c r="CV133" s="255"/>
      <c r="CW133" s="255"/>
      <c r="CX133" s="255"/>
      <c r="CY133" s="255"/>
      <c r="CZ133" s="175" t="s">
        <v>4956</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4957</v>
      </c>
      <c r="B134" s="96" t="s">
        <v>4958</v>
      </c>
      <c r="C134" s="97" t="s">
        <v>902</v>
      </c>
      <c r="D134" s="98" t="s">
        <v>902</v>
      </c>
      <c r="E134" s="99" t="s">
        <v>902</v>
      </c>
      <c r="F134" s="100" t="s">
        <v>901</v>
      </c>
      <c r="G134" s="96" t="s">
        <v>426</v>
      </c>
      <c r="H134" s="185"/>
      <c r="I134" s="185"/>
      <c r="J134" s="263"/>
      <c r="K134" s="185"/>
      <c r="L134" s="185"/>
      <c r="M134" s="263"/>
      <c r="N134" s="263"/>
      <c r="O134" s="187"/>
      <c r="P134" s="263"/>
      <c r="Q134" s="263"/>
      <c r="R134" s="263"/>
      <c r="S134" s="182"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89"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09"/>
      <c r="BR134" s="209"/>
      <c r="BS134" s="276"/>
      <c r="BT134" s="276"/>
      <c r="BU134" s="276"/>
      <c r="BV134" s="276"/>
      <c r="BW134" s="209" t="s">
        <v>2872</v>
      </c>
      <c r="BX134" s="276"/>
      <c r="BY134" s="276"/>
      <c r="BZ134" s="276"/>
      <c r="CA134" s="276"/>
      <c r="CB134" s="276"/>
      <c r="CC134" s="208" t="str">
        <f>HYPERLINK("https://youtu.be/toUWVFNC1VQ","44.39")</f>
        <v>44.39</v>
      </c>
      <c r="CD134" s="276"/>
      <c r="CE134" s="276"/>
      <c r="CF134" s="212"/>
      <c r="CG134" s="250"/>
      <c r="CH134" s="282"/>
      <c r="CI134" s="282"/>
      <c r="CJ134" s="282"/>
      <c r="CK134" s="282"/>
      <c r="CL134" s="212"/>
      <c r="CM134" s="282"/>
      <c r="CN134" s="282"/>
      <c r="CO134" s="282"/>
      <c r="CP134" s="282"/>
      <c r="CQ134" s="282"/>
      <c r="CR134" s="282"/>
      <c r="CS134" s="178"/>
      <c r="CT134" s="286"/>
      <c r="CU134" s="286"/>
      <c r="CV134" s="219"/>
      <c r="CW134" s="286"/>
      <c r="CX134" s="286"/>
      <c r="CY134" s="286"/>
      <c r="CZ134" s="219" t="s">
        <v>4959</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230" t="s">
        <v>4960</v>
      </c>
      <c r="B135" s="76" t="s">
        <v>4961</v>
      </c>
      <c r="C135" s="77" t="s">
        <v>902</v>
      </c>
      <c r="D135" s="78" t="s">
        <v>902</v>
      </c>
      <c r="E135" s="79" t="s">
        <v>902</v>
      </c>
      <c r="F135" s="80" t="s">
        <v>902</v>
      </c>
      <c r="G135" s="76" t="s">
        <v>4019</v>
      </c>
      <c r="H135" s="255"/>
      <c r="I135" s="175" t="s">
        <v>4962</v>
      </c>
      <c r="J135" s="175" t="s">
        <v>1389</v>
      </c>
      <c r="K135" s="175" t="s">
        <v>4637</v>
      </c>
      <c r="L135" s="175" t="s">
        <v>4963</v>
      </c>
      <c r="M135" s="175" t="s">
        <v>4964</v>
      </c>
      <c r="N135" s="255"/>
      <c r="O135" s="173" t="s">
        <v>4965</v>
      </c>
      <c r="P135" s="175" t="s">
        <v>4966</v>
      </c>
      <c r="Q135" s="255"/>
      <c r="R135" s="255"/>
      <c r="S135" s="255"/>
      <c r="T135" s="255"/>
      <c r="U135" s="255"/>
      <c r="V135" s="255"/>
      <c r="W135" s="176"/>
      <c r="X135" s="175" t="s">
        <v>4624</v>
      </c>
      <c r="Y135" s="175" t="s">
        <v>4967</v>
      </c>
      <c r="Z135" s="175" t="s">
        <v>4730</v>
      </c>
      <c r="AA135" s="175" t="s">
        <v>4968</v>
      </c>
      <c r="AB135" s="175" t="s">
        <v>1638</v>
      </c>
      <c r="AC135" s="175" t="s">
        <v>4969</v>
      </c>
      <c r="AD135" s="255"/>
      <c r="AE135" s="175" t="s">
        <v>4970</v>
      </c>
      <c r="AF135" s="175" t="s">
        <v>1446</v>
      </c>
      <c r="AG135" s="255"/>
      <c r="AH135" s="255"/>
      <c r="AI135" s="255"/>
      <c r="AJ135" s="255"/>
      <c r="AK135" s="176"/>
      <c r="AL135" s="255"/>
      <c r="AM135" s="255"/>
      <c r="AN135" s="255"/>
      <c r="AO135" s="255"/>
      <c r="AP135" s="255"/>
      <c r="AQ135" s="255"/>
      <c r="AR135" s="255"/>
      <c r="AS135" s="175" t="s">
        <v>1760</v>
      </c>
      <c r="AT135" s="175" t="s">
        <v>4971</v>
      </c>
      <c r="AU135" s="255"/>
      <c r="AV135" s="255"/>
      <c r="AW135" s="255"/>
      <c r="AX135" s="255"/>
      <c r="AY135" s="178"/>
      <c r="AZ135" s="255"/>
      <c r="BA135" s="175" t="s">
        <v>463</v>
      </c>
      <c r="BB135" s="175" t="s">
        <v>2537</v>
      </c>
      <c r="BC135" s="175" t="s">
        <v>4972</v>
      </c>
      <c r="BD135" s="175" t="s">
        <v>4973</v>
      </c>
      <c r="BE135" s="255"/>
      <c r="BF135" s="255"/>
      <c r="BG135" s="175" t="s">
        <v>4974</v>
      </c>
      <c r="BH135" s="175" t="s">
        <v>4975</v>
      </c>
      <c r="BI135" s="175"/>
      <c r="BJ135" s="175" t="s">
        <v>415</v>
      </c>
      <c r="BK135" s="255"/>
      <c r="BL135" s="255"/>
      <c r="BM135" s="255"/>
      <c r="BN135" s="255"/>
      <c r="BO135" s="178"/>
      <c r="BP135" s="173"/>
      <c r="BQ135" s="255"/>
      <c r="BR135" s="175" t="s">
        <v>4976</v>
      </c>
      <c r="BS135" s="175" t="s">
        <v>4977</v>
      </c>
      <c r="BT135" s="255"/>
      <c r="BU135" s="175" t="s">
        <v>297</v>
      </c>
      <c r="BV135" s="175" t="s">
        <v>4978</v>
      </c>
      <c r="BW135" s="175" t="s">
        <v>4979</v>
      </c>
      <c r="BX135" s="255"/>
      <c r="BY135" s="175" t="s">
        <v>1428</v>
      </c>
      <c r="BZ135" s="255"/>
      <c r="CA135" s="255"/>
      <c r="CB135" s="255"/>
      <c r="CC135" s="255"/>
      <c r="CD135" s="255"/>
      <c r="CE135" s="255"/>
      <c r="CF135" s="175" t="s">
        <v>4980</v>
      </c>
      <c r="CG135" s="175" t="s">
        <v>1752</v>
      </c>
      <c r="CH135" s="175" t="s">
        <v>2443</v>
      </c>
      <c r="CI135" s="175" t="s">
        <v>4981</v>
      </c>
      <c r="CJ135" s="175" t="s">
        <v>3923</v>
      </c>
      <c r="CK135" s="255"/>
      <c r="CL135" s="175" t="s">
        <v>1547</v>
      </c>
      <c r="CM135" s="175" t="s">
        <v>2576</v>
      </c>
      <c r="CN135" s="255"/>
      <c r="CO135" s="255"/>
      <c r="CP135" s="255"/>
      <c r="CQ135" s="255"/>
      <c r="CR135" s="255"/>
      <c r="CS135" s="178"/>
      <c r="CT135" s="175" t="s">
        <v>4982</v>
      </c>
      <c r="CU135" s="175" t="s">
        <v>4983</v>
      </c>
      <c r="CV135" s="173" t="s">
        <v>4984</v>
      </c>
      <c r="CW135" s="255"/>
      <c r="CX135" s="255"/>
      <c r="CY135" s="255"/>
      <c r="CZ135" s="175" t="s">
        <v>4985</v>
      </c>
      <c r="DA135" s="175" t="s">
        <v>4986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4987</v>
      </c>
      <c r="B136" s="96" t="s">
        <v>4988</v>
      </c>
      <c r="C136" s="97" t="s">
        <v>709</v>
      </c>
      <c r="D136" s="98" t="s">
        <v>902</v>
      </c>
      <c r="E136" s="99" t="s">
        <v>902</v>
      </c>
      <c r="F136" s="100" t="s">
        <v>709</v>
      </c>
      <c r="G136" s="96" t="s">
        <v>708</v>
      </c>
      <c r="H136" s="263"/>
      <c r="I136" s="185"/>
      <c r="J136" s="263"/>
      <c r="K136" s="263"/>
      <c r="L136" s="263"/>
      <c r="M136" s="263"/>
      <c r="N136" s="263"/>
      <c r="O136" s="263"/>
      <c r="P136" s="263"/>
      <c r="Q136" s="263"/>
      <c r="R136" s="263"/>
      <c r="S136" s="263"/>
      <c r="T136" s="263"/>
      <c r="U136" s="263"/>
      <c r="V136" s="263"/>
      <c r="W136" s="176"/>
      <c r="X136" s="266"/>
      <c r="Y136" s="310" t="s">
        <v>4524</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4989</v>
      </c>
      <c r="BW136" s="276"/>
      <c r="BX136" s="276"/>
      <c r="BY136" s="276"/>
      <c r="BZ136" s="276"/>
      <c r="CA136" s="276"/>
      <c r="CB136" s="276"/>
      <c r="CC136" s="276"/>
      <c r="CD136" s="276"/>
      <c r="CE136" s="276"/>
      <c r="CF136" s="282"/>
      <c r="CG136" s="282"/>
      <c r="CH136" s="282"/>
      <c r="CI136" s="213" t="s">
        <v>4990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230" t="s">
        <v>4991</v>
      </c>
      <c r="B137" s="76" t="s">
        <v>4992</v>
      </c>
      <c r="C137" s="77" t="s">
        <v>902</v>
      </c>
      <c r="D137" s="78" t="s">
        <v>902</v>
      </c>
      <c r="E137" s="79" t="s">
        <v>902</v>
      </c>
      <c r="F137" s="80" t="s">
        <v>902</v>
      </c>
      <c r="G137" s="76" t="s">
        <v>3897</v>
      </c>
      <c r="H137" s="175" t="s">
        <v>3307</v>
      </c>
      <c r="I137" s="175" t="s">
        <v>2931</v>
      </c>
      <c r="J137" s="175" t="s">
        <v>1191</v>
      </c>
      <c r="K137" s="175" t="s">
        <v>3259</v>
      </c>
      <c r="L137" s="175" t="s">
        <v>2212</v>
      </c>
      <c r="M137" s="175" t="s">
        <v>4993</v>
      </c>
      <c r="N137" s="175" t="s">
        <v>4994</v>
      </c>
      <c r="O137" s="175" t="s">
        <v>4995</v>
      </c>
      <c r="P137" s="175" t="s">
        <v>381</v>
      </c>
      <c r="Q137" s="175"/>
      <c r="R137" s="175"/>
      <c r="S137" s="175"/>
      <c r="T137" s="175"/>
      <c r="U137" s="175"/>
      <c r="V137" s="175"/>
      <c r="W137" s="176"/>
      <c r="X137" s="175" t="s">
        <v>4715</v>
      </c>
      <c r="Y137" s="175" t="s">
        <v>4100</v>
      </c>
      <c r="Z137" s="175" t="s">
        <v>4996</v>
      </c>
      <c r="AA137" s="175" t="s">
        <v>3075</v>
      </c>
      <c r="AB137" s="175" t="s">
        <v>4997</v>
      </c>
      <c r="AC137" s="175" t="s">
        <v>4998</v>
      </c>
      <c r="AD137" s="175" t="s">
        <v>2812</v>
      </c>
      <c r="AE137" s="175" t="s">
        <v>4999</v>
      </c>
      <c r="AF137" s="175" t="s">
        <v>254</v>
      </c>
      <c r="AG137" s="175"/>
      <c r="AH137" s="175"/>
      <c r="AI137" s="175"/>
      <c r="AJ137" s="175"/>
      <c r="AK137" s="176"/>
      <c r="AL137" s="175"/>
      <c r="AM137" s="175"/>
      <c r="AN137" s="175"/>
      <c r="AO137" s="175"/>
      <c r="AP137" s="175"/>
      <c r="AQ137" s="175"/>
      <c r="AR137" s="175"/>
      <c r="AS137" s="175" t="s">
        <v>5000</v>
      </c>
      <c r="AT137" s="175" t="s">
        <v>5001</v>
      </c>
      <c r="AU137" s="175"/>
      <c r="AV137" s="175"/>
      <c r="AW137" s="175"/>
      <c r="AX137" s="175"/>
      <c r="AY137" s="178"/>
      <c r="AZ137" s="175" t="s">
        <v>5002</v>
      </c>
      <c r="BA137" s="175" t="s">
        <v>3056</v>
      </c>
      <c r="BB137" s="175" t="s">
        <v>3497</v>
      </c>
      <c r="BC137" s="175" t="s">
        <v>5003</v>
      </c>
      <c r="BD137" s="175" t="s">
        <v>5004</v>
      </c>
      <c r="BE137" s="175" t="s">
        <v>3672</v>
      </c>
      <c r="BF137" s="175" t="s">
        <v>3907</v>
      </c>
      <c r="BG137" s="175" t="s">
        <v>3591</v>
      </c>
      <c r="BH137" s="181"/>
      <c r="BI137" s="255"/>
      <c r="BJ137" s="255"/>
      <c r="BK137" s="175"/>
      <c r="BL137" s="175"/>
      <c r="BM137" s="175"/>
      <c r="BN137" s="175"/>
      <c r="BO137" s="178"/>
      <c r="BP137" s="173"/>
      <c r="BQ137" s="255"/>
      <c r="BR137" s="386" t="s">
        <v>5005</v>
      </c>
      <c r="BS137" s="175" t="s">
        <v>5006</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4865</v>
      </c>
      <c r="CW137" s="255"/>
      <c r="CX137" s="175" t="s">
        <v>5007</v>
      </c>
      <c r="CY137" s="255"/>
      <c r="CZ137" s="255"/>
      <c r="DA137" s="255"/>
      <c r="DB137" s="255"/>
      <c r="DC137" s="255"/>
      <c r="DD137" s="255"/>
      <c r="DE137" s="255"/>
      <c r="DF137" s="178"/>
      <c r="DG137" s="175" t="s">
        <v>3419</v>
      </c>
      <c r="DH137" s="255"/>
      <c r="DI137" s="255"/>
      <c r="DJ137" s="255"/>
      <c r="DK137" s="255"/>
      <c r="DL137" s="255"/>
      <c r="DM137" s="255"/>
      <c r="DN137" s="175" t="s">
        <v>5008</v>
      </c>
      <c r="DO137" s="175"/>
      <c r="DP137" s="386"/>
      <c r="DQ137" s="256"/>
      <c r="DR137" s="255"/>
      <c r="DS137" s="255"/>
      <c r="DT137" s="255"/>
      <c r="DU137" s="255"/>
      <c r="DV137" s="255"/>
      <c r="DW137" s="232"/>
      <c r="DX137" s="255"/>
      <c r="DY137" s="255"/>
      <c r="DZ137" s="255"/>
      <c r="EA137" s="255"/>
      <c r="EB137" s="255"/>
    </row>
    <row r="138">
      <c r="A138" s="257" t="s">
        <v>5009</v>
      </c>
      <c r="B138" s="96" t="s">
        <v>5010</v>
      </c>
      <c r="C138" s="97" t="s">
        <v>902</v>
      </c>
      <c r="D138" s="98" t="s">
        <v>902</v>
      </c>
      <c r="E138" s="99" t="s">
        <v>902</v>
      </c>
      <c r="F138" s="100" t="s">
        <v>901</v>
      </c>
      <c r="G138" s="96" t="s">
        <v>3779</v>
      </c>
      <c r="H138" s="263"/>
      <c r="I138" s="263"/>
      <c r="J138" s="263"/>
      <c r="K138" s="263"/>
      <c r="L138" s="263"/>
      <c r="M138" s="263"/>
      <c r="N138" s="263"/>
      <c r="O138" s="263"/>
      <c r="P138" s="183" t="s">
        <v>3475</v>
      </c>
      <c r="Q138" s="263"/>
      <c r="R138" s="263"/>
      <c r="S138" s="263"/>
      <c r="T138" s="263"/>
      <c r="U138" s="263"/>
      <c r="V138" s="263"/>
      <c r="W138" s="176"/>
      <c r="X138" s="266"/>
      <c r="Y138" s="266"/>
      <c r="Z138" s="193" t="s">
        <v>4118</v>
      </c>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1" t="s">
        <v>1392</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7" t="s">
        <v>5011</v>
      </c>
      <c r="DA138" s="157" t="s">
        <v>2554</v>
      </c>
      <c r="DB138" s="286"/>
      <c r="DC138" s="286"/>
      <c r="DD138" s="286"/>
      <c r="DE138" s="286"/>
      <c r="DF138" s="178"/>
      <c r="DG138" s="226" t="s">
        <v>4059</v>
      </c>
      <c r="DH138" s="288"/>
      <c r="DI138" s="288"/>
      <c r="DJ138" s="288"/>
      <c r="DK138" s="288"/>
      <c r="DL138" s="288"/>
      <c r="DM138" s="288"/>
      <c r="DN138" s="288"/>
      <c r="DO138" s="288"/>
      <c r="DP138" s="288"/>
      <c r="DQ138" s="227" t="s">
        <v>395</v>
      </c>
      <c r="DR138" s="288"/>
      <c r="DS138" s="288"/>
      <c r="DT138" s="288"/>
      <c r="DU138" s="288"/>
      <c r="DV138" s="288"/>
      <c r="DW138" s="578"/>
      <c r="DX138" s="288"/>
      <c r="DY138" s="288"/>
      <c r="DZ138" s="288"/>
      <c r="EA138" s="288"/>
      <c r="EB138" s="288"/>
    </row>
    <row r="139" ht="15.75" customHeight="1">
      <c r="A139" s="230" t="s">
        <v>5012</v>
      </c>
      <c r="B139" s="76" t="s">
        <v>5013</v>
      </c>
      <c r="C139" s="77" t="s">
        <v>902</v>
      </c>
      <c r="D139" s="78" t="s">
        <v>902</v>
      </c>
      <c r="E139" s="79" t="s">
        <v>902</v>
      </c>
      <c r="F139" s="80" t="s">
        <v>902</v>
      </c>
      <c r="G139" s="76" t="s">
        <v>2112</v>
      </c>
      <c r="H139" s="255"/>
      <c r="I139" s="175" t="s">
        <v>5014</v>
      </c>
      <c r="J139" s="175" t="s">
        <v>4552</v>
      </c>
      <c r="K139" s="175" t="s">
        <v>538</v>
      </c>
      <c r="L139" s="175" t="s">
        <v>5015</v>
      </c>
      <c r="M139" s="175" t="s">
        <v>5016</v>
      </c>
      <c r="N139" s="255"/>
      <c r="O139" s="175" t="s">
        <v>3045</v>
      </c>
      <c r="P139" s="175" t="s">
        <v>1446</v>
      </c>
      <c r="Q139" s="255"/>
      <c r="R139" s="255"/>
      <c r="S139" s="255"/>
      <c r="T139" s="255"/>
      <c r="U139" s="255"/>
      <c r="V139" s="255"/>
      <c r="W139" s="176"/>
      <c r="X139" s="175" t="s">
        <v>5017</v>
      </c>
      <c r="Y139" s="175" t="s">
        <v>5018</v>
      </c>
      <c r="Z139" s="175" t="s">
        <v>276</v>
      </c>
      <c r="AA139" s="255"/>
      <c r="AB139" s="175" t="s">
        <v>5019</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3986</v>
      </c>
      <c r="BB139" s="255"/>
      <c r="BC139" s="175" t="s">
        <v>926</v>
      </c>
      <c r="BD139" s="255"/>
      <c r="BE139" s="255"/>
      <c r="BF139" s="255"/>
      <c r="BG139" s="175" t="s">
        <v>461</v>
      </c>
      <c r="BH139" s="181"/>
      <c r="BI139" s="175" t="s">
        <v>5020</v>
      </c>
      <c r="BJ139" s="175" t="s">
        <v>5021</v>
      </c>
      <c r="BK139" s="255"/>
      <c r="BL139" s="255"/>
      <c r="BM139" s="255"/>
      <c r="BN139" s="255"/>
      <c r="BO139" s="178"/>
      <c r="BP139" s="255"/>
      <c r="BQ139" s="255"/>
      <c r="BR139" s="255"/>
      <c r="BS139" s="175" t="s">
        <v>599</v>
      </c>
      <c r="BT139" s="255"/>
      <c r="BU139" s="255"/>
      <c r="BV139" s="255"/>
      <c r="BW139" s="175" t="s">
        <v>5022</v>
      </c>
      <c r="BX139" s="175" t="s">
        <v>5023</v>
      </c>
      <c r="BY139" s="175" t="s">
        <v>2742</v>
      </c>
      <c r="BZ139" s="255"/>
      <c r="CA139" s="255"/>
      <c r="CB139" s="255"/>
      <c r="CC139" s="255"/>
      <c r="CD139" s="255"/>
      <c r="CE139" s="255"/>
      <c r="CF139" s="175" t="s">
        <v>5024</v>
      </c>
      <c r="CG139" s="175" t="s">
        <v>3782</v>
      </c>
      <c r="CH139" s="175" t="s">
        <v>816</v>
      </c>
      <c r="CI139" s="175" t="s">
        <v>5025</v>
      </c>
      <c r="CJ139" s="255"/>
      <c r="CK139" s="255"/>
      <c r="CL139" s="175" t="s">
        <v>108</v>
      </c>
      <c r="CM139" s="175" t="s">
        <v>4941</v>
      </c>
      <c r="CN139" s="255"/>
      <c r="CO139" s="255"/>
      <c r="CP139" s="255"/>
      <c r="CQ139" s="255"/>
      <c r="CR139" s="255"/>
      <c r="CS139" s="178"/>
      <c r="CT139" s="175" t="s">
        <v>1060</v>
      </c>
      <c r="CU139" s="175" t="s">
        <v>5026</v>
      </c>
      <c r="CV139" s="175" t="s">
        <v>5027</v>
      </c>
      <c r="CW139" s="175" t="s">
        <v>5028</v>
      </c>
      <c r="CX139" s="175" t="s">
        <v>5029</v>
      </c>
      <c r="CY139" s="255"/>
      <c r="CZ139" s="175" t="s">
        <v>5030</v>
      </c>
      <c r="DA139" s="175" t="s">
        <v>5031</v>
      </c>
      <c r="DB139" s="255"/>
      <c r="DC139" s="255"/>
      <c r="DD139" s="255"/>
      <c r="DE139" s="255"/>
      <c r="DF139" s="178"/>
      <c r="DG139" s="255"/>
      <c r="DH139" s="255"/>
      <c r="DI139" s="255"/>
      <c r="DJ139" s="255"/>
      <c r="DK139" s="255"/>
      <c r="DL139" s="255"/>
      <c r="DM139" s="255"/>
      <c r="DN139" s="175" t="s">
        <v>5032</v>
      </c>
      <c r="DO139" s="175"/>
      <c r="DP139" s="256"/>
      <c r="DQ139" s="256"/>
      <c r="DR139" s="255"/>
      <c r="DS139" s="255"/>
      <c r="DT139" s="255"/>
      <c r="DU139" s="255"/>
      <c r="DV139" s="255"/>
      <c r="DW139" s="232"/>
      <c r="DX139" s="255"/>
      <c r="DY139" s="255"/>
      <c r="DZ139" s="255"/>
      <c r="EA139" s="255"/>
      <c r="EB139" s="255"/>
    </row>
    <row r="140" ht="15.75" customHeight="1">
      <c r="A140" s="257" t="s">
        <v>5033</v>
      </c>
      <c r="B140" s="96" t="s">
        <v>5013</v>
      </c>
      <c r="C140" s="97" t="s">
        <v>902</v>
      </c>
      <c r="D140" s="98" t="s">
        <v>902</v>
      </c>
      <c r="E140" s="99" t="s">
        <v>902</v>
      </c>
      <c r="F140" s="100" t="s">
        <v>902</v>
      </c>
      <c r="G140" s="96" t="s">
        <v>427</v>
      </c>
      <c r="H140" s="263"/>
      <c r="I140" s="263"/>
      <c r="J140" s="263"/>
      <c r="K140" s="185" t="s">
        <v>5034</v>
      </c>
      <c r="L140" s="263"/>
      <c r="M140" s="263"/>
      <c r="N140" s="263"/>
      <c r="O140" s="185" t="s">
        <v>5035</v>
      </c>
      <c r="P140" s="263"/>
      <c r="Q140" s="263"/>
      <c r="R140" s="263"/>
      <c r="S140" s="263"/>
      <c r="T140" s="263"/>
      <c r="U140" s="263"/>
      <c r="V140" s="263"/>
      <c r="W140" s="176"/>
      <c r="X140" s="235" t="s">
        <v>3227</v>
      </c>
      <c r="Y140" s="266"/>
      <c r="Z140" s="235" t="s">
        <v>4740</v>
      </c>
      <c r="AA140" s="266"/>
      <c r="AB140" s="235" t="s">
        <v>5036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3"/>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230" t="s">
        <v>5037</v>
      </c>
      <c r="B141" s="76" t="s">
        <v>5038</v>
      </c>
      <c r="C141" s="77" t="s">
        <v>902</v>
      </c>
      <c r="D141" s="78" t="s">
        <v>902</v>
      </c>
      <c r="E141" s="79" t="s">
        <v>902</v>
      </c>
      <c r="F141" s="80" t="s">
        <v>901</v>
      </c>
      <c r="G141" s="76" t="s">
        <v>901</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5042</v>
      </c>
      <c r="B142" s="96" t="s">
        <v>5043</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4" t="str">
        <f>HYPERLINK("https://www.youtube.com/watch?v=KgpRNy13aD8","27.21")</f>
        <v>27.21</v>
      </c>
      <c r="BH142" s="272"/>
      <c r="BI142" s="272"/>
      <c r="BJ142" s="272"/>
      <c r="BK142" s="272"/>
      <c r="BL142" s="272"/>
      <c r="BM142" s="272"/>
      <c r="BN142" s="272"/>
      <c r="BO142" s="178"/>
      <c r="BP142" s="276"/>
      <c r="BQ142" s="276"/>
      <c r="BR142" s="208"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5044</v>
      </c>
      <c r="B143" s="76" t="s">
        <v>5045</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5046</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5047</v>
      </c>
      <c r="B144" s="96" t="s">
        <v>5048</v>
      </c>
      <c r="C144" s="97" t="s">
        <v>902</v>
      </c>
      <c r="D144" s="98" t="s">
        <v>902</v>
      </c>
      <c r="E144" s="99" t="s">
        <v>902</v>
      </c>
      <c r="F144" s="100" t="s">
        <v>903</v>
      </c>
      <c r="G144" s="96" t="s">
        <v>708</v>
      </c>
      <c r="H144" s="263"/>
      <c r="I144" s="263"/>
      <c r="J144" s="187"/>
      <c r="K144" s="187"/>
      <c r="L144" s="187"/>
      <c r="M144" s="263"/>
      <c r="N144" s="263"/>
      <c r="O144" s="185"/>
      <c r="P144" s="185"/>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7"/>
      <c r="AT144" s="241"/>
      <c r="AU144" s="267"/>
      <c r="AV144" s="267"/>
      <c r="AW144" s="267"/>
      <c r="AX144" s="267"/>
      <c r="AY144" s="178"/>
      <c r="AZ144" s="398"/>
      <c r="BA144" s="272"/>
      <c r="BB144" s="243"/>
      <c r="BC144" s="398"/>
      <c r="BD144" s="243"/>
      <c r="BE144" s="272"/>
      <c r="BF144" s="272"/>
      <c r="BG144" s="243"/>
      <c r="BH144" s="203"/>
      <c r="BI144" s="243" t="s">
        <v>5049</v>
      </c>
      <c r="BJ144" s="243"/>
      <c r="BK144" s="272"/>
      <c r="BL144" s="272"/>
      <c r="BM144" s="272"/>
      <c r="BN144" s="272"/>
      <c r="BO144" s="178"/>
      <c r="BP144" s="276"/>
      <c r="BQ144" s="276"/>
      <c r="BR144" s="209"/>
      <c r="BS144" s="276"/>
      <c r="BT144" s="276"/>
      <c r="BU144" s="248"/>
      <c r="BV144" s="276"/>
      <c r="BW144" s="248"/>
      <c r="BX144" s="209"/>
      <c r="BY144" s="276"/>
      <c r="BZ144" s="276"/>
      <c r="CA144" s="209"/>
      <c r="CB144" s="209"/>
      <c r="CC144" s="276"/>
      <c r="CD144" s="209"/>
      <c r="CE144" s="209"/>
      <c r="CF144" s="212"/>
      <c r="CG144" s="212"/>
      <c r="CH144" s="212" t="s">
        <v>5050</v>
      </c>
      <c r="CI144" s="282"/>
      <c r="CJ144" s="282"/>
      <c r="CK144" s="250"/>
      <c r="CL144" s="250"/>
      <c r="CM144" s="282"/>
      <c r="CN144" s="282"/>
      <c r="CO144" s="282"/>
      <c r="CP144" s="282"/>
      <c r="CQ144" s="282"/>
      <c r="CR144" s="212"/>
      <c r="CS144" s="178"/>
      <c r="CT144" s="220"/>
      <c r="CU144" s="286"/>
      <c r="CV144" s="219"/>
      <c r="CW144" s="220"/>
      <c r="CX144" s="220"/>
      <c r="CY144" s="220"/>
      <c r="CZ144" s="157" t="s">
        <v>1883</v>
      </c>
      <c r="DA144" s="220"/>
      <c r="DB144" s="286"/>
      <c r="DC144" s="286"/>
      <c r="DD144" s="220"/>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230" t="s">
        <v>5051</v>
      </c>
      <c r="B145" s="76" t="s">
        <v>5052</v>
      </c>
      <c r="C145" s="77" t="s">
        <v>902</v>
      </c>
      <c r="D145" s="78" t="s">
        <v>902</v>
      </c>
      <c r="E145" s="79" t="s">
        <v>902</v>
      </c>
      <c r="F145" s="80" t="s">
        <v>709</v>
      </c>
      <c r="G145" s="76" t="s">
        <v>709</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5053</v>
      </c>
      <c r="B146" s="96" t="s">
        <v>5054</v>
      </c>
      <c r="C146" s="97" t="s">
        <v>902</v>
      </c>
      <c r="D146" s="98" t="s">
        <v>902</v>
      </c>
      <c r="E146" s="99" t="s">
        <v>902</v>
      </c>
      <c r="F146" s="100" t="s">
        <v>903</v>
      </c>
      <c r="G146" s="96" t="s">
        <v>5055</v>
      </c>
      <c r="H146" s="263"/>
      <c r="I146" s="263"/>
      <c r="J146" s="263"/>
      <c r="K146" s="183" t="s">
        <v>4795</v>
      </c>
      <c r="L146" s="569"/>
      <c r="M146" s="569"/>
      <c r="N146" s="263"/>
      <c r="O146" s="263"/>
      <c r="P146" s="263"/>
      <c r="Q146" s="263"/>
      <c r="R146" s="263"/>
      <c r="S146" s="263"/>
      <c r="T146" s="263"/>
      <c r="U146" s="263"/>
      <c r="V146" s="263"/>
      <c r="W146" s="176"/>
      <c r="X146" s="193" t="s">
        <v>3164</v>
      </c>
      <c r="Y146" s="266"/>
      <c r="Z146" s="193" t="s">
        <v>1636</v>
      </c>
      <c r="AA146" s="266"/>
      <c r="AB146" s="108" t="s">
        <v>5056</v>
      </c>
      <c r="AC146" s="193" t="s">
        <v>1880</v>
      </c>
      <c r="AD146" s="266"/>
      <c r="AE146" s="266"/>
      <c r="AF146" s="193" t="s">
        <v>5057</v>
      </c>
      <c r="AG146" s="266"/>
      <c r="AH146" s="266"/>
      <c r="AI146" s="266"/>
      <c r="AJ146" s="266"/>
      <c r="AK146" s="176"/>
      <c r="AL146" s="267"/>
      <c r="AM146" s="267"/>
      <c r="AN146" s="267"/>
      <c r="AO146" s="267"/>
      <c r="AP146" s="267"/>
      <c r="AQ146" s="267"/>
      <c r="AR146" s="267"/>
      <c r="AS146" s="267"/>
      <c r="AT146" s="196" t="s">
        <v>4044</v>
      </c>
      <c r="AU146" s="267"/>
      <c r="AV146" s="267"/>
      <c r="AW146" s="267"/>
      <c r="AX146" s="267"/>
      <c r="AY146" s="178"/>
      <c r="AZ146" s="542"/>
      <c r="BA146" s="272"/>
      <c r="BB146" s="272"/>
      <c r="BC146" s="272"/>
      <c r="BD146" s="272"/>
      <c r="BE146" s="272"/>
      <c r="BF146" s="272"/>
      <c r="BG146" s="202" t="s">
        <v>5058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5059</v>
      </c>
      <c r="CG146" s="278" t="s">
        <v>388</v>
      </c>
      <c r="CH146" s="278" t="s">
        <v>3868</v>
      </c>
      <c r="CI146" s="282"/>
      <c r="CJ146" s="278" t="s">
        <v>2027</v>
      </c>
      <c r="CK146" s="282"/>
      <c r="CL146" s="278" t="s">
        <v>2007</v>
      </c>
      <c r="CM146" s="282"/>
      <c r="CN146" s="282"/>
      <c r="CO146" s="282"/>
      <c r="CP146" s="282"/>
      <c r="CQ146" s="282"/>
      <c r="CR146" s="282"/>
      <c r="CS146" s="178"/>
      <c r="CT146" s="217" t="s">
        <v>5060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230" t="s">
        <v>5061</v>
      </c>
      <c r="B147" s="76" t="s">
        <v>5062</v>
      </c>
      <c r="C147" s="77" t="s">
        <v>902</v>
      </c>
      <c r="D147" s="78" t="s">
        <v>902</v>
      </c>
      <c r="E147" s="79" t="s">
        <v>902</v>
      </c>
      <c r="F147" s="80" t="s">
        <v>903</v>
      </c>
      <c r="G147" s="76" t="s">
        <v>5063</v>
      </c>
      <c r="H147" s="173" t="s">
        <v>5064</v>
      </c>
      <c r="I147" s="255"/>
      <c r="J147" s="173" t="s">
        <v>2540</v>
      </c>
      <c r="K147" s="173" t="s">
        <v>2370</v>
      </c>
      <c r="L147" s="177" t="s">
        <v>5065</v>
      </c>
      <c r="M147" s="255"/>
      <c r="N147" s="255"/>
      <c r="O147" s="255"/>
      <c r="P147" s="173" t="s">
        <v>5066</v>
      </c>
      <c r="Q147" s="255"/>
      <c r="R147" s="255"/>
      <c r="S147" s="255"/>
      <c r="T147" s="255"/>
      <c r="U147" s="255"/>
      <c r="V147" s="255"/>
      <c r="W147" s="176"/>
      <c r="X147" s="255"/>
      <c r="Y147" s="173" t="s">
        <v>4391</v>
      </c>
      <c r="Z147" s="173" t="s">
        <v>2387</v>
      </c>
      <c r="AA147" s="255"/>
      <c r="AB147" s="173" t="s">
        <v>5067</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5068</v>
      </c>
      <c r="BD147" s="255"/>
      <c r="BE147" s="173" t="s">
        <v>2777</v>
      </c>
      <c r="BF147" s="173" t="s">
        <v>5069</v>
      </c>
      <c r="BG147" s="173" t="s">
        <v>5070</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5071</v>
      </c>
      <c r="CG147" s="255"/>
      <c r="CH147" s="255"/>
      <c r="CI147" s="255"/>
      <c r="CJ147" s="255"/>
      <c r="CK147" s="255"/>
      <c r="CL147" s="173" t="s">
        <v>5072</v>
      </c>
      <c r="CM147" s="255"/>
      <c r="CN147" s="255"/>
      <c r="CO147" s="255"/>
      <c r="CP147" s="255"/>
      <c r="CQ147" s="255"/>
      <c r="CR147" s="255"/>
      <c r="CS147" s="178"/>
      <c r="CT147" s="90"/>
      <c r="CU147" s="173" t="s">
        <v>2368</v>
      </c>
      <c r="CV147" s="255"/>
      <c r="CW147" s="255"/>
      <c r="CX147" s="255"/>
      <c r="CY147" s="255"/>
      <c r="CZ147" s="84" t="s">
        <v>5073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5074</v>
      </c>
      <c r="B148" s="96" t="s">
        <v>5075</v>
      </c>
      <c r="C148" s="97" t="s">
        <v>902</v>
      </c>
      <c r="D148" s="98" t="s">
        <v>902</v>
      </c>
      <c r="E148" s="99" t="s">
        <v>902</v>
      </c>
      <c r="F148" s="100" t="s">
        <v>708</v>
      </c>
      <c r="G148" s="96" t="s">
        <v>522</v>
      </c>
      <c r="H148" s="184" t="s">
        <v>3118</v>
      </c>
      <c r="I148" s="263"/>
      <c r="J148" s="185" t="s">
        <v>194</v>
      </c>
      <c r="K148" s="184" t="s">
        <v>5076</v>
      </c>
      <c r="L148" s="263"/>
      <c r="M148" s="263"/>
      <c r="N148" s="263"/>
      <c r="O148" s="263"/>
      <c r="P148" s="185" t="s">
        <v>248</v>
      </c>
      <c r="Q148" s="263"/>
      <c r="R148" s="263"/>
      <c r="S148" s="263"/>
      <c r="T148" s="263"/>
      <c r="U148" s="263"/>
      <c r="V148" s="263"/>
      <c r="W148" s="176"/>
      <c r="X148" s="266"/>
      <c r="Y148" s="266"/>
      <c r="Z148" s="235" t="s">
        <v>5077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5078</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5079</v>
      </c>
      <c r="DK148" s="252" t="s">
        <v>1034</v>
      </c>
      <c r="DL148" s="252" t="s">
        <v>642</v>
      </c>
      <c r="DM148" s="252" t="s">
        <v>5080</v>
      </c>
      <c r="DN148" s="288"/>
      <c r="DO148" s="288"/>
      <c r="DP148" s="288"/>
      <c r="DQ148" s="288"/>
      <c r="DR148" s="288"/>
      <c r="DS148" s="288"/>
      <c r="DT148" s="252" t="s">
        <v>896</v>
      </c>
      <c r="DU148" s="288"/>
      <c r="DV148" s="288"/>
      <c r="DW148" s="290"/>
      <c r="DX148" s="288"/>
      <c r="DY148" s="288"/>
      <c r="DZ148" s="288"/>
      <c r="EA148" s="288"/>
      <c r="EB148" s="288"/>
    </row>
    <row r="149" ht="15.75" customHeight="1">
      <c r="A149" s="579" t="s">
        <v>5081</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5082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5083</v>
      </c>
      <c r="B150" s="96" t="s">
        <v>905</v>
      </c>
      <c r="C150" s="97" t="s">
        <v>902</v>
      </c>
      <c r="D150" s="98" t="s">
        <v>902</v>
      </c>
      <c r="E150" s="99" t="s">
        <v>902</v>
      </c>
      <c r="F150" s="100" t="s">
        <v>902</v>
      </c>
      <c r="G150" s="96" t="s">
        <v>327</v>
      </c>
      <c r="H150" s="263"/>
      <c r="I150" s="183" t="s">
        <v>5084</v>
      </c>
      <c r="J150" s="183" t="s">
        <v>3041</v>
      </c>
      <c r="K150" s="183" t="s">
        <v>2856</v>
      </c>
      <c r="L150" s="183" t="s">
        <v>5085</v>
      </c>
      <c r="M150" s="263"/>
      <c r="N150" s="263"/>
      <c r="O150" s="183" t="s">
        <v>1334</v>
      </c>
      <c r="P150" s="263"/>
      <c r="Q150" s="263"/>
      <c r="R150" s="263"/>
      <c r="S150" s="183" t="s">
        <v>1106</v>
      </c>
      <c r="T150" s="263"/>
      <c r="U150" s="263"/>
      <c r="V150" s="263"/>
      <c r="W150" s="176"/>
      <c r="X150" s="582"/>
      <c r="Y150" s="582"/>
      <c r="Z150" s="193"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6" t="s">
        <v>1243</v>
      </c>
      <c r="AU150" s="267"/>
      <c r="AV150" s="267"/>
      <c r="AW150" s="267"/>
      <c r="AX150" s="267"/>
      <c r="AY150" s="178"/>
      <c r="AZ150" s="272"/>
      <c r="BA150" s="272"/>
      <c r="BB150" s="504" t="s">
        <v>1353</v>
      </c>
      <c r="BC150" s="542"/>
      <c r="BD150" s="272"/>
      <c r="BE150" s="272"/>
      <c r="BF150" s="272"/>
      <c r="BG150" s="272"/>
      <c r="BH150" s="272"/>
      <c r="BI150" s="272"/>
      <c r="BJ150" s="272"/>
      <c r="BK150" s="272"/>
      <c r="BL150" s="272"/>
      <c r="BM150" s="272"/>
      <c r="BN150" s="272"/>
      <c r="BO150" s="178"/>
      <c r="BP150" s="276"/>
      <c r="BQ150" s="276"/>
      <c r="BR150" s="276"/>
      <c r="BS150" s="207" t="s">
        <v>5086</v>
      </c>
      <c r="BT150" s="276"/>
      <c r="BU150" s="207" t="s">
        <v>543</v>
      </c>
      <c r="BV150" s="276"/>
      <c r="BW150" s="276"/>
      <c r="BX150" s="276"/>
      <c r="BY150" s="276"/>
      <c r="BZ150" s="276"/>
      <c r="CA150" s="276"/>
      <c r="CB150" s="276"/>
      <c r="CC150" s="207" t="s">
        <v>1388</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7" t="s">
        <v>3481</v>
      </c>
      <c r="CW150" s="286"/>
      <c r="CX150" s="286"/>
      <c r="CY150" s="286"/>
      <c r="CZ150" s="286"/>
      <c r="DA150" s="286"/>
      <c r="DB150" s="286"/>
      <c r="DC150" s="217" t="s">
        <v>550</v>
      </c>
      <c r="DD150" s="286"/>
      <c r="DE150" s="286"/>
      <c r="DF150" s="178"/>
      <c r="DG150" s="288"/>
      <c r="DH150" s="288"/>
      <c r="DI150" s="288"/>
      <c r="DJ150" s="288"/>
      <c r="DK150" s="288"/>
      <c r="DL150" s="288"/>
      <c r="DM150" s="288"/>
      <c r="DN150" s="288"/>
      <c r="DO150" s="288"/>
      <c r="DP150" s="288"/>
      <c r="DQ150" s="288"/>
      <c r="DR150" s="288"/>
      <c r="DS150" s="288"/>
      <c r="DT150" s="288"/>
      <c r="DU150" s="288"/>
      <c r="DV150" s="226"/>
      <c r="DW150" s="290" t="s">
        <v>5087</v>
      </c>
      <c r="DX150" s="288"/>
      <c r="DY150" s="288"/>
      <c r="DZ150" s="288"/>
      <c r="EA150" s="288"/>
      <c r="EB150" s="288"/>
    </row>
    <row r="151" ht="15.75" customHeight="1">
      <c r="A151" s="230" t="s">
        <v>5088</v>
      </c>
      <c r="B151" s="76" t="s">
        <v>613</v>
      </c>
      <c r="C151" s="77" t="s">
        <v>902</v>
      </c>
      <c r="D151" s="78" t="s">
        <v>902</v>
      </c>
      <c r="E151" s="79" t="s">
        <v>902</v>
      </c>
      <c r="F151" s="80" t="s">
        <v>902</v>
      </c>
      <c r="G151" s="76" t="s">
        <v>3063</v>
      </c>
      <c r="H151" s="255"/>
      <c r="I151" s="175" t="s">
        <v>5089</v>
      </c>
      <c r="J151" s="175" t="s">
        <v>3121</v>
      </c>
      <c r="K151" s="175" t="s">
        <v>3737</v>
      </c>
      <c r="L151" s="175" t="s">
        <v>5090</v>
      </c>
      <c r="M151" s="175" t="s">
        <v>5091</v>
      </c>
      <c r="N151" s="175" t="s">
        <v>2325</v>
      </c>
      <c r="O151" s="175" t="s">
        <v>5092</v>
      </c>
      <c r="P151" s="175" t="s">
        <v>2629</v>
      </c>
      <c r="Q151" s="255"/>
      <c r="R151" s="255"/>
      <c r="S151" s="255"/>
      <c r="T151" s="255"/>
      <c r="U151" s="255"/>
      <c r="V151" s="255"/>
      <c r="W151" s="176"/>
      <c r="X151" s="175" t="s">
        <v>223</v>
      </c>
      <c r="Y151" s="175" t="s">
        <v>5093</v>
      </c>
      <c r="Z151" s="175" t="s">
        <v>5094</v>
      </c>
      <c r="AA151" s="175" t="s">
        <v>5095</v>
      </c>
      <c r="AB151" s="175" t="s">
        <v>5096</v>
      </c>
      <c r="AC151" s="175" t="s">
        <v>5097</v>
      </c>
      <c r="AD151" s="255"/>
      <c r="AE151" s="175" t="s">
        <v>5098</v>
      </c>
      <c r="AF151" s="175" t="s">
        <v>5099</v>
      </c>
      <c r="AG151" s="255"/>
      <c r="AH151" s="255"/>
      <c r="AI151" s="255"/>
      <c r="AJ151" s="255"/>
      <c r="AK151" s="176"/>
      <c r="AL151" s="175" t="s">
        <v>3891</v>
      </c>
      <c r="AM151" s="175" t="s">
        <v>3079</v>
      </c>
      <c r="AN151" s="175" t="s">
        <v>5100</v>
      </c>
      <c r="AO151" s="175" t="s">
        <v>3663</v>
      </c>
      <c r="AP151" s="175" t="s">
        <v>5101</v>
      </c>
      <c r="AQ151" s="175" t="s">
        <v>3728</v>
      </c>
      <c r="AR151" s="175" t="s">
        <v>5102</v>
      </c>
      <c r="AS151" s="175" t="s">
        <v>2728</v>
      </c>
      <c r="AT151" s="175" t="s">
        <v>809</v>
      </c>
      <c r="AU151" s="255"/>
      <c r="AV151" s="255"/>
      <c r="AW151" s="255"/>
      <c r="AX151" s="255"/>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5"/>
      <c r="BL151" s="255"/>
      <c r="BM151" s="255"/>
      <c r="BN151" s="255"/>
      <c r="BO151" s="178"/>
      <c r="BP151" s="173"/>
      <c r="BQ151" s="175" t="s">
        <v>5111</v>
      </c>
      <c r="BR151" s="175" t="s">
        <v>5112</v>
      </c>
      <c r="BS151" s="175" t="s">
        <v>3611</v>
      </c>
      <c r="BT151" s="175" t="s">
        <v>5113</v>
      </c>
      <c r="BU151" s="175" t="s">
        <v>5114</v>
      </c>
      <c r="BV151" s="175" t="s">
        <v>5115</v>
      </c>
      <c r="BW151" s="175" t="s">
        <v>5116</v>
      </c>
      <c r="BX151" s="255"/>
      <c r="BY151" s="175" t="s">
        <v>5117</v>
      </c>
      <c r="BZ151" s="255"/>
      <c r="CA151" s="255"/>
      <c r="CB151" s="255"/>
      <c r="CC151" s="255"/>
      <c r="CD151" s="255"/>
      <c r="CE151" s="255"/>
      <c r="CF151" s="175" t="s">
        <v>5118</v>
      </c>
      <c r="CG151" s="175" t="s">
        <v>5119</v>
      </c>
      <c r="CH151" s="175" t="s">
        <v>3452</v>
      </c>
      <c r="CI151" s="175" t="s">
        <v>5120</v>
      </c>
      <c r="CJ151" s="175" t="s">
        <v>3040</v>
      </c>
      <c r="CK151" s="175" t="s">
        <v>5121</v>
      </c>
      <c r="CL151" s="175" t="s">
        <v>592</v>
      </c>
      <c r="CM151" s="175" t="s">
        <v>724</v>
      </c>
      <c r="CN151" s="255"/>
      <c r="CO151" s="255"/>
      <c r="CP151" s="255"/>
      <c r="CQ151" s="255"/>
      <c r="CR151" s="255"/>
      <c r="CS151" s="178"/>
      <c r="CT151" s="175" t="s">
        <v>5122</v>
      </c>
      <c r="CU151" s="175" t="s">
        <v>5123</v>
      </c>
      <c r="CV151" s="175" t="s">
        <v>1515</v>
      </c>
      <c r="CW151" s="175" t="s">
        <v>3921</v>
      </c>
      <c r="CX151" s="175" t="s">
        <v>5124</v>
      </c>
      <c r="CY151" s="175" t="s">
        <v>5125</v>
      </c>
      <c r="CZ151" s="175" t="s">
        <v>849</v>
      </c>
      <c r="DA151" s="175" t="s">
        <v>5126</v>
      </c>
      <c r="DB151" s="255"/>
      <c r="DC151" s="255"/>
      <c r="DD151" s="255"/>
      <c r="DE151" s="255"/>
      <c r="DF151" s="178"/>
      <c r="DG151" s="255"/>
      <c r="DH151" s="255"/>
      <c r="DI151" s="255"/>
      <c r="DJ151" s="255"/>
      <c r="DK151" s="255"/>
      <c r="DL151" s="255"/>
      <c r="DM151" s="255"/>
      <c r="DN151" s="175" t="s">
        <v>5127</v>
      </c>
      <c r="DO151" s="175"/>
      <c r="DP151" s="255"/>
      <c r="DQ151" s="255"/>
      <c r="DR151" s="255"/>
      <c r="DS151" s="255"/>
      <c r="DT151" s="255"/>
      <c r="DU151" s="255"/>
      <c r="DV151" s="255"/>
      <c r="DW151" s="232"/>
      <c r="DX151" s="255"/>
      <c r="DY151" s="255"/>
      <c r="DZ151" s="255"/>
      <c r="EA151" s="255"/>
      <c r="EB151" s="255"/>
    </row>
    <row r="152" ht="15.75" customHeight="1">
      <c r="A152" s="257" t="s">
        <v>5128</v>
      </c>
      <c r="B152" s="96" t="s">
        <v>5129</v>
      </c>
      <c r="C152" s="97" t="s">
        <v>902</v>
      </c>
      <c r="D152" s="98" t="s">
        <v>902</v>
      </c>
      <c r="E152" s="99" t="s">
        <v>902</v>
      </c>
      <c r="F152" s="100" t="s">
        <v>902</v>
      </c>
      <c r="G152" s="96" t="s">
        <v>521</v>
      </c>
      <c r="H152" s="185"/>
      <c r="I152" s="263"/>
      <c r="J152" s="263"/>
      <c r="K152" s="185" t="s">
        <v>2856</v>
      </c>
      <c r="L152" s="569"/>
      <c r="M152" s="263"/>
      <c r="N152" s="263"/>
      <c r="O152" s="263"/>
      <c r="P152" s="263"/>
      <c r="Q152" s="263"/>
      <c r="R152" s="263"/>
      <c r="S152" s="263"/>
      <c r="T152" s="263"/>
      <c r="U152" s="263"/>
      <c r="V152" s="263"/>
      <c r="W152" s="176"/>
      <c r="X152" s="266"/>
      <c r="Y152" s="266"/>
      <c r="Z152" s="266"/>
      <c r="AA152" s="266"/>
      <c r="AB152" s="235" t="s">
        <v>5130</v>
      </c>
      <c r="AC152" s="266"/>
      <c r="AD152" s="266"/>
      <c r="AE152" s="266"/>
      <c r="AF152" s="235" t="s">
        <v>360</v>
      </c>
      <c r="AG152" s="266"/>
      <c r="AH152" s="266"/>
      <c r="AI152" s="266"/>
      <c r="AJ152" s="266"/>
      <c r="AK152" s="176"/>
      <c r="AL152" s="267"/>
      <c r="AM152" s="267"/>
      <c r="AN152" s="267"/>
      <c r="AO152" s="267"/>
      <c r="AP152" s="267"/>
      <c r="AQ152" s="267"/>
      <c r="AR152" s="267"/>
      <c r="AS152" s="197" t="s">
        <v>693</v>
      </c>
      <c r="AT152" s="267"/>
      <c r="AU152" s="267"/>
      <c r="AV152" s="267"/>
      <c r="AW152" s="267"/>
      <c r="AX152" s="267"/>
      <c r="AY152" s="178"/>
      <c r="AZ152" s="243" t="s">
        <v>5131</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09" t="s">
        <v>4037</v>
      </c>
      <c r="BT152" s="276"/>
      <c r="BU152" s="209"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230" t="s">
        <v>5132</v>
      </c>
      <c r="B153" s="76" t="s">
        <v>4276</v>
      </c>
      <c r="C153" s="77" t="s">
        <v>902</v>
      </c>
      <c r="D153" s="78" t="s">
        <v>902</v>
      </c>
      <c r="E153" s="79" t="s">
        <v>902</v>
      </c>
      <c r="F153" s="80" t="s">
        <v>902</v>
      </c>
      <c r="G153" s="76" t="s">
        <v>3773</v>
      </c>
      <c r="H153" s="173" t="s">
        <v>5133</v>
      </c>
      <c r="I153" s="173" t="s">
        <v>5134</v>
      </c>
      <c r="J153" s="173" t="s">
        <v>5135</v>
      </c>
      <c r="K153" s="173" t="s">
        <v>1446</v>
      </c>
      <c r="L153" s="173" t="s">
        <v>3313</v>
      </c>
      <c r="M153" s="173" t="s">
        <v>5136</v>
      </c>
      <c r="N153" s="173" t="s">
        <v>5137</v>
      </c>
      <c r="O153" s="173" t="s">
        <v>5138</v>
      </c>
      <c r="P153" s="173" t="s">
        <v>3532</v>
      </c>
      <c r="Q153" s="255"/>
      <c r="R153" s="255"/>
      <c r="S153" s="255"/>
      <c r="T153" s="255"/>
      <c r="U153" s="255"/>
      <c r="V153" s="255"/>
      <c r="W153" s="176"/>
      <c r="X153" s="173" t="s">
        <v>5139</v>
      </c>
      <c r="Y153" s="173" t="s">
        <v>5140</v>
      </c>
      <c r="Z153" s="255"/>
      <c r="AA153" s="255"/>
      <c r="AB153" s="173" t="s">
        <v>5141</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1351</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3876</v>
      </c>
      <c r="BT153" s="255"/>
      <c r="BU153" s="255"/>
      <c r="BV153" s="255"/>
      <c r="BW153" s="173" t="s">
        <v>5142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5143</v>
      </c>
      <c r="B154" s="96" t="s">
        <v>710</v>
      </c>
      <c r="C154" s="97" t="s">
        <v>902</v>
      </c>
      <c r="D154" s="98" t="s">
        <v>902</v>
      </c>
      <c r="E154" s="99" t="s">
        <v>902</v>
      </c>
      <c r="F154" s="100" t="s">
        <v>902</v>
      </c>
      <c r="G154" s="96" t="s">
        <v>2362</v>
      </c>
      <c r="H154" s="183"/>
      <c r="I154" s="183" t="s">
        <v>5144</v>
      </c>
      <c r="J154" s="183" t="s">
        <v>3419</v>
      </c>
      <c r="K154" s="183" t="s">
        <v>1223</v>
      </c>
      <c r="L154" s="263"/>
      <c r="M154" s="263"/>
      <c r="N154" s="263"/>
      <c r="O154" s="263"/>
      <c r="P154" s="183" t="s">
        <v>564</v>
      </c>
      <c r="Q154" s="263"/>
      <c r="R154" s="263"/>
      <c r="S154" s="263"/>
      <c r="T154" s="263"/>
      <c r="U154" s="263"/>
      <c r="V154" s="263"/>
      <c r="W154" s="176"/>
      <c r="X154" s="266"/>
      <c r="Y154" s="266"/>
      <c r="Z154" s="193" t="s">
        <v>2847</v>
      </c>
      <c r="AA154" s="266"/>
      <c r="AB154" s="193" t="s">
        <v>777</v>
      </c>
      <c r="AC154" s="266"/>
      <c r="AD154" s="266"/>
      <c r="AE154" s="266"/>
      <c r="AF154" s="237" t="s">
        <v>458</v>
      </c>
      <c r="AG154" s="266"/>
      <c r="AH154" s="266"/>
      <c r="AI154" s="266"/>
      <c r="AJ154" s="266"/>
      <c r="AK154" s="176"/>
      <c r="AL154" s="196"/>
      <c r="AM154" s="267"/>
      <c r="AN154" s="267"/>
      <c r="AO154" s="267"/>
      <c r="AP154" s="267"/>
      <c r="AQ154" s="267"/>
      <c r="AR154" s="267"/>
      <c r="AS154" s="267"/>
      <c r="AT154" s="196" t="s">
        <v>5145</v>
      </c>
      <c r="AU154" s="267"/>
      <c r="AV154" s="267"/>
      <c r="AW154" s="267"/>
      <c r="AX154" s="267"/>
      <c r="AY154" s="178"/>
      <c r="AZ154" s="272"/>
      <c r="BA154" s="202" t="s">
        <v>5146</v>
      </c>
      <c r="BB154" s="202" t="s">
        <v>4129</v>
      </c>
      <c r="BC154" s="202" t="s">
        <v>5147</v>
      </c>
      <c r="BD154" s="272"/>
      <c r="BE154" s="272"/>
      <c r="BF154" s="272"/>
      <c r="BG154" s="202" t="s">
        <v>5148</v>
      </c>
      <c r="BH154" s="272"/>
      <c r="BI154" s="272"/>
      <c r="BJ154" s="272"/>
      <c r="BK154" s="272"/>
      <c r="BL154" s="272"/>
      <c r="BM154" s="272"/>
      <c r="BN154" s="272"/>
      <c r="BO154" s="178"/>
      <c r="BP154" s="276"/>
      <c r="BQ154" s="207" t="s">
        <v>4042</v>
      </c>
      <c r="BR154" s="207" t="s">
        <v>5149</v>
      </c>
      <c r="BS154" s="207" t="s">
        <v>5150</v>
      </c>
      <c r="BT154" s="276"/>
      <c r="BU154" s="276"/>
      <c r="BV154" s="276"/>
      <c r="BW154" s="276"/>
      <c r="BX154" s="276"/>
      <c r="BY154" s="276"/>
      <c r="BZ154" s="276"/>
      <c r="CA154" s="276"/>
      <c r="CB154" s="276"/>
      <c r="CC154" s="276"/>
      <c r="CD154" s="276"/>
      <c r="CE154" s="276"/>
      <c r="CF154" s="278" t="s">
        <v>5151</v>
      </c>
      <c r="CG154" s="278" t="s">
        <v>1580</v>
      </c>
      <c r="CH154" s="282"/>
      <c r="CI154" s="282"/>
      <c r="CJ154" s="282"/>
      <c r="CK154" s="282"/>
      <c r="CL154" s="282"/>
      <c r="CM154" s="282"/>
      <c r="CN154" s="282"/>
      <c r="CO154" s="282"/>
      <c r="CP154" s="282"/>
      <c r="CQ154" s="282"/>
      <c r="CR154" s="282"/>
      <c r="CS154" s="178"/>
      <c r="CT154" s="286"/>
      <c r="CU154" s="286"/>
      <c r="CV154" s="217" t="s">
        <v>1076</v>
      </c>
      <c r="CW154" s="286"/>
      <c r="CX154" s="286"/>
      <c r="CY154" s="286"/>
      <c r="CZ154" s="286"/>
      <c r="DA154" s="286"/>
      <c r="DB154" s="286"/>
      <c r="DC154" s="286"/>
      <c r="DD154" s="286"/>
      <c r="DE154" s="286"/>
      <c r="DF154" s="178"/>
      <c r="DG154" s="288"/>
      <c r="DH154" s="288"/>
      <c r="DI154" s="288"/>
      <c r="DJ154" s="288"/>
      <c r="DK154" s="288"/>
      <c r="DL154" s="288"/>
      <c r="DM154" s="288"/>
      <c r="DN154" s="288"/>
      <c r="DO154" s="226" t="s">
        <v>5152</v>
      </c>
      <c r="DP154" s="288"/>
      <c r="DQ154" s="288"/>
      <c r="DR154" s="288"/>
      <c r="DS154" s="288"/>
      <c r="DT154" s="288"/>
      <c r="DU154" s="288"/>
      <c r="DV154" s="288"/>
      <c r="DW154" s="578"/>
      <c r="DX154" s="288"/>
      <c r="DY154" s="288"/>
      <c r="DZ154" s="288"/>
      <c r="EA154" s="288"/>
      <c r="EB154" s="288"/>
    </row>
    <row r="155" ht="15.75" customHeight="1">
      <c r="A155" s="579" t="s">
        <v>5153</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5154</v>
      </c>
      <c r="B156" s="96" t="s">
        <v>1363</v>
      </c>
      <c r="C156" s="97" t="s">
        <v>903</v>
      </c>
      <c r="D156" s="98" t="s">
        <v>902</v>
      </c>
      <c r="E156" s="99" t="s">
        <v>903</v>
      </c>
      <c r="F156" s="100" t="s">
        <v>708</v>
      </c>
      <c r="G156" s="96" t="s">
        <v>708</v>
      </c>
      <c r="H156" s="263"/>
      <c r="I156" s="185"/>
      <c r="J156" s="263"/>
      <c r="K156" s="185"/>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0" t="s">
        <v>5155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8"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5156</v>
      </c>
      <c r="B157" s="76" t="s">
        <v>2363</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ht="15.75" customHeight="1">
      <c r="A158" s="95" t="s">
        <v>5157</v>
      </c>
      <c r="B158" s="96" t="s">
        <v>5158</v>
      </c>
      <c r="C158" s="97" t="s">
        <v>902</v>
      </c>
      <c r="D158" s="98" t="s">
        <v>902</v>
      </c>
      <c r="E158" s="99" t="s">
        <v>902</v>
      </c>
      <c r="F158" s="100" t="s">
        <v>902</v>
      </c>
      <c r="G158" s="96" t="s">
        <v>903</v>
      </c>
      <c r="H158" s="185"/>
      <c r="I158" s="185"/>
      <c r="J158" s="185"/>
      <c r="K158" s="185"/>
      <c r="L158" s="185"/>
      <c r="M158" s="185"/>
      <c r="N158" s="185"/>
      <c r="O158" s="185"/>
      <c r="P158" s="185"/>
      <c r="Q158" s="263"/>
      <c r="R158" s="263"/>
      <c r="S158" s="263"/>
      <c r="T158" s="263"/>
      <c r="U158" s="263"/>
      <c r="V158" s="263"/>
      <c r="W158" s="176"/>
      <c r="X158" s="235"/>
      <c r="Y158" s="235"/>
      <c r="Z158" s="235"/>
      <c r="AA158" s="236"/>
      <c r="AB158" s="235"/>
      <c r="AC158" s="236"/>
      <c r="AD158" s="266"/>
      <c r="AE158" s="235"/>
      <c r="AF158" s="235"/>
      <c r="AG158" s="266"/>
      <c r="AH158" s="266"/>
      <c r="AI158" s="266"/>
      <c r="AJ158" s="266"/>
      <c r="AK158" s="176"/>
      <c r="AL158" s="267"/>
      <c r="AM158" s="267"/>
      <c r="AN158" s="267"/>
      <c r="AO158" s="267"/>
      <c r="AP158" s="267"/>
      <c r="AQ158" s="267"/>
      <c r="AR158" s="267"/>
      <c r="AS158" s="197"/>
      <c r="AT158" s="197"/>
      <c r="AU158" s="267"/>
      <c r="AV158" s="267"/>
      <c r="AW158" s="267"/>
      <c r="AX158" s="267"/>
      <c r="AY158" s="178"/>
      <c r="AZ158" s="243"/>
      <c r="BA158" s="243"/>
      <c r="BB158" s="398"/>
      <c r="BC158" s="243"/>
      <c r="BD158" s="243"/>
      <c r="BE158" s="272"/>
      <c r="BF158" s="272"/>
      <c r="BG158" s="243"/>
      <c r="BH158" s="243"/>
      <c r="BI158" s="243"/>
      <c r="BJ158" s="243"/>
      <c r="BK158" s="272"/>
      <c r="BL158" s="272"/>
      <c r="BM158" s="272"/>
      <c r="BN158" s="272"/>
      <c r="BO158" s="178"/>
      <c r="BP158" s="585"/>
      <c r="BQ158" s="276"/>
      <c r="BR158" s="209"/>
      <c r="BS158" s="209"/>
      <c r="BT158" s="209"/>
      <c r="BU158" s="248"/>
      <c r="BV158" s="276"/>
      <c r="BW158" s="248"/>
      <c r="BX158" s="248"/>
      <c r="BY158" s="276"/>
      <c r="BZ158" s="276"/>
      <c r="CA158" s="276"/>
      <c r="CB158" s="276"/>
      <c r="CC158" s="276"/>
      <c r="CD158" s="276"/>
      <c r="CE158" s="276"/>
      <c r="CF158" s="212"/>
      <c r="CG158" s="212"/>
      <c r="CH158" s="212"/>
      <c r="CI158" s="282"/>
      <c r="CJ158" s="282"/>
      <c r="CK158" s="212"/>
      <c r="CL158" s="212" t="s">
        <v>2907</v>
      </c>
      <c r="CM158" s="282"/>
      <c r="CN158" s="282"/>
      <c r="CO158" s="282"/>
      <c r="CP158" s="282"/>
      <c r="CQ158" s="282"/>
      <c r="CR158" s="282"/>
      <c r="CS158" s="178"/>
      <c r="CT158" s="220"/>
      <c r="CU158" s="286"/>
      <c r="CV158" s="220"/>
      <c r="CW158" s="220"/>
      <c r="CX158" s="220"/>
      <c r="CY158" s="219"/>
      <c r="CZ158" s="220"/>
      <c r="DA158" s="220"/>
      <c r="DB158" s="286"/>
      <c r="DC158" s="286"/>
      <c r="DD158" s="286"/>
      <c r="DE158" s="286"/>
      <c r="DF158" s="178"/>
      <c r="DG158" s="288"/>
      <c r="DH158" s="288"/>
      <c r="DI158" s="288"/>
      <c r="DJ158" s="288"/>
      <c r="DK158" s="288"/>
      <c r="DL158" s="288"/>
      <c r="DM158" s="288"/>
      <c r="DN158" s="252"/>
      <c r="DO158" s="252"/>
      <c r="DP158" s="288"/>
      <c r="DQ158" s="288"/>
      <c r="DR158" s="288"/>
      <c r="DS158" s="288"/>
      <c r="DT158" s="288"/>
      <c r="DU158" s="288"/>
      <c r="DV158" s="288"/>
      <c r="DW158" s="290"/>
      <c r="DX158" s="288"/>
      <c r="DY158" s="288"/>
      <c r="DZ158" s="288"/>
      <c r="EA158" s="288"/>
      <c r="EB158" s="288"/>
    </row>
    <row r="159" ht="15.75" customHeight="1">
      <c r="A159" s="230" t="s">
        <v>5159</v>
      </c>
      <c r="B159" s="76" t="s">
        <v>4089</v>
      </c>
      <c r="C159" s="77" t="s">
        <v>902</v>
      </c>
      <c r="D159" s="78" t="s">
        <v>902</v>
      </c>
      <c r="E159" s="79" t="s">
        <v>902</v>
      </c>
      <c r="F159" s="80" t="s">
        <v>903</v>
      </c>
      <c r="G159" s="76" t="s">
        <v>709</v>
      </c>
      <c r="H159" s="256"/>
      <c r="I159" s="255"/>
      <c r="J159" s="255"/>
      <c r="K159" s="255"/>
      <c r="L159" s="256"/>
      <c r="M159" s="255"/>
      <c r="N159" s="255"/>
      <c r="O159" s="255"/>
      <c r="P159" s="255"/>
      <c r="Q159" s="255"/>
      <c r="R159" s="255"/>
      <c r="S159" s="255"/>
      <c r="T159" s="255"/>
      <c r="U159" s="255"/>
      <c r="V159" s="255"/>
      <c r="W159" s="176"/>
      <c r="X159" s="255"/>
      <c r="Y159" s="255"/>
      <c r="Z159" s="255"/>
      <c r="AA159" s="255"/>
      <c r="AB159" s="255"/>
      <c r="AC159" s="255"/>
      <c r="AD159" s="255"/>
      <c r="AE159" s="255"/>
      <c r="AF159" s="255"/>
      <c r="AG159" s="255"/>
      <c r="AH159" s="94"/>
      <c r="AI159" s="82" t="str">
        <f>HYPERLINK("https://youtu.be/jtb-Ev3JIwc","58.21")</f>
        <v>58.21</v>
      </c>
      <c r="AJ159" s="255"/>
      <c r="AK159" s="176"/>
      <c r="AL159" s="255"/>
      <c r="AM159" s="255"/>
      <c r="AN159" s="255"/>
      <c r="AO159" s="255"/>
      <c r="AP159" s="255"/>
      <c r="AQ159" s="255"/>
      <c r="AR159" s="255"/>
      <c r="AS159" s="255"/>
      <c r="AT159" s="255"/>
      <c r="AU159" s="255"/>
      <c r="AV159" s="255"/>
      <c r="AW159" s="255"/>
      <c r="AX159" s="255"/>
      <c r="AY159" s="178"/>
      <c r="AZ159" s="255"/>
      <c r="BA159" s="255"/>
      <c r="BB159" s="255"/>
      <c r="BC159" s="255"/>
      <c r="BD159" s="255"/>
      <c r="BE159" s="255"/>
      <c r="BF159" s="255"/>
      <c r="BG159" s="255"/>
      <c r="BH159" s="255"/>
      <c r="BI159" s="255"/>
      <c r="BJ159" s="255"/>
      <c r="BK159" s="255"/>
      <c r="BL159" s="175" t="s">
        <v>2269</v>
      </c>
      <c r="BM159" s="255"/>
      <c r="BN159" s="255"/>
      <c r="BO159" s="178"/>
      <c r="BP159" s="255"/>
      <c r="BQ159" s="255"/>
      <c r="BR159" s="255"/>
      <c r="BS159" s="255"/>
      <c r="BT159" s="255"/>
      <c r="BU159" s="255"/>
      <c r="BV159" s="255"/>
      <c r="BW159" s="255"/>
      <c r="BX159" s="255"/>
      <c r="BY159" s="255"/>
      <c r="BZ159" s="255"/>
      <c r="CA159" s="255"/>
      <c r="CB159" s="255"/>
      <c r="CC159" s="255"/>
      <c r="CD159" s="255"/>
      <c r="CE159" s="255"/>
      <c r="CF159" s="255"/>
      <c r="CG159" s="255"/>
      <c r="CH159" s="255"/>
      <c r="CI159" s="255"/>
      <c r="CJ159" s="255"/>
      <c r="CK159" s="255"/>
      <c r="CL159" s="255"/>
      <c r="CM159" s="255"/>
      <c r="CN159" s="255"/>
      <c r="CO159" s="255"/>
      <c r="CP159" s="255"/>
      <c r="CQ159" s="255"/>
      <c r="CR159" s="255"/>
      <c r="CS159" s="178"/>
      <c r="CT159" s="255"/>
      <c r="CU159" s="255"/>
      <c r="CV159" s="255"/>
      <c r="CW159" s="255"/>
      <c r="CX159" s="255"/>
      <c r="CY159" s="255"/>
      <c r="CZ159" s="255"/>
      <c r="DA159" s="255"/>
      <c r="DB159" s="255"/>
      <c r="DC159" s="255"/>
      <c r="DD159" s="255"/>
      <c r="DE159" s="255"/>
      <c r="DF159" s="178"/>
      <c r="DG159" s="255"/>
      <c r="DH159" s="255"/>
      <c r="DI159" s="255"/>
      <c r="DJ159" s="255"/>
      <c r="DK159" s="255"/>
      <c r="DL159" s="255"/>
      <c r="DM159" s="255"/>
      <c r="DN159" s="255"/>
      <c r="DO159" s="255"/>
      <c r="DP159" s="255"/>
      <c r="DQ159" s="255"/>
      <c r="DR159" s="255"/>
      <c r="DS159" s="255"/>
      <c r="DT159" s="255"/>
      <c r="DU159" s="255"/>
      <c r="DV159" s="255"/>
      <c r="DW159" s="232"/>
      <c r="DX159" s="255"/>
      <c r="DY159" s="255"/>
      <c r="DZ159" s="255"/>
      <c r="EA159" s="255"/>
      <c r="EB159" s="255"/>
    </row>
    <row r="160" ht="15.75" customHeight="1">
      <c r="A160" s="257" t="s">
        <v>5160</v>
      </c>
      <c r="B160" s="96" t="s">
        <v>4746</v>
      </c>
      <c r="C160" s="97" t="s">
        <v>902</v>
      </c>
      <c r="D160" s="98" t="s">
        <v>902</v>
      </c>
      <c r="E160" s="99" t="s">
        <v>902</v>
      </c>
      <c r="F160" s="100" t="s">
        <v>902</v>
      </c>
      <c r="G160" s="96" t="s">
        <v>708</v>
      </c>
      <c r="H160" s="263"/>
      <c r="I160" s="185" t="s">
        <v>5161</v>
      </c>
      <c r="J160" s="263"/>
      <c r="K160" s="263"/>
      <c r="L160" s="263"/>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66"/>
      <c r="AI160" s="266"/>
      <c r="AJ160" s="266"/>
      <c r="AK160" s="176"/>
      <c r="AL160" s="267"/>
      <c r="AM160" s="267"/>
      <c r="AN160" s="267"/>
      <c r="AO160" s="267"/>
      <c r="AP160" s="267"/>
      <c r="AQ160" s="267"/>
      <c r="AR160" s="267"/>
      <c r="AS160" s="267"/>
      <c r="AT160" s="267"/>
      <c r="AU160" s="267"/>
      <c r="AV160" s="267"/>
      <c r="AW160" s="267"/>
      <c r="AX160" s="267"/>
      <c r="AY160" s="178"/>
      <c r="AZ160" s="272"/>
      <c r="BA160" s="243" t="s">
        <v>2972</v>
      </c>
      <c r="BB160" s="272"/>
      <c r="BC160" s="272"/>
      <c r="BD160" s="272"/>
      <c r="BE160" s="272"/>
      <c r="BF160" s="272"/>
      <c r="BG160" s="272"/>
      <c r="BH160" s="272"/>
      <c r="BI160" s="272"/>
      <c r="BJ160" s="272"/>
      <c r="BK160" s="272"/>
      <c r="BL160" s="272"/>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20" t="s">
        <v>2095</v>
      </c>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230" t="s">
        <v>5162</v>
      </c>
      <c r="B161" s="76" t="s">
        <v>4793</v>
      </c>
      <c r="C161" s="77" t="s">
        <v>902</v>
      </c>
      <c r="D161" s="78" t="s">
        <v>902</v>
      </c>
      <c r="E161" s="79" t="s">
        <v>902</v>
      </c>
      <c r="F161" s="80" t="s">
        <v>3779</v>
      </c>
      <c r="G161" s="76" t="s">
        <v>1525</v>
      </c>
      <c r="H161" s="255"/>
      <c r="I161" s="173"/>
      <c r="J161" s="255"/>
      <c r="K161" s="173" t="s">
        <v>5163</v>
      </c>
      <c r="L161" s="255"/>
      <c r="M161" s="255"/>
      <c r="N161" s="255"/>
      <c r="O161" s="255"/>
      <c r="P161" s="255"/>
      <c r="Q161" s="255"/>
      <c r="R161" s="255"/>
      <c r="S161" s="255"/>
      <c r="T161" s="255"/>
      <c r="U161" s="255"/>
      <c r="V161" s="255"/>
      <c r="W161" s="176"/>
      <c r="X161" s="255"/>
      <c r="Y161" s="84" t="s">
        <v>5164</v>
      </c>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173" t="s">
        <v>5165</v>
      </c>
      <c r="AX161" s="255"/>
      <c r="AY161" s="178"/>
      <c r="AZ161" s="255"/>
      <c r="BA161" s="255"/>
      <c r="BB161" s="173" t="s">
        <v>5166</v>
      </c>
      <c r="BC161" s="255"/>
      <c r="BD161" s="255"/>
      <c r="BE161" s="255"/>
      <c r="BF161" s="255"/>
      <c r="BG161" s="255"/>
      <c r="BH161" s="255"/>
      <c r="BI161" s="255"/>
      <c r="BJ161" s="255"/>
      <c r="BK161" s="255"/>
      <c r="BL161" s="173" t="s">
        <v>3146</v>
      </c>
      <c r="BM161" s="255"/>
      <c r="BN161" s="255"/>
      <c r="BO161" s="178"/>
      <c r="BP161" s="255"/>
      <c r="BQ161" s="255"/>
      <c r="BR161" s="255"/>
      <c r="BS161" s="255"/>
      <c r="BT161" s="255"/>
      <c r="BU161" s="255"/>
      <c r="BV161" s="255"/>
      <c r="BW161" s="255"/>
      <c r="BX161" s="255"/>
      <c r="BY161" s="255"/>
      <c r="BZ161" s="255"/>
      <c r="CA161" s="255"/>
      <c r="CB161" s="255"/>
      <c r="CC161" s="84" t="s">
        <v>3582</v>
      </c>
      <c r="CD161" s="255"/>
      <c r="CE161" s="255"/>
      <c r="CF161" s="173" t="s">
        <v>5167</v>
      </c>
      <c r="CG161" s="255"/>
      <c r="CH161" s="255"/>
      <c r="CI161" s="255"/>
      <c r="CJ161" s="255"/>
      <c r="CK161" s="255"/>
      <c r="CL161" s="255"/>
      <c r="CM161" s="255"/>
      <c r="CN161" s="255"/>
      <c r="CO161" s="255"/>
      <c r="CP161" s="255"/>
      <c r="CQ161" s="255"/>
      <c r="CR161" s="255"/>
      <c r="CS161" s="178"/>
      <c r="CT161" s="84" t="s">
        <v>5168</v>
      </c>
      <c r="CU161" s="84" t="s">
        <v>4236</v>
      </c>
      <c r="CV161" s="255"/>
      <c r="CW161" s="255"/>
      <c r="CX161" s="255"/>
      <c r="CY161" s="255"/>
      <c r="CZ161" s="255"/>
      <c r="DA161" s="255"/>
      <c r="DB161" s="255"/>
      <c r="DC161" s="255"/>
      <c r="DD161" s="255"/>
      <c r="DE161" s="255"/>
      <c r="DF161" s="178"/>
      <c r="DG161" s="84" t="s">
        <v>5065</v>
      </c>
      <c r="DH161" s="255"/>
      <c r="DI161" s="255"/>
      <c r="DJ161" s="255"/>
      <c r="DK161" s="173" t="s">
        <v>5169</v>
      </c>
      <c r="DL161" s="173" t="s">
        <v>5170</v>
      </c>
      <c r="DM161" s="173" t="s">
        <v>5171</v>
      </c>
      <c r="DN161" s="255"/>
      <c r="DO161" s="255"/>
      <c r="DP161" s="255"/>
      <c r="DQ161" s="84" t="s">
        <v>2230</v>
      </c>
      <c r="DR161" s="255"/>
      <c r="DS161" s="255"/>
      <c r="DT161" s="84" t="s">
        <v>4916</v>
      </c>
      <c r="DU161" s="255"/>
      <c r="DV161" s="173"/>
      <c r="DW161" s="232" t="s">
        <v>2680</v>
      </c>
      <c r="DX161" s="255"/>
      <c r="DY161" s="255"/>
      <c r="DZ161" s="84" t="s">
        <v>5161</v>
      </c>
      <c r="EA161" s="255"/>
      <c r="EB161" s="255"/>
    </row>
    <row r="162" ht="15.75" customHeight="1">
      <c r="A162" s="257" t="s">
        <v>5172</v>
      </c>
      <c r="B162" s="96" t="s">
        <v>5063</v>
      </c>
      <c r="C162" s="97" t="s">
        <v>902</v>
      </c>
      <c r="D162" s="98" t="s">
        <v>902</v>
      </c>
      <c r="E162" s="99" t="s">
        <v>902</v>
      </c>
      <c r="F162" s="100" t="s">
        <v>902</v>
      </c>
      <c r="G162" s="96" t="s">
        <v>709</v>
      </c>
      <c r="H162" s="263"/>
      <c r="I162" s="263"/>
      <c r="J162" s="263"/>
      <c r="K162" s="263"/>
      <c r="L162" s="263"/>
      <c r="M162" s="263"/>
      <c r="N162" s="263"/>
      <c r="O162" s="263"/>
      <c r="P162" s="263"/>
      <c r="Q162" s="263"/>
      <c r="R162" s="263"/>
      <c r="S162" s="183"/>
      <c r="T162" s="183" t="s">
        <v>1711</v>
      </c>
      <c r="U162" s="263"/>
      <c r="V162" s="263"/>
      <c r="W162" s="176"/>
      <c r="X162" s="266"/>
      <c r="Y162" s="266"/>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267"/>
      <c r="AX162" s="267"/>
      <c r="AY162" s="178"/>
      <c r="AZ162" s="272"/>
      <c r="BA162" s="272"/>
      <c r="BB162" s="272"/>
      <c r="BC162" s="272"/>
      <c r="BD162" s="272"/>
      <c r="BE162" s="272"/>
      <c r="BF162" s="272"/>
      <c r="BG162" s="272"/>
      <c r="BH162" s="272"/>
      <c r="BI162" s="272"/>
      <c r="BJ162" s="272"/>
      <c r="BK162" s="272"/>
      <c r="BL162" s="272"/>
      <c r="BM162" s="272"/>
      <c r="BN162" s="272"/>
      <c r="BO162" s="178"/>
      <c r="BP162" s="276"/>
      <c r="BQ162" s="276"/>
      <c r="BR162" s="276"/>
      <c r="BS162" s="276"/>
      <c r="BT162" s="276"/>
      <c r="BU162" s="276"/>
      <c r="BV162" s="276"/>
      <c r="BW162" s="276"/>
      <c r="BX162" s="276"/>
      <c r="BY162" s="276"/>
      <c r="BZ162" s="276"/>
      <c r="CA162" s="276"/>
      <c r="CB162" s="276"/>
      <c r="CC162" s="276"/>
      <c r="CD162" s="276"/>
      <c r="CE162" s="276"/>
      <c r="CF162" s="282"/>
      <c r="CG162" s="282"/>
      <c r="CH162" s="282"/>
      <c r="CI162" s="282"/>
      <c r="CJ162" s="282"/>
      <c r="CK162" s="282"/>
      <c r="CL162" s="282"/>
      <c r="CM162" s="282"/>
      <c r="CN162" s="282"/>
      <c r="CO162" s="282"/>
      <c r="CP162" s="282"/>
      <c r="CQ162" s="282"/>
      <c r="CR162" s="282"/>
      <c r="CS162" s="178"/>
      <c r="CT162" s="286"/>
      <c r="CU162" s="286"/>
      <c r="CV162" s="286"/>
      <c r="CW162" s="286"/>
      <c r="CX162" s="286"/>
      <c r="CY162" s="286"/>
      <c r="CZ162" s="286"/>
      <c r="DA162" s="286"/>
      <c r="DB162" s="286"/>
      <c r="DC162" s="286"/>
      <c r="DD162" s="217" t="s">
        <v>123</v>
      </c>
      <c r="DE162" s="286"/>
      <c r="DF162" s="178"/>
      <c r="DG162" s="288"/>
      <c r="DH162" s="288"/>
      <c r="DI162" s="288"/>
      <c r="DJ162" s="288"/>
      <c r="DK162" s="288"/>
      <c r="DL162" s="288"/>
      <c r="DM162" s="288"/>
      <c r="DN162" s="288"/>
      <c r="DO162" s="288"/>
      <c r="DP162" s="288"/>
      <c r="DQ162" s="288"/>
      <c r="DR162" s="288"/>
      <c r="DS162" s="288"/>
      <c r="DT162" s="288"/>
      <c r="DU162" s="288"/>
      <c r="DV162" s="288"/>
      <c r="DW162" s="290"/>
      <c r="DX162" s="288"/>
      <c r="DY162" s="288"/>
      <c r="DZ162" s="288"/>
      <c r="EA162" s="288"/>
      <c r="EB162" s="288"/>
    </row>
    <row r="163" ht="15.75" customHeight="1">
      <c r="A163" s="230" t="s">
        <v>5173</v>
      </c>
      <c r="B163" s="76" t="s">
        <v>2362</v>
      </c>
      <c r="C163" s="77" t="s">
        <v>902</v>
      </c>
      <c r="D163" s="78" t="s">
        <v>902</v>
      </c>
      <c r="E163" s="79" t="s">
        <v>902</v>
      </c>
      <c r="F163" s="80" t="s">
        <v>902</v>
      </c>
      <c r="G163" s="76" t="s">
        <v>903</v>
      </c>
      <c r="H163" s="175"/>
      <c r="I163" s="175"/>
      <c r="J163" s="175"/>
      <c r="K163" s="175" t="s">
        <v>1058</v>
      </c>
      <c r="L163" s="175"/>
      <c r="M163" s="175"/>
      <c r="N163" s="255"/>
      <c r="O163" s="175"/>
      <c r="P163" s="175"/>
      <c r="Q163" s="255"/>
      <c r="R163" s="175"/>
      <c r="S163" s="175"/>
      <c r="T163" s="255"/>
      <c r="U163" s="255"/>
      <c r="V163" s="175"/>
      <c r="W163" s="234"/>
      <c r="X163" s="255"/>
      <c r="Y163" s="175"/>
      <c r="Z163" s="175"/>
      <c r="AA163" s="255"/>
      <c r="AB163" s="255"/>
      <c r="AC163" s="255"/>
      <c r="AD163" s="255"/>
      <c r="AE163" s="255"/>
      <c r="AF163" s="175"/>
      <c r="AG163" s="255"/>
      <c r="AH163" s="255"/>
      <c r="AI163" s="255"/>
      <c r="AJ163" s="255"/>
      <c r="AK163" s="176"/>
      <c r="AL163" s="175"/>
      <c r="AM163" s="175"/>
      <c r="AN163" s="255"/>
      <c r="AO163" s="255"/>
      <c r="AP163" s="175"/>
      <c r="AQ163" s="175"/>
      <c r="AR163" s="255"/>
      <c r="AS163" s="175"/>
      <c r="AT163" s="175"/>
      <c r="AU163" s="255"/>
      <c r="AV163" s="255"/>
      <c r="AW163" s="255"/>
      <c r="AX163" s="255"/>
      <c r="AY163" s="178"/>
      <c r="AZ163" s="255"/>
      <c r="BA163" s="175"/>
      <c r="BB163" s="175"/>
      <c r="BC163" s="255"/>
      <c r="BD163" s="175"/>
      <c r="BE163" s="17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255"/>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c r="A164" s="257" t="s">
        <v>5174</v>
      </c>
      <c r="B164" s="96" t="s">
        <v>327</v>
      </c>
      <c r="C164" s="97" t="s">
        <v>902</v>
      </c>
      <c r="D164" s="98" t="s">
        <v>902</v>
      </c>
      <c r="E164" s="99" t="s">
        <v>902</v>
      </c>
      <c r="F164" s="100" t="s">
        <v>903</v>
      </c>
      <c r="G164" s="96" t="s">
        <v>903</v>
      </c>
      <c r="H164" s="263"/>
      <c r="I164" s="263"/>
      <c r="J164" s="263"/>
      <c r="K164" s="263"/>
      <c r="L164" s="263"/>
      <c r="M164" s="263"/>
      <c r="N164" s="263"/>
      <c r="O164" s="263"/>
      <c r="P164" s="183"/>
      <c r="Q164" s="263"/>
      <c r="R164" s="263"/>
      <c r="S164" s="263"/>
      <c r="T164" s="263"/>
      <c r="U164" s="263"/>
      <c r="V164" s="263"/>
      <c r="W164" s="176"/>
      <c r="X164" s="266"/>
      <c r="Y164" s="266"/>
      <c r="Z164" s="266"/>
      <c r="AA164" s="266"/>
      <c r="AB164" s="266"/>
      <c r="AC164" s="266"/>
      <c r="AD164" s="266"/>
      <c r="AE164" s="266"/>
      <c r="AF164" s="265"/>
      <c r="AG164" s="266"/>
      <c r="AH164" s="266"/>
      <c r="AI164" s="266"/>
      <c r="AJ164" s="266"/>
      <c r="AK164" s="176"/>
      <c r="AL164" s="267"/>
      <c r="AM164" s="267"/>
      <c r="AN164" s="267"/>
      <c r="AO164" s="267"/>
      <c r="AP164" s="267"/>
      <c r="AQ164" s="267"/>
      <c r="AR164" s="267"/>
      <c r="AS164" s="267"/>
      <c r="AT164" s="267"/>
      <c r="AU164" s="267"/>
      <c r="AV164" s="267"/>
      <c r="AW164" s="267"/>
      <c r="AX164" s="267"/>
      <c r="AY164" s="178"/>
      <c r="AZ164" s="272"/>
      <c r="BA164" s="272"/>
      <c r="BB164" s="201" t="s">
        <v>3057</v>
      </c>
      <c r="BC164" s="272"/>
      <c r="BD164" s="272"/>
      <c r="BE164" s="272"/>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26"/>
      <c r="DH164" s="288"/>
      <c r="DI164" s="288"/>
      <c r="DJ164" s="288"/>
      <c r="DK164" s="288"/>
      <c r="DL164" s="288"/>
      <c r="DM164" s="288"/>
      <c r="DN164" s="288"/>
      <c r="DO164" s="288"/>
      <c r="DP164" s="288"/>
      <c r="DQ164" s="288"/>
      <c r="DR164" s="288"/>
      <c r="DS164" s="288"/>
      <c r="DT164" s="288"/>
      <c r="DU164" s="288"/>
      <c r="DV164" s="288"/>
      <c r="DW164" s="578"/>
      <c r="DX164" s="288"/>
      <c r="DY164" s="288"/>
      <c r="DZ164" s="288"/>
      <c r="EA164" s="288"/>
      <c r="EB164" s="288"/>
    </row>
    <row r="165" ht="15.75" customHeight="1">
      <c r="A165" s="230" t="s">
        <v>5175</v>
      </c>
      <c r="B165" s="76" t="s">
        <v>612</v>
      </c>
      <c r="C165" s="77" t="s">
        <v>902</v>
      </c>
      <c r="D165" s="78" t="s">
        <v>902</v>
      </c>
      <c r="E165" s="79" t="s">
        <v>902</v>
      </c>
      <c r="F165" s="80" t="s">
        <v>902</v>
      </c>
      <c r="G165" s="76" t="s">
        <v>709</v>
      </c>
      <c r="H165" s="255"/>
      <c r="I165" s="255"/>
      <c r="J165" s="255"/>
      <c r="K165" s="255"/>
      <c r="L165" s="255"/>
      <c r="M165" s="255"/>
      <c r="N165" s="255"/>
      <c r="O165" s="255"/>
      <c r="P165" s="255"/>
      <c r="Q165" s="255"/>
      <c r="R165" s="255"/>
      <c r="S165" s="255"/>
      <c r="T165" s="255"/>
      <c r="U165" s="255"/>
      <c r="V165" s="255"/>
      <c r="W165" s="176"/>
      <c r="X165" s="255"/>
      <c r="Y165" s="255"/>
      <c r="Z165" s="255"/>
      <c r="AA165" s="255"/>
      <c r="AB165" s="255"/>
      <c r="AC165" s="255"/>
      <c r="AD165" s="255"/>
      <c r="AE165" s="255"/>
      <c r="AF165" s="255"/>
      <c r="AG165" s="255"/>
      <c r="AH165" s="255"/>
      <c r="AI165" s="255"/>
      <c r="AJ165" s="255"/>
      <c r="AK165" s="176"/>
      <c r="AL165" s="255"/>
      <c r="AM165" s="255"/>
      <c r="AN165" s="255"/>
      <c r="AO165" s="255"/>
      <c r="AP165" s="255"/>
      <c r="AQ165" s="255"/>
      <c r="AR165" s="255"/>
      <c r="AS165" s="175" t="s">
        <v>1095</v>
      </c>
      <c r="AT165" s="175" t="s">
        <v>2036</v>
      </c>
      <c r="AU165" s="255"/>
      <c r="AV165" s="255"/>
      <c r="AW165" s="255"/>
      <c r="AX165" s="255"/>
      <c r="AY165" s="178"/>
      <c r="AZ165" s="255"/>
      <c r="BA165" s="255"/>
      <c r="BB165" s="255"/>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255"/>
      <c r="DH165" s="255"/>
      <c r="DI165" s="255"/>
      <c r="DJ165" s="255"/>
      <c r="DK165" s="255"/>
      <c r="DL165" s="255"/>
      <c r="DM165" s="255"/>
      <c r="DN165" s="255"/>
      <c r="DO165" s="255"/>
      <c r="DP165" s="255"/>
      <c r="DQ165" s="255"/>
      <c r="DR165" s="255"/>
      <c r="DS165" s="255"/>
      <c r="DT165" s="255"/>
      <c r="DU165" s="255"/>
      <c r="DV165" s="255"/>
      <c r="DW165" s="232"/>
      <c r="DX165" s="255"/>
      <c r="DY165" s="255"/>
      <c r="DZ165" s="255"/>
      <c r="EA165" s="255"/>
      <c r="EB165" s="255"/>
    </row>
    <row r="166" ht="15.75" customHeight="1">
      <c r="A166" s="257" t="s">
        <v>5176</v>
      </c>
      <c r="B166" s="96" t="s">
        <v>3779</v>
      </c>
      <c r="C166" s="97" t="s">
        <v>902</v>
      </c>
      <c r="D166" s="98" t="s">
        <v>902</v>
      </c>
      <c r="E166" s="99" t="s">
        <v>902</v>
      </c>
      <c r="F166" s="100" t="s">
        <v>902</v>
      </c>
      <c r="G166" s="96" t="s">
        <v>901</v>
      </c>
      <c r="H166" s="263"/>
      <c r="I166" s="263"/>
      <c r="J166" s="263"/>
      <c r="K166" s="185" t="s">
        <v>2208</v>
      </c>
      <c r="L166" s="263"/>
      <c r="M166" s="263"/>
      <c r="N166" s="263"/>
      <c r="O166" s="185" t="s">
        <v>5177</v>
      </c>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267"/>
      <c r="AT166" s="267"/>
      <c r="AU166" s="267"/>
      <c r="AV166" s="267"/>
      <c r="AW166" s="267"/>
      <c r="AX166" s="267"/>
      <c r="AY166" s="178"/>
      <c r="AZ166" s="272"/>
      <c r="BA166" s="272"/>
      <c r="BB166" s="243" t="s">
        <v>347</v>
      </c>
      <c r="BC166" s="272"/>
      <c r="BD166" s="272"/>
      <c r="BE166" s="272"/>
      <c r="BF166" s="272"/>
      <c r="BG166" s="243" t="s">
        <v>5178</v>
      </c>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0"/>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c r="A167" s="230"/>
      <c r="B167" s="586"/>
      <c r="C167" s="587"/>
      <c r="D167" s="588"/>
      <c r="E167" s="589"/>
      <c r="F167" s="590"/>
      <c r="G167" s="586"/>
      <c r="H167" s="255"/>
      <c r="I167" s="255"/>
      <c r="J167" s="255"/>
      <c r="K167" s="255"/>
      <c r="L167" s="255"/>
      <c r="M167" s="255"/>
      <c r="N167" s="255"/>
      <c r="O167" s="255"/>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255"/>
      <c r="BC167" s="255"/>
      <c r="BD167" s="255"/>
      <c r="BE167" s="255"/>
      <c r="BF167" s="255"/>
      <c r="BG167" s="255"/>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5"/>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499"/>
      <c r="DX167" s="255"/>
      <c r="DY167" s="255"/>
      <c r="DZ167" s="255"/>
      <c r="EA167" s="255"/>
      <c r="EB167" s="255"/>
    </row>
    <row r="168">
      <c r="A168" s="591"/>
      <c r="B168" s="592"/>
      <c r="C168" s="593"/>
      <c r="D168" s="594"/>
      <c r="E168" s="595"/>
      <c r="F168" s="596"/>
      <c r="G168" s="592"/>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7"/>
      <c r="B169" s="586"/>
      <c r="C169" s="587"/>
      <c r="D169" s="588"/>
      <c r="E169" s="589"/>
      <c r="F169" s="590"/>
      <c r="G169" s="586"/>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1"/>
      <c r="B170" s="592"/>
      <c r="C170" s="593"/>
      <c r="D170" s="594"/>
      <c r="E170" s="595"/>
      <c r="F170" s="596"/>
      <c r="G170" s="592"/>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7"/>
      <c r="B171" s="586"/>
      <c r="C171" s="587"/>
      <c r="D171" s="588"/>
      <c r="E171" s="589"/>
      <c r="F171" s="590"/>
      <c r="G171" s="586"/>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1"/>
      <c r="B172" s="592"/>
      <c r="C172" s="593"/>
      <c r="D172" s="594"/>
      <c r="E172" s="595"/>
      <c r="F172" s="596"/>
      <c r="G172" s="592"/>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7"/>
      <c r="B173" s="586"/>
      <c r="C173" s="587"/>
      <c r="D173" s="588"/>
      <c r="E173" s="589"/>
      <c r="F173" s="590"/>
      <c r="G173" s="586"/>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1"/>
      <c r="B174" s="592"/>
      <c r="C174" s="593"/>
      <c r="D174" s="594"/>
      <c r="E174" s="595"/>
      <c r="F174" s="596"/>
      <c r="G174" s="592"/>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7"/>
      <c r="B175" s="586"/>
      <c r="C175" s="587"/>
      <c r="D175" s="588"/>
      <c r="E175" s="589"/>
      <c r="F175" s="590"/>
      <c r="G175" s="586"/>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1"/>
      <c r="B176" s="592"/>
      <c r="C176" s="593"/>
      <c r="D176" s="594"/>
      <c r="E176" s="595"/>
      <c r="F176" s="596"/>
      <c r="G176" s="592"/>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7"/>
      <c r="B177" s="586"/>
      <c r="C177" s="587"/>
      <c r="D177" s="588"/>
      <c r="E177" s="589"/>
      <c r="F177" s="590"/>
      <c r="G177" s="586"/>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1"/>
      <c r="B178" s="592"/>
      <c r="C178" s="593"/>
      <c r="D178" s="594"/>
      <c r="E178" s="595"/>
      <c r="F178" s="596"/>
      <c r="G178" s="592"/>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7"/>
      <c r="B179" s="586"/>
      <c r="C179" s="587"/>
      <c r="D179" s="588"/>
      <c r="E179" s="589"/>
      <c r="F179" s="590"/>
      <c r="G179" s="586"/>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1"/>
      <c r="B180" s="96"/>
      <c r="C180" s="97"/>
      <c r="D180" s="98"/>
      <c r="E180" s="99"/>
      <c r="F180" s="100"/>
      <c r="G180" s="9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7"/>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1"/>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7"/>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1"/>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7"/>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1"/>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7"/>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1"/>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7"/>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1"/>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7"/>
      <c r="B191" s="586"/>
      <c r="C191" s="587"/>
      <c r="D191" s="588"/>
      <c r="E191" s="589"/>
      <c r="F191" s="590"/>
      <c r="G191" s="58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1"/>
      <c r="B192" s="96"/>
      <c r="C192" s="97"/>
      <c r="D192" s="98"/>
      <c r="E192" s="99"/>
      <c r="F192" s="100"/>
      <c r="G192" s="9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7"/>
      <c r="B193" s="586"/>
      <c r="C193" s="587"/>
      <c r="D193" s="588"/>
      <c r="E193" s="589"/>
      <c r="F193" s="590"/>
      <c r="G193" s="58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1"/>
      <c r="B194" s="96"/>
      <c r="C194" s="97"/>
      <c r="D194" s="98"/>
      <c r="E194" s="99"/>
      <c r="F194" s="100"/>
      <c r="G194" s="9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7"/>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1"/>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7"/>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1"/>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7"/>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1"/>
      <c r="B200" s="592"/>
      <c r="C200" s="593"/>
      <c r="D200" s="594"/>
      <c r="E200" s="595"/>
      <c r="F200" s="596"/>
      <c r="G200" s="592"/>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7"/>
      <c r="B201" s="76"/>
      <c r="C201" s="77"/>
      <c r="D201" s="78"/>
      <c r="E201" s="79"/>
      <c r="F201" s="80"/>
      <c r="G201" s="76"/>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1"/>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7"/>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1"/>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7"/>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1"/>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7"/>
      <c r="B207" s="586"/>
      <c r="C207" s="587"/>
      <c r="D207" s="588"/>
      <c r="E207" s="589"/>
      <c r="F207" s="590"/>
      <c r="G207" s="58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1"/>
      <c r="B208" s="592"/>
      <c r="C208" s="593"/>
      <c r="D208" s="594"/>
      <c r="E208" s="595"/>
      <c r="F208" s="596"/>
      <c r="G208" s="592"/>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7"/>
      <c r="B209" s="586"/>
      <c r="C209" s="587"/>
      <c r="D209" s="588"/>
      <c r="E209" s="589"/>
      <c r="F209" s="590"/>
      <c r="G209" s="586"/>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1"/>
      <c r="B210" s="592"/>
      <c r="C210" s="593"/>
      <c r="D210" s="594"/>
      <c r="E210" s="595"/>
      <c r="F210" s="596"/>
      <c r="G210" s="592"/>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7"/>
      <c r="B211" s="586"/>
      <c r="C211" s="587"/>
      <c r="D211" s="588"/>
      <c r="E211" s="589"/>
      <c r="F211" s="590"/>
      <c r="G211" s="586"/>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1"/>
      <c r="B212" s="592"/>
      <c r="C212" s="593"/>
      <c r="D212" s="594"/>
      <c r="E212" s="595"/>
      <c r="F212" s="596"/>
      <c r="G212" s="592"/>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7"/>
      <c r="B213" s="586"/>
      <c r="C213" s="587"/>
      <c r="D213" s="588"/>
      <c r="E213" s="589"/>
      <c r="F213" s="590"/>
      <c r="G213" s="586"/>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1"/>
      <c r="B214" s="592"/>
      <c r="C214" s="593"/>
      <c r="D214" s="594"/>
      <c r="E214" s="595"/>
      <c r="F214" s="596"/>
      <c r="G214" s="592"/>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7"/>
      <c r="B215" s="586"/>
      <c r="C215" s="587"/>
      <c r="D215" s="588"/>
      <c r="E215" s="589"/>
      <c r="F215" s="590"/>
      <c r="G215" s="586"/>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1"/>
      <c r="B216" s="592"/>
      <c r="C216" s="593"/>
      <c r="D216" s="594"/>
      <c r="E216" s="595"/>
      <c r="F216" s="596"/>
      <c r="G216" s="592"/>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7"/>
      <c r="B217" s="586"/>
      <c r="C217" s="587"/>
      <c r="D217" s="588"/>
      <c r="E217" s="589"/>
      <c r="F217" s="590"/>
      <c r="G217" s="586"/>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1"/>
      <c r="B218" s="592"/>
      <c r="C218" s="593"/>
      <c r="D218" s="594"/>
      <c r="E218" s="595"/>
      <c r="F218" s="596"/>
      <c r="G218" s="592"/>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7"/>
      <c r="B219" s="586"/>
      <c r="C219" s="587"/>
      <c r="D219" s="588"/>
      <c r="E219" s="589"/>
      <c r="F219" s="590"/>
      <c r="G219" s="586"/>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1"/>
      <c r="B220" s="592"/>
      <c r="C220" s="593"/>
      <c r="D220" s="594"/>
      <c r="E220" s="595"/>
      <c r="F220" s="596"/>
      <c r="G220" s="592"/>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7"/>
      <c r="B221" s="586"/>
      <c r="C221" s="587"/>
      <c r="D221" s="588"/>
      <c r="E221" s="589"/>
      <c r="F221" s="590"/>
      <c r="G221" s="586"/>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1"/>
      <c r="B222" s="592"/>
      <c r="C222" s="593"/>
      <c r="D222" s="594"/>
      <c r="E222" s="595"/>
      <c r="F222" s="596"/>
      <c r="G222" s="592"/>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7"/>
      <c r="B223" s="586"/>
      <c r="C223" s="587"/>
      <c r="D223" s="588"/>
      <c r="E223" s="589"/>
      <c r="F223" s="590"/>
      <c r="G223" s="586"/>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1"/>
      <c r="B224" s="592"/>
      <c r="C224" s="593"/>
      <c r="D224" s="594"/>
      <c r="E224" s="595"/>
      <c r="F224" s="596"/>
      <c r="G224" s="592"/>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7"/>
      <c r="B225" s="586"/>
      <c r="C225" s="587"/>
      <c r="D225" s="588"/>
      <c r="E225" s="589"/>
      <c r="F225" s="590"/>
      <c r="G225" s="586"/>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1"/>
      <c r="B226" s="96"/>
      <c r="C226" s="97"/>
      <c r="D226" s="98"/>
      <c r="E226" s="99"/>
      <c r="F226" s="100"/>
      <c r="G226" s="9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7"/>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1"/>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7"/>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1"/>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7"/>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1"/>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7"/>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1"/>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7"/>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1"/>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7"/>
      <c r="B237" s="586"/>
      <c r="C237" s="587"/>
      <c r="D237" s="588"/>
      <c r="E237" s="589"/>
      <c r="F237" s="590"/>
      <c r="G237" s="58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1"/>
      <c r="B238" s="96"/>
      <c r="C238" s="97"/>
      <c r="D238" s="98"/>
      <c r="E238" s="99"/>
      <c r="F238" s="100"/>
      <c r="G238" s="9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7"/>
      <c r="B239" s="586"/>
      <c r="C239" s="587"/>
      <c r="D239" s="588"/>
      <c r="E239" s="589"/>
      <c r="F239" s="590"/>
      <c r="G239" s="58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1"/>
      <c r="B240" s="96"/>
      <c r="C240" s="97"/>
      <c r="D240" s="98"/>
      <c r="E240" s="99"/>
      <c r="F240" s="100"/>
      <c r="G240" s="9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7"/>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1"/>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7"/>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1"/>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7"/>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1"/>
      <c r="B246" s="592"/>
      <c r="C246" s="593"/>
      <c r="D246" s="594"/>
      <c r="E246" s="595"/>
      <c r="F246" s="596"/>
      <c r="G246" s="592"/>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7"/>
      <c r="B247" s="76"/>
      <c r="C247" s="77"/>
      <c r="D247" s="78"/>
      <c r="E247" s="79"/>
      <c r="F247" s="80"/>
      <c r="G247" s="76"/>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1"/>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7"/>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1"/>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7"/>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1"/>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7"/>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3">
    <cfRule type="containsBlanks" dxfId="1" priority="39">
      <formula>LEN(TRIM(AY1))=0</formula>
    </cfRule>
  </conditionalFormatting>
  <conditionalFormatting sqref="BO1:BO253">
    <cfRule type="containsBlanks" dxfId="1" priority="40">
      <formula>LEN(TRIM(BO1))=0</formula>
    </cfRule>
  </conditionalFormatting>
  <conditionalFormatting sqref="CE1:CE253 CF46 CL46">
    <cfRule type="containsBlanks" dxfId="1" priority="41">
      <formula>LEN(TRIM(CE1))=0</formula>
    </cfRule>
  </conditionalFormatting>
  <conditionalFormatting sqref="CS1:CS253">
    <cfRule type="containsBlanks" dxfId="1" priority="42">
      <formula>LEN(TRIM(CS1))=0</formula>
    </cfRule>
  </conditionalFormatting>
  <conditionalFormatting sqref="DF1:DF253">
    <cfRule type="containsBlanks" dxfId="1" priority="43">
      <formula>LEN(TRIM(DF1))=0</formula>
    </cfRule>
  </conditionalFormatting>
  <conditionalFormatting sqref="AK1:AK253">
    <cfRule type="containsBlanks" dxfId="1" priority="44">
      <formula>LEN(TRIM(AK1))=0</formula>
    </cfRule>
  </conditionalFormatting>
  <conditionalFormatting sqref="W1:W253">
    <cfRule type="containsBlanks" dxfId="1" priority="45">
      <formula>LEN(TRIM(W1))=0</formula>
    </cfRule>
  </conditionalFormatting>
  <conditionalFormatting sqref="F5:F253">
    <cfRule type="expression" dxfId="0" priority="46">
      <formula>AND(ROW(F5)-4&lt;=5,F5/G5&lt;0.7)</formula>
    </cfRule>
  </conditionalFormatting>
  <conditionalFormatting sqref="F5:F253">
    <cfRule type="expression" dxfId="0" priority="47">
      <formula>AND(ROW(F5)-4&lt;=10,F5/G5&lt;0.6)</formula>
    </cfRule>
  </conditionalFormatting>
  <conditionalFormatting sqref="F5:F253">
    <cfRule type="expression" dxfId="0" priority="48">
      <formula>AND(ROW(F5)-4&lt;=15,F5/G5&lt;0.5)</formula>
    </cfRule>
  </conditionalFormatting>
  <conditionalFormatting sqref="F5:F253">
    <cfRule type="expression" dxfId="0" priority="49">
      <formula>AND(ROW(F5)-4&lt;=20,F5/G5&lt;0.4)</formula>
    </cfRule>
  </conditionalFormatting>
  <conditionalFormatting sqref="F5:F253">
    <cfRule type="expression" dxfId="0" priority="50">
      <formula>AND(ROW(F5)-4&lt;=25,F5/G5&lt;0.3)</formula>
    </cfRule>
  </conditionalFormatting>
  <conditionalFormatting sqref="F5:F12 F14:F29 F32 F34:F35 F37:F42 F44:F56 F59:F66 F68:F80 F82 F85:F99 F101:F106 F108 F110:F115 F118:F123 F125:F137 F139:F253">
    <cfRule type="expression" dxfId="0" priority="51">
      <formula>AND(ROW(F5)-3&lt;=40,F5/G4&lt;0)</formula>
    </cfRule>
  </conditionalFormatting>
  <conditionalFormatting sqref="F5:F12 F14:F29 F32 F34:F35 F37:F42 F44:F56 F59:F66 F68:F80 F82 F85:F99 F101:F106 F108 F110:F115 F118:F123 F125:F137 F139:F253">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5179</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5180</v>
      </c>
      <c r="H2" s="607" t="s">
        <v>47</v>
      </c>
      <c r="I2" s="607" t="s">
        <v>48</v>
      </c>
      <c r="J2" s="607" t="s">
        <v>5181</v>
      </c>
      <c r="K2" s="607" t="s">
        <v>54</v>
      </c>
      <c r="N2" s="607" t="s">
        <v>5182</v>
      </c>
      <c r="P2" s="608"/>
      <c r="Q2" s="609" t="s">
        <v>47</v>
      </c>
      <c r="R2" s="609" t="s">
        <v>5183</v>
      </c>
      <c r="S2" s="609" t="s">
        <v>52</v>
      </c>
      <c r="T2" s="609" t="s">
        <v>53</v>
      </c>
      <c r="U2" s="609" t="s">
        <v>54</v>
      </c>
      <c r="V2" s="609" t="s">
        <v>5184</v>
      </c>
      <c r="W2" s="608"/>
      <c r="X2" s="610" t="s">
        <v>47</v>
      </c>
      <c r="Y2" s="610" t="s">
        <v>48</v>
      </c>
      <c r="Z2" s="610" t="s">
        <v>49</v>
      </c>
      <c r="AA2" s="610" t="s">
        <v>50</v>
      </c>
      <c r="AC2" s="610" t="s">
        <v>52</v>
      </c>
      <c r="AD2" s="610" t="s">
        <v>53</v>
      </c>
      <c r="AE2" s="610" t="s">
        <v>54</v>
      </c>
      <c r="AF2" s="610" t="s">
        <v>5182</v>
      </c>
      <c r="AH2" s="608"/>
      <c r="AI2" s="611" t="s">
        <v>48</v>
      </c>
      <c r="AK2" s="611" t="s">
        <v>49</v>
      </c>
      <c r="AN2" s="611" t="s">
        <v>51</v>
      </c>
      <c r="AP2" s="611" t="s">
        <v>52</v>
      </c>
      <c r="AT2" s="611" t="s">
        <v>52</v>
      </c>
      <c r="AU2" s="611" t="s">
        <v>53</v>
      </c>
      <c r="AV2" s="611" t="s">
        <v>5184</v>
      </c>
      <c r="AX2" s="612"/>
      <c r="AY2" s="613" t="s">
        <v>47</v>
      </c>
      <c r="AZ2" s="613" t="s">
        <v>52</v>
      </c>
      <c r="BA2" s="613" t="s">
        <v>53</v>
      </c>
      <c r="BB2" s="613" t="s">
        <v>5182</v>
      </c>
      <c r="BD2" s="612"/>
      <c r="BE2" s="614" t="s">
        <v>47</v>
      </c>
      <c r="BF2" s="614" t="s">
        <v>48</v>
      </c>
      <c r="BG2" s="614" t="s">
        <v>50</v>
      </c>
      <c r="BI2" s="614" t="s">
        <v>52</v>
      </c>
      <c r="BJ2" s="614" t="s">
        <v>5182</v>
      </c>
      <c r="BL2" s="608"/>
      <c r="BM2" s="615" t="s">
        <v>49</v>
      </c>
      <c r="BN2" s="615" t="s">
        <v>50</v>
      </c>
      <c r="BO2" s="615" t="s">
        <v>51</v>
      </c>
      <c r="BP2" s="615" t="s">
        <v>52</v>
      </c>
      <c r="BR2" s="615" t="s">
        <v>53</v>
      </c>
      <c r="BS2" s="615" t="s">
        <v>54</v>
      </c>
      <c r="BU2" s="615" t="s">
        <v>5184</v>
      </c>
      <c r="BV2" s="612"/>
      <c r="BW2" s="616" t="s">
        <v>5185</v>
      </c>
      <c r="BX2" s="617" t="s">
        <v>74</v>
      </c>
      <c r="BY2" s="616" t="s">
        <v>80</v>
      </c>
      <c r="CA2" s="616" t="s">
        <v>76</v>
      </c>
      <c r="CB2" s="618" t="s">
        <v>5186</v>
      </c>
      <c r="CC2" s="616" t="s">
        <v>5187</v>
      </c>
      <c r="CD2" s="619" t="s">
        <v>5188</v>
      </c>
      <c r="CE2" s="616" t="s">
        <v>75</v>
      </c>
      <c r="CF2" s="616" t="s">
        <v>66</v>
      </c>
      <c r="CG2" s="617" t="s">
        <v>77</v>
      </c>
    </row>
    <row r="3" ht="23.25" customHeight="1">
      <c r="J3" s="620" t="s">
        <v>5189</v>
      </c>
      <c r="K3" s="620" t="s">
        <v>5190</v>
      </c>
      <c r="L3" s="621" t="s">
        <v>5191</v>
      </c>
      <c r="M3" s="621" t="s">
        <v>5192</v>
      </c>
      <c r="N3" s="621" t="s">
        <v>5193</v>
      </c>
      <c r="O3" s="620" t="s">
        <v>5194</v>
      </c>
      <c r="P3" s="608"/>
      <c r="W3" s="608"/>
      <c r="AA3" s="622" t="s">
        <v>5195</v>
      </c>
      <c r="AB3" s="622" t="s">
        <v>5196</v>
      </c>
      <c r="AF3" s="622" t="s">
        <v>52</v>
      </c>
      <c r="AG3" s="622" t="s">
        <v>49</v>
      </c>
      <c r="AH3" s="608"/>
      <c r="AI3" s="623" t="s">
        <v>5197</v>
      </c>
      <c r="AJ3" s="623" t="s">
        <v>5198</v>
      </c>
      <c r="AK3" s="624" t="s">
        <v>5193</v>
      </c>
      <c r="AL3" s="624" t="s">
        <v>5199</v>
      </c>
      <c r="AM3" s="624" t="s">
        <v>5200</v>
      </c>
      <c r="AN3" s="624" t="s">
        <v>5193</v>
      </c>
      <c r="AO3" s="625" t="s">
        <v>5201</v>
      </c>
      <c r="AP3" s="624" t="s">
        <v>5202</v>
      </c>
      <c r="AQ3" s="624" t="s">
        <v>5203</v>
      </c>
      <c r="AR3" s="624" t="s">
        <v>5204</v>
      </c>
      <c r="AS3" s="624" t="s">
        <v>5205</v>
      </c>
      <c r="AV3" s="624" t="s">
        <v>5206</v>
      </c>
      <c r="AW3" s="624" t="s">
        <v>5207</v>
      </c>
      <c r="AX3" s="612"/>
      <c r="BB3" s="626" t="s">
        <v>5208</v>
      </c>
      <c r="BC3" s="626" t="s">
        <v>5209</v>
      </c>
      <c r="BD3" s="627"/>
      <c r="BG3" s="614" t="s">
        <v>5210</v>
      </c>
      <c r="BH3" s="614" t="s">
        <v>5211</v>
      </c>
      <c r="BJ3" s="628" t="s">
        <v>5212</v>
      </c>
      <c r="BK3" s="628" t="s">
        <v>5213</v>
      </c>
      <c r="BL3" s="608"/>
      <c r="BP3" s="629" t="s">
        <v>5200</v>
      </c>
      <c r="BQ3" s="629" t="s">
        <v>5214</v>
      </c>
      <c r="BS3" s="629" t="s">
        <v>5193</v>
      </c>
      <c r="BT3" s="629" t="s">
        <v>5200</v>
      </c>
      <c r="BV3" s="612"/>
      <c r="BY3" s="630" t="s">
        <v>5215</v>
      </c>
      <c r="BZ3" s="630" t="s">
        <v>5216</v>
      </c>
    </row>
    <row r="4">
      <c r="A4" s="552" t="s">
        <v>5217</v>
      </c>
      <c r="B4" s="96" t="s">
        <v>5218</v>
      </c>
      <c r="C4" s="97" t="s">
        <v>707</v>
      </c>
      <c r="D4" s="98" t="s">
        <v>3779</v>
      </c>
      <c r="E4" s="99" t="s">
        <v>901</v>
      </c>
      <c r="F4" s="100" t="s">
        <v>3773</v>
      </c>
      <c r="G4" s="96" t="s">
        <v>4019</v>
      </c>
      <c r="H4" s="631"/>
      <c r="I4" s="632" t="s">
        <v>5219</v>
      </c>
      <c r="J4" s="632"/>
      <c r="K4" s="633" t="s">
        <v>5220</v>
      </c>
      <c r="L4" s="632" t="s">
        <v>5221</v>
      </c>
      <c r="M4" s="631"/>
      <c r="N4" s="631"/>
      <c r="O4" s="634" t="s">
        <v>5222</v>
      </c>
      <c r="P4" s="635"/>
      <c r="Q4" s="636" t="s">
        <v>4905</v>
      </c>
      <c r="R4" s="637"/>
      <c r="S4" s="637"/>
      <c r="T4" s="638" t="s">
        <v>5223</v>
      </c>
      <c r="U4" s="639"/>
      <c r="V4" s="640" t="s">
        <v>5224</v>
      </c>
      <c r="W4" s="635"/>
      <c r="X4" s="641" t="s">
        <v>137</v>
      </c>
      <c r="Y4" s="641" t="s">
        <v>5225</v>
      </c>
      <c r="Z4" s="642" t="s">
        <v>4296</v>
      </c>
      <c r="AA4" s="643" t="s">
        <v>5226</v>
      </c>
      <c r="AB4" s="644" t="s">
        <v>485</v>
      </c>
      <c r="AC4" s="643" t="s">
        <v>677</v>
      </c>
      <c r="AD4" s="642" t="s">
        <v>1802</v>
      </c>
      <c r="AE4" s="644" t="s">
        <v>5227</v>
      </c>
      <c r="AF4" s="642" t="s">
        <v>5228</v>
      </c>
      <c r="AG4" s="645"/>
      <c r="AH4" s="635"/>
      <c r="AI4" s="646" t="s">
        <v>2315</v>
      </c>
      <c r="AJ4" s="647"/>
      <c r="AK4" s="646" t="s">
        <v>3376</v>
      </c>
      <c r="AL4" s="646"/>
      <c r="AM4" s="648" t="s">
        <v>5229</v>
      </c>
      <c r="AN4" s="647"/>
      <c r="AO4" s="649" t="s">
        <v>5230</v>
      </c>
      <c r="AP4" s="646" t="s">
        <v>5231</v>
      </c>
      <c r="AQ4" s="646" t="s">
        <v>5232</v>
      </c>
      <c r="AR4" s="647"/>
      <c r="AS4" s="647"/>
      <c r="AT4" s="647"/>
      <c r="AU4" s="650" t="s">
        <v>5233</v>
      </c>
      <c r="AV4" s="651" t="s">
        <v>2899</v>
      </c>
      <c r="AW4" s="646" t="s">
        <v>5234</v>
      </c>
      <c r="AX4" s="635"/>
      <c r="AY4" s="652"/>
      <c r="AZ4" s="653" t="s">
        <v>5235</v>
      </c>
      <c r="BA4" s="654" t="s">
        <v>5236</v>
      </c>
      <c r="BB4" s="653" t="s">
        <v>5237</v>
      </c>
      <c r="BC4" s="655"/>
      <c r="BD4" s="635"/>
      <c r="BE4" s="656" t="s">
        <v>5238</v>
      </c>
      <c r="BF4" s="657" t="s">
        <v>3516</v>
      </c>
      <c r="BG4" s="657"/>
      <c r="BH4" s="657"/>
      <c r="BI4" s="658" t="s">
        <v>1386</v>
      </c>
      <c r="BJ4" s="659"/>
      <c r="BK4" s="657" t="s">
        <v>5239</v>
      </c>
      <c r="BL4" s="635"/>
      <c r="BM4" s="660" t="s">
        <v>5240</v>
      </c>
      <c r="BN4" s="661"/>
      <c r="BO4" s="661"/>
      <c r="BP4" s="662" t="s">
        <v>5241</v>
      </c>
      <c r="BQ4" s="661"/>
      <c r="BR4" s="663" t="s">
        <v>937</v>
      </c>
      <c r="BS4" s="661"/>
      <c r="BT4" s="664" t="s">
        <v>2739</v>
      </c>
      <c r="BU4" s="663" t="s">
        <v>5242</v>
      </c>
      <c r="BV4" s="635"/>
      <c r="BW4" s="665" t="s">
        <v>5243</v>
      </c>
      <c r="BX4" s="666" t="s">
        <v>3980</v>
      </c>
      <c r="BY4" s="667"/>
      <c r="BZ4" s="667"/>
      <c r="CA4" s="666" t="s">
        <v>5244</v>
      </c>
      <c r="CB4" s="668" t="s">
        <v>3698</v>
      </c>
      <c r="CC4" s="666" t="s">
        <v>5245</v>
      </c>
      <c r="CD4" s="667"/>
      <c r="CE4" s="667"/>
      <c r="CF4" s="667"/>
      <c r="CG4" s="667"/>
    </row>
    <row r="5">
      <c r="A5" s="75" t="s">
        <v>324</v>
      </c>
      <c r="B5" s="76" t="s">
        <v>5246</v>
      </c>
      <c r="C5" s="77" t="s">
        <v>326</v>
      </c>
      <c r="D5" s="78" t="s">
        <v>426</v>
      </c>
      <c r="E5" s="79" t="s">
        <v>427</v>
      </c>
      <c r="F5" s="80" t="s">
        <v>2286</v>
      </c>
      <c r="G5" s="76" t="s">
        <v>838</v>
      </c>
      <c r="H5" s="669" t="str">
        <f>HYPERLINK("https://www.twitch.tv/videos/547050764","52.59")</f>
        <v>52.59</v>
      </c>
      <c r="I5" s="670" t="s">
        <v>5247</v>
      </c>
      <c r="J5" s="671" t="s">
        <v>5248</v>
      </c>
      <c r="K5" s="672" t="s">
        <v>4731</v>
      </c>
      <c r="L5" s="673" t="str">
        <f>HYPERLINK("https://www.twitch.tv/videos/547050207","1:17.06")</f>
        <v>1:17.06</v>
      </c>
      <c r="M5" s="674"/>
      <c r="N5" s="674"/>
      <c r="O5" s="670" t="s">
        <v>5249</v>
      </c>
      <c r="P5" s="675"/>
      <c r="Q5" s="676" t="s">
        <v>5250</v>
      </c>
      <c r="R5" s="677" t="s">
        <v>2100</v>
      </c>
      <c r="S5" s="678"/>
      <c r="T5" s="677" t="s">
        <v>3582</v>
      </c>
      <c r="U5" s="679"/>
      <c r="V5" s="680" t="s">
        <v>5251</v>
      </c>
      <c r="W5" s="675"/>
      <c r="X5" s="643" t="str">
        <f>HYPERLINK("https://clips.twitch.tv/FrozenResoluteAniseHotPokket","42.50")</f>
        <v>42.50</v>
      </c>
      <c r="Y5" s="644" t="s">
        <v>5252</v>
      </c>
      <c r="Z5" s="644" t="str">
        <f>HYPERLINK("https://www.twitch.tv/videos/547053974","1:16.59")</f>
        <v>1:16.59</v>
      </c>
      <c r="AA5" s="681" t="s">
        <v>5253</v>
      </c>
      <c r="AB5" s="641" t="s">
        <v>4838</v>
      </c>
      <c r="AC5" s="681" t="s">
        <v>5254</v>
      </c>
      <c r="AD5" s="642" t="s">
        <v>1802</v>
      </c>
      <c r="AE5" s="643" t="s">
        <v>2401</v>
      </c>
      <c r="AF5" s="682" t="s">
        <v>5255</v>
      </c>
      <c r="AG5" s="683"/>
      <c r="AH5" s="684"/>
      <c r="AI5" s="646" t="s">
        <v>5256</v>
      </c>
      <c r="AJ5" s="685"/>
      <c r="AK5" s="685" t="s">
        <v>1547</v>
      </c>
      <c r="AL5" s="648" t="s">
        <v>2318</v>
      </c>
      <c r="AM5" s="646" t="s">
        <v>5257</v>
      </c>
      <c r="AN5" s="685" t="s">
        <v>1697</v>
      </c>
      <c r="AO5" s="648" t="s">
        <v>910</v>
      </c>
      <c r="AP5" s="646" t="s">
        <v>5258</v>
      </c>
      <c r="AQ5" s="685"/>
      <c r="AR5" s="648" t="s">
        <v>5259</v>
      </c>
      <c r="AS5" s="685"/>
      <c r="AT5" s="685"/>
      <c r="AU5" s="686" t="s">
        <v>3976</v>
      </c>
      <c r="AV5" s="648" t="s">
        <v>5260</v>
      </c>
      <c r="AW5" s="685"/>
      <c r="AX5" s="675"/>
      <c r="AY5" s="687"/>
      <c r="AZ5" s="654" t="str">
        <f>HYPERLINK("https://www.twitch.tv/videos/548092239","2:03.35")</f>
        <v>2:03.35</v>
      </c>
      <c r="BA5" s="653" t="s">
        <v>1443</v>
      </c>
      <c r="BB5" s="688" t="s">
        <v>5261</v>
      </c>
      <c r="BC5" s="689"/>
      <c r="BD5" s="675"/>
      <c r="BE5" s="658" t="s">
        <v>5262</v>
      </c>
      <c r="BF5" s="656" t="str">
        <f>HYPERLINK("https://clips.twitch.tv/ReliablePluckyGazelleBuddhaBar","34.35")</f>
        <v>34.35</v>
      </c>
      <c r="BG5" s="690">
        <v>27.49</v>
      </c>
      <c r="BH5" s="691"/>
      <c r="BI5" s="692" t="str">
        <f>HYPERLINK("https://www.twitch.tv/videos/548093333","1:15.47")</f>
        <v>1:15.47</v>
      </c>
      <c r="BJ5" s="693"/>
      <c r="BK5" s="657" t="s">
        <v>5263</v>
      </c>
      <c r="BL5" s="675"/>
      <c r="BM5" s="663" t="s">
        <v>5264</v>
      </c>
      <c r="BN5" s="662"/>
      <c r="BO5" s="664" t="s">
        <v>4391</v>
      </c>
      <c r="BP5" s="662" t="s">
        <v>5265</v>
      </c>
      <c r="BQ5" s="694"/>
      <c r="BR5" s="664" t="s">
        <v>5266</v>
      </c>
      <c r="BS5" s="694"/>
      <c r="BT5" s="662" t="s">
        <v>5267</v>
      </c>
      <c r="BU5" s="662" t="s">
        <v>5268</v>
      </c>
      <c r="BV5" s="675"/>
      <c r="BW5" s="695" t="s">
        <v>4552</v>
      </c>
      <c r="BX5" s="666" t="s">
        <v>5269</v>
      </c>
      <c r="BY5" s="696"/>
      <c r="BZ5" s="696"/>
      <c r="CA5" s="696"/>
      <c r="CB5" s="696"/>
      <c r="CC5" s="696"/>
      <c r="CD5" s="696"/>
      <c r="CE5" s="696"/>
      <c r="CF5" s="696"/>
      <c r="CG5" s="696"/>
    </row>
    <row r="6">
      <c r="A6" s="95" t="s">
        <v>705</v>
      </c>
      <c r="B6" s="96" t="s">
        <v>5270</v>
      </c>
      <c r="C6" s="97" t="s">
        <v>3779</v>
      </c>
      <c r="D6" s="98" t="s">
        <v>427</v>
      </c>
      <c r="E6" s="99" t="s">
        <v>427</v>
      </c>
      <c r="F6" s="100" t="s">
        <v>1211</v>
      </c>
      <c r="G6" s="96" t="s">
        <v>4019</v>
      </c>
      <c r="H6" s="674"/>
      <c r="I6" s="669" t="str">
        <f>HYPERLINK("https://www.twitch.tv/videos/557892613","1:21.52")</f>
        <v>1:21.52</v>
      </c>
      <c r="J6" s="672"/>
      <c r="K6" s="670" t="s">
        <v>5271</v>
      </c>
      <c r="L6" s="670" t="str">
        <f>HYPERLINK("https://www.twitch.tv/videos/559948575","1:16.64")</f>
        <v>1:16.64</v>
      </c>
      <c r="M6" s="674"/>
      <c r="N6" s="674"/>
      <c r="O6" s="697" t="s">
        <v>5272</v>
      </c>
      <c r="P6" s="675"/>
      <c r="Q6" s="640" t="s">
        <v>5273</v>
      </c>
      <c r="R6" s="678"/>
      <c r="S6" s="678"/>
      <c r="T6" s="678" t="s">
        <v>5274</v>
      </c>
      <c r="U6" s="698"/>
      <c r="V6" s="698" t="s">
        <v>5275</v>
      </c>
      <c r="W6" s="675"/>
      <c r="X6" s="642" t="str">
        <f>HYPERLINK("https://clips.twitch.tv/SarcasticTolerantAlfalfaDoubleRainbow","42.36")</f>
        <v>42.36</v>
      </c>
      <c r="Y6" s="683" t="s">
        <v>5276</v>
      </c>
      <c r="Z6" s="681" t="s">
        <v>5277</v>
      </c>
      <c r="AA6" s="681" t="s">
        <v>4416</v>
      </c>
      <c r="AB6" s="699" t="str">
        <f>HYPERLINK("https://youtu.be/h58Ubsz3y7Y","55.42")</f>
        <v>55.42</v>
      </c>
      <c r="AC6" s="681" t="s">
        <v>5278</v>
      </c>
      <c r="AD6" s="700" t="s">
        <v>3794</v>
      </c>
      <c r="AE6" s="701" t="str">
        <f>HYPERLINK("https://clips.twitch.tv/TangibleGlamorousMilkLitty","42.49")</f>
        <v>42.49</v>
      </c>
      <c r="AF6" s="702" t="str">
        <f>HYPERLINK("https://youtu.be/ZVGaWuJWu8E","3:07.27")</f>
        <v>3:07.27</v>
      </c>
      <c r="AG6" s="703" t="str">
        <f>HYPERLINK("https://www.twitch.tv/videos/457597653","2:32.01")</f>
        <v>2:32.01</v>
      </c>
      <c r="AH6" s="684"/>
      <c r="AI6" s="685" t="s">
        <v>5279</v>
      </c>
      <c r="AJ6" s="686" t="s">
        <v>5280</v>
      </c>
      <c r="AK6" s="704" t="str">
        <f>HYPERLINK("https://youtu.be/9AqYY-HceBo?t=23","52.17")</f>
        <v>52.17</v>
      </c>
      <c r="AL6" s="705"/>
      <c r="AM6" s="706" t="str">
        <f>HYPERLINK("https://clips.twitch.tv/WiseObeseDaikonNerfRedBlaster","46.61")</f>
        <v>46.61</v>
      </c>
      <c r="AN6" s="685" t="s">
        <v>5281</v>
      </c>
      <c r="AO6" s="686" t="str">
        <f>HYPERLINK("https://www.twitch.tv/videos/597808860","1:10.86")</f>
        <v>1:10.86</v>
      </c>
      <c r="AP6" s="685"/>
      <c r="AQ6" s="685"/>
      <c r="AR6" s="685"/>
      <c r="AS6" s="685"/>
      <c r="AT6" s="685" t="s">
        <v>5282</v>
      </c>
      <c r="AU6" s="685" t="s">
        <v>587</v>
      </c>
      <c r="AV6" s="707" t="s">
        <v>5283</v>
      </c>
      <c r="AW6" s="707" t="s">
        <v>5284</v>
      </c>
      <c r="AX6" s="675"/>
      <c r="AY6" s="689"/>
      <c r="AZ6" s="689" t="s">
        <v>5285</v>
      </c>
      <c r="BA6" s="708" t="str">
        <f>HYPERLINK("https://youtu.be/8GZbevAHgwo","16.57")</f>
        <v>16.57</v>
      </c>
      <c r="BB6" s="654" t="s">
        <v>5286</v>
      </c>
      <c r="BC6" s="689"/>
      <c r="BD6" s="675"/>
      <c r="BE6" s="692" t="s">
        <v>5287</v>
      </c>
      <c r="BF6" s="709" t="s">
        <v>3733</v>
      </c>
      <c r="BG6" s="693"/>
      <c r="BH6" s="693"/>
      <c r="BI6" s="693"/>
      <c r="BJ6" s="693"/>
      <c r="BK6" s="710" t="str">
        <f>HYPERLINK("https://youtu.be/tWkhQXcNL9s","2:54.91")</f>
        <v>2:54.91</v>
      </c>
      <c r="BL6" s="684"/>
      <c r="BM6" s="711" t="s">
        <v>5288</v>
      </c>
      <c r="BN6" s="694"/>
      <c r="BO6" s="694"/>
      <c r="BP6" s="664" t="str">
        <f>HYPERLINK("https://www.twitch.tv/videos/558359737","1:44.32")</f>
        <v>1:44.32</v>
      </c>
      <c r="BQ6" s="694"/>
      <c r="BR6" s="694" t="s">
        <v>495</v>
      </c>
      <c r="BS6" s="694"/>
      <c r="BT6" s="694" t="s">
        <v>5289</v>
      </c>
      <c r="BU6" s="664" t="s">
        <v>5290</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716" t="s">
        <v>5291</v>
      </c>
      <c r="B7" s="76" t="s">
        <v>5292</v>
      </c>
      <c r="C7" s="77" t="s">
        <v>1525</v>
      </c>
      <c r="D7" s="78" t="s">
        <v>521</v>
      </c>
      <c r="E7" s="79" t="s">
        <v>709</v>
      </c>
      <c r="F7" s="80" t="s">
        <v>3897</v>
      </c>
      <c r="G7" s="76" t="s">
        <v>1129</v>
      </c>
      <c r="H7" s="633" t="s">
        <v>4877</v>
      </c>
      <c r="I7" s="674"/>
      <c r="J7" s="670" t="s">
        <v>5293</v>
      </c>
      <c r="K7" s="717" t="s">
        <v>5294</v>
      </c>
      <c r="L7" s="674"/>
      <c r="M7" s="697" t="s">
        <v>151</v>
      </c>
      <c r="N7" s="674"/>
      <c r="O7" s="633" t="s">
        <v>5295</v>
      </c>
      <c r="P7" s="675"/>
      <c r="Q7" s="718" t="s">
        <v>5296</v>
      </c>
      <c r="R7" s="640" t="s">
        <v>999</v>
      </c>
      <c r="S7" s="636" t="s">
        <v>5297</v>
      </c>
      <c r="T7" s="636" t="s">
        <v>5298</v>
      </c>
      <c r="U7" s="698"/>
      <c r="V7" s="677" t="s">
        <v>5299</v>
      </c>
      <c r="W7" s="675"/>
      <c r="X7" s="701" t="s">
        <v>4775</v>
      </c>
      <c r="Y7" s="642" t="s">
        <v>5300</v>
      </c>
      <c r="Z7" s="643" t="s">
        <v>5301</v>
      </c>
      <c r="AA7" s="642" t="s">
        <v>5302</v>
      </c>
      <c r="AB7" s="642" t="s">
        <v>5303</v>
      </c>
      <c r="AC7" s="641" t="s">
        <v>201</v>
      </c>
      <c r="AD7" s="701" t="s">
        <v>1330</v>
      </c>
      <c r="AE7" s="701" t="s">
        <v>1758</v>
      </c>
      <c r="AF7" s="643" t="s">
        <v>5304</v>
      </c>
      <c r="AG7" s="178"/>
      <c r="AH7" s="675"/>
      <c r="AI7" s="685"/>
      <c r="AJ7" s="685"/>
      <c r="AK7" s="686" t="s">
        <v>650</v>
      </c>
      <c r="AL7" s="707"/>
      <c r="AM7" s="685"/>
      <c r="AN7" s="686" t="s">
        <v>5305</v>
      </c>
      <c r="AO7" s="685"/>
      <c r="AP7" s="685"/>
      <c r="AQ7" s="685"/>
      <c r="AR7" s="685"/>
      <c r="AS7" s="685"/>
      <c r="AT7" s="685"/>
      <c r="AU7" s="706" t="s">
        <v>3650</v>
      </c>
      <c r="AV7" s="706" t="s">
        <v>5306</v>
      </c>
      <c r="AW7" s="685"/>
      <c r="AX7" s="675"/>
      <c r="AY7" s="653" t="s">
        <v>5307</v>
      </c>
      <c r="AZ7" s="719" t="s">
        <v>5308</v>
      </c>
      <c r="BA7" s="719" t="s">
        <v>177</v>
      </c>
      <c r="BB7" s="720" t="s">
        <v>5309</v>
      </c>
      <c r="BC7" s="689"/>
      <c r="BD7" s="675"/>
      <c r="BE7" s="692" t="s">
        <v>5310</v>
      </c>
      <c r="BF7" s="658" t="s">
        <v>3678</v>
      </c>
      <c r="BG7" s="721" t="s">
        <v>5311</v>
      </c>
      <c r="BH7" s="721" t="s">
        <v>5312</v>
      </c>
      <c r="BI7" s="721" t="s">
        <v>5313</v>
      </c>
      <c r="BJ7" s="693"/>
      <c r="BK7" s="722" t="s">
        <v>5314</v>
      </c>
      <c r="BL7" s="684"/>
      <c r="BM7" s="723" t="s">
        <v>5315</v>
      </c>
      <c r="BN7" s="694"/>
      <c r="BO7" s="694"/>
      <c r="BP7" s="662" t="s">
        <v>2102</v>
      </c>
      <c r="BQ7" s="694"/>
      <c r="BR7" s="724" t="s">
        <v>2764</v>
      </c>
      <c r="BS7" s="694"/>
      <c r="BT7" s="723" t="s">
        <v>5316</v>
      </c>
      <c r="BU7" s="662" t="s">
        <v>5317</v>
      </c>
      <c r="BV7" s="675"/>
      <c r="BW7" s="713" t="s">
        <v>5318</v>
      </c>
      <c r="BX7" s="725" t="s">
        <v>5319</v>
      </c>
      <c r="BY7" s="713" t="s">
        <v>5320</v>
      </c>
      <c r="BZ7" s="696"/>
      <c r="CA7" s="713" t="s">
        <v>5321</v>
      </c>
      <c r="CB7" s="726" t="s">
        <v>5322</v>
      </c>
      <c r="CC7" s="727" t="s">
        <v>5323</v>
      </c>
      <c r="CD7" s="713" t="s">
        <v>5324</v>
      </c>
      <c r="CE7" s="695" t="s">
        <v>5325</v>
      </c>
      <c r="CF7" s="696"/>
      <c r="CG7" s="713" t="s">
        <v>492</v>
      </c>
    </row>
    <row r="8">
      <c r="A8" s="95" t="s">
        <v>216</v>
      </c>
      <c r="B8" s="96" t="s">
        <v>5326</v>
      </c>
      <c r="C8" s="97" t="s">
        <v>425</v>
      </c>
      <c r="D8" s="98" t="s">
        <v>3779</v>
      </c>
      <c r="E8" s="99" t="s">
        <v>901</v>
      </c>
      <c r="F8" s="100" t="s">
        <v>4893</v>
      </c>
      <c r="G8" s="96" t="s">
        <v>838</v>
      </c>
      <c r="H8" s="728" t="s">
        <v>1840</v>
      </c>
      <c r="I8" s="633" t="s">
        <v>5327</v>
      </c>
      <c r="J8" s="633" t="s">
        <v>5328</v>
      </c>
      <c r="K8" s="673" t="s">
        <v>822</v>
      </c>
      <c r="L8" s="674" t="s">
        <v>5329</v>
      </c>
      <c r="M8" s="674"/>
      <c r="N8" s="674"/>
      <c r="O8" s="697" t="s">
        <v>5330</v>
      </c>
      <c r="P8" s="675"/>
      <c r="Q8" s="729" t="s">
        <v>2768</v>
      </c>
      <c r="R8" s="678"/>
      <c r="S8" s="678"/>
      <c r="T8" s="640" t="s">
        <v>4237</v>
      </c>
      <c r="U8" s="698"/>
      <c r="V8" s="698" t="s">
        <v>5331</v>
      </c>
      <c r="W8" s="675"/>
      <c r="X8" s="683"/>
      <c r="Y8" s="681" t="s">
        <v>5332</v>
      </c>
      <c r="Z8" s="683" t="s">
        <v>5329</v>
      </c>
      <c r="AA8" s="683" t="s">
        <v>2623</v>
      </c>
      <c r="AB8" s="643" t="s">
        <v>5333</v>
      </c>
      <c r="AC8" s="681" t="s">
        <v>1809</v>
      </c>
      <c r="AD8" s="644" t="s">
        <v>2243</v>
      </c>
      <c r="AE8" s="642" t="s">
        <v>5334</v>
      </c>
      <c r="AF8" s="683" t="s">
        <v>5335</v>
      </c>
      <c r="AG8" s="683"/>
      <c r="AH8" s="675"/>
      <c r="AI8" s="686" t="str">
        <f>HYPERLINK("https://www.twitch.tv/videos/597048380","1:20.56")</f>
        <v>1:20.56</v>
      </c>
      <c r="AJ8" s="685"/>
      <c r="AK8" s="730"/>
      <c r="AL8" s="730" t="s">
        <v>5336</v>
      </c>
      <c r="AM8" s="731" t="s">
        <v>5337</v>
      </c>
      <c r="AN8" s="732" t="s">
        <v>5338</v>
      </c>
      <c r="AO8" s="732" t="s">
        <v>5339</v>
      </c>
      <c r="AP8" s="733"/>
      <c r="AQ8" s="648" t="s">
        <v>5232</v>
      </c>
      <c r="AR8" s="734"/>
      <c r="AS8" s="735"/>
      <c r="AT8" s="648" t="str">
        <f>HYPERLINK("https://www.twitch.tv/videos/542740999","1:52.15")</f>
        <v>1:52.15</v>
      </c>
      <c r="AU8" s="648" t="s">
        <v>5340</v>
      </c>
      <c r="AV8" s="707" t="s">
        <v>5341</v>
      </c>
      <c r="AW8" s="707" t="s">
        <v>5342</v>
      </c>
      <c r="AX8" s="675"/>
      <c r="AY8" s="652"/>
      <c r="AZ8" s="720" t="s">
        <v>5343</v>
      </c>
      <c r="BA8" s="719" t="s">
        <v>5344</v>
      </c>
      <c r="BB8" s="689" t="s">
        <v>5345</v>
      </c>
      <c r="BC8" s="689"/>
      <c r="BD8" s="675"/>
      <c r="BE8" s="721" t="s">
        <v>5346</v>
      </c>
      <c r="BF8" s="721" t="s">
        <v>4576</v>
      </c>
      <c r="BG8" s="736"/>
      <c r="BH8" s="736"/>
      <c r="BI8" s="736" t="s">
        <v>5347</v>
      </c>
      <c r="BJ8" s="693"/>
      <c r="BK8" s="736" t="s">
        <v>5348</v>
      </c>
      <c r="BL8" s="675"/>
      <c r="BM8" s="664" t="s">
        <v>5349</v>
      </c>
      <c r="BN8" s="694"/>
      <c r="BO8" s="663" t="s">
        <v>810</v>
      </c>
      <c r="BP8" s="723" t="s">
        <v>5350</v>
      </c>
      <c r="BQ8" s="694"/>
      <c r="BR8" s="711" t="s">
        <v>2651</v>
      </c>
      <c r="BS8" s="694"/>
      <c r="BT8" s="694" t="s">
        <v>5351</v>
      </c>
      <c r="BU8" s="737" t="s">
        <v>5352</v>
      </c>
      <c r="BV8" s="684"/>
      <c r="BW8" s="715" t="s">
        <v>2852</v>
      </c>
      <c r="BX8" s="696"/>
      <c r="BY8" s="738"/>
      <c r="BZ8" s="713" t="s">
        <v>5353</v>
      </c>
      <c r="CA8" s="715" t="s">
        <v>168</v>
      </c>
      <c r="CB8" s="696"/>
      <c r="CC8" s="715" t="s">
        <v>5354</v>
      </c>
      <c r="CD8" s="696"/>
      <c r="CE8" s="713" t="s">
        <v>3820</v>
      </c>
      <c r="CF8" s="696"/>
      <c r="CG8" s="696"/>
    </row>
    <row r="9">
      <c r="A9" s="716" t="s">
        <v>5355</v>
      </c>
      <c r="B9" s="76" t="s">
        <v>5356</v>
      </c>
      <c r="C9" s="77" t="s">
        <v>425</v>
      </c>
      <c r="D9" s="78" t="s">
        <v>326</v>
      </c>
      <c r="E9" s="79" t="s">
        <v>326</v>
      </c>
      <c r="F9" s="80" t="s">
        <v>2363</v>
      </c>
      <c r="G9" s="76" t="s">
        <v>1317</v>
      </c>
      <c r="H9" s="673" t="s">
        <v>819</v>
      </c>
      <c r="I9" s="669" t="s">
        <v>5357</v>
      </c>
      <c r="J9" s="673" t="s">
        <v>5358</v>
      </c>
      <c r="K9" s="669" t="s">
        <v>5359</v>
      </c>
      <c r="L9" s="739" t="s">
        <v>5293</v>
      </c>
      <c r="M9" s="670" t="s">
        <v>5360</v>
      </c>
      <c r="N9" s="633" t="s">
        <v>5361</v>
      </c>
      <c r="O9" s="673" t="s">
        <v>5362</v>
      </c>
      <c r="P9" s="675"/>
      <c r="Q9" s="718" t="s">
        <v>5363</v>
      </c>
      <c r="R9" s="729" t="s">
        <v>5364</v>
      </c>
      <c r="S9" s="638" t="s">
        <v>4286</v>
      </c>
      <c r="T9" s="718" t="s">
        <v>4069</v>
      </c>
      <c r="U9" s="640" t="s">
        <v>5365</v>
      </c>
      <c r="V9" s="638" t="s">
        <v>5366</v>
      </c>
      <c r="W9" s="675"/>
      <c r="X9" s="701" t="s">
        <v>3481</v>
      </c>
      <c r="Y9" s="701" t="s">
        <v>5367</v>
      </c>
      <c r="Z9" s="701" t="s">
        <v>2486</v>
      </c>
      <c r="AA9" s="701" t="s">
        <v>5368</v>
      </c>
      <c r="AB9" s="740" t="s">
        <v>2183</v>
      </c>
      <c r="AC9" s="701" t="s">
        <v>4446</v>
      </c>
      <c r="AD9" s="701" t="s">
        <v>1497</v>
      </c>
      <c r="AE9" s="682" t="s">
        <v>5369</v>
      </c>
      <c r="AF9" s="682" t="s">
        <v>5370</v>
      </c>
      <c r="AG9" s="683" t="s">
        <v>5371</v>
      </c>
      <c r="AH9" s="675"/>
      <c r="AI9" s="648" t="s">
        <v>524</v>
      </c>
      <c r="AJ9" s="648" t="s">
        <v>5372</v>
      </c>
      <c r="AK9" s="650" t="s">
        <v>3789</v>
      </c>
      <c r="AL9" s="646" t="s">
        <v>5373</v>
      </c>
      <c r="AM9" s="646" t="s">
        <v>5374</v>
      </c>
      <c r="AN9" s="706" t="s">
        <v>3983</v>
      </c>
      <c r="AO9" s="646" t="s">
        <v>5375</v>
      </c>
      <c r="AP9" s="648" t="s">
        <v>5376</v>
      </c>
      <c r="AQ9" s="706" t="s">
        <v>5377</v>
      </c>
      <c r="AR9" s="686" t="s">
        <v>5378</v>
      </c>
      <c r="AS9" s="686" t="s">
        <v>1883</v>
      </c>
      <c r="AT9" s="686" t="s">
        <v>5379</v>
      </c>
      <c r="AU9" s="651" t="s">
        <v>5380</v>
      </c>
      <c r="AV9" s="651" t="s">
        <v>3988</v>
      </c>
      <c r="AW9" s="686" t="s">
        <v>5381</v>
      </c>
      <c r="AX9" s="675"/>
      <c r="AY9" s="688"/>
      <c r="AZ9" s="688" t="s">
        <v>5382</v>
      </c>
      <c r="BA9" s="741" t="s">
        <v>1203</v>
      </c>
      <c r="BB9" s="719" t="s">
        <v>5383</v>
      </c>
      <c r="BC9" s="653" t="s">
        <v>5383</v>
      </c>
      <c r="BD9" s="675"/>
      <c r="BE9" s="742" t="s">
        <v>5384</v>
      </c>
      <c r="BF9" s="742" t="s">
        <v>5385</v>
      </c>
      <c r="BG9" s="658" t="s">
        <v>956</v>
      </c>
      <c r="BH9" s="657" t="s">
        <v>5386</v>
      </c>
      <c r="BI9" s="692" t="s">
        <v>5387</v>
      </c>
      <c r="BJ9" s="721" t="s">
        <v>5388</v>
      </c>
      <c r="BK9" s="692" t="s">
        <v>5389</v>
      </c>
      <c r="BL9" s="675"/>
      <c r="BM9" s="662" t="s">
        <v>5108</v>
      </c>
      <c r="BN9" s="664" t="s">
        <v>4523</v>
      </c>
      <c r="BO9" s="711" t="s">
        <v>5390</v>
      </c>
      <c r="BP9" s="711" t="s">
        <v>5391</v>
      </c>
      <c r="BQ9" s="664" t="s">
        <v>509</v>
      </c>
      <c r="BR9" s="724" t="s">
        <v>3079</v>
      </c>
      <c r="BS9" s="663" t="s">
        <v>5392</v>
      </c>
      <c r="BT9" s="663" t="s">
        <v>5393</v>
      </c>
      <c r="BU9" s="711" t="s">
        <v>5394</v>
      </c>
      <c r="BV9" s="675"/>
      <c r="BW9" s="743" t="s">
        <v>1025</v>
      </c>
      <c r="BX9" s="695" t="s">
        <v>5395</v>
      </c>
      <c r="BY9" s="738"/>
      <c r="BZ9" s="695" t="s">
        <v>5396</v>
      </c>
      <c r="CA9" s="744" t="s">
        <v>2880</v>
      </c>
      <c r="CB9" s="745" t="s">
        <v>201</v>
      </c>
      <c r="CC9" s="745" t="s">
        <v>5397</v>
      </c>
      <c r="CD9" s="695" t="s">
        <v>2658</v>
      </c>
      <c r="CE9" s="745" t="s">
        <v>5398</v>
      </c>
      <c r="CF9" s="713" t="s">
        <v>5399</v>
      </c>
      <c r="CG9" s="695" t="s">
        <v>676</v>
      </c>
    </row>
    <row r="10">
      <c r="A10" s="552" t="s">
        <v>5400</v>
      </c>
      <c r="B10" s="96" t="s">
        <v>5401</v>
      </c>
      <c r="C10" s="97" t="s">
        <v>902</v>
      </c>
      <c r="D10" s="98" t="s">
        <v>902</v>
      </c>
      <c r="E10" s="99" t="s">
        <v>902</v>
      </c>
      <c r="F10" s="100" t="s">
        <v>902</v>
      </c>
      <c r="G10" s="96" t="s">
        <v>5158</v>
      </c>
      <c r="H10" s="674"/>
      <c r="I10" s="697" t="s">
        <v>5402</v>
      </c>
      <c r="J10" s="697"/>
      <c r="K10" s="674"/>
      <c r="L10" s="674"/>
      <c r="M10" s="674"/>
      <c r="N10" s="674"/>
      <c r="O10" s="632" t="s">
        <v>5403</v>
      </c>
      <c r="P10" s="675"/>
      <c r="Q10" s="698" t="s">
        <v>5404</v>
      </c>
      <c r="R10" s="678"/>
      <c r="S10" s="678"/>
      <c r="T10" s="698" t="s">
        <v>5057</v>
      </c>
      <c r="U10" s="698"/>
      <c r="V10" s="698" t="s">
        <v>5405</v>
      </c>
      <c r="W10" s="675"/>
      <c r="X10" s="683" t="s">
        <v>5406</v>
      </c>
      <c r="Y10" s="641" t="s">
        <v>5407</v>
      </c>
      <c r="Z10" s="683" t="s">
        <v>5329</v>
      </c>
      <c r="AA10" s="681" t="s">
        <v>5408</v>
      </c>
      <c r="AB10" s="681" t="s">
        <v>1821</v>
      </c>
      <c r="AC10" s="681" t="s">
        <v>3655</v>
      </c>
      <c r="AD10" s="683" t="s">
        <v>595</v>
      </c>
      <c r="AE10" s="681" t="s">
        <v>3767</v>
      </c>
      <c r="AF10" s="681" t="s">
        <v>5409</v>
      </c>
      <c r="AG10" s="683"/>
      <c r="AH10" s="675"/>
      <c r="AI10" s="685" t="s">
        <v>1086</v>
      </c>
      <c r="AJ10" s="707" t="s">
        <v>5410</v>
      </c>
      <c r="AK10" s="685" t="s">
        <v>1162</v>
      </c>
      <c r="AL10" s="685"/>
      <c r="AM10" s="707" t="s">
        <v>600</v>
      </c>
      <c r="AN10" s="685" t="s">
        <v>5411</v>
      </c>
      <c r="AO10" s="707" t="s">
        <v>5412</v>
      </c>
      <c r="AP10" s="707" t="s">
        <v>5413</v>
      </c>
      <c r="AQ10" s="685"/>
      <c r="AR10" s="685"/>
      <c r="AS10" s="685"/>
      <c r="AT10" s="685"/>
      <c r="AU10" s="685" t="s">
        <v>5414</v>
      </c>
      <c r="AV10" s="707" t="s">
        <v>5415</v>
      </c>
      <c r="AW10" s="707" t="s">
        <v>5416</v>
      </c>
      <c r="AX10" s="675"/>
      <c r="AY10" s="746"/>
      <c r="AZ10" s="746" t="s">
        <v>5417</v>
      </c>
      <c r="BA10" s="689"/>
      <c r="BB10" s="746" t="s">
        <v>5418</v>
      </c>
      <c r="BC10" s="689"/>
      <c r="BD10" s="675"/>
      <c r="BE10" s="736" t="s">
        <v>5419</v>
      </c>
      <c r="BF10" s="736" t="s">
        <v>3735</v>
      </c>
      <c r="BG10" s="693"/>
      <c r="BH10" s="693"/>
      <c r="BI10" s="693"/>
      <c r="BJ10" s="693"/>
      <c r="BK10" s="736" t="s">
        <v>5420</v>
      </c>
      <c r="BL10" s="675"/>
      <c r="BM10" s="723" t="s">
        <v>5421</v>
      </c>
      <c r="BN10" s="694"/>
      <c r="BO10" s="694"/>
      <c r="BP10" s="723" t="s">
        <v>5422</v>
      </c>
      <c r="BQ10" s="694"/>
      <c r="BR10" s="723" t="s">
        <v>1882</v>
      </c>
      <c r="BS10" s="694"/>
      <c r="BT10" s="723" t="s">
        <v>2667</v>
      </c>
      <c r="BU10" s="723" t="s">
        <v>5423</v>
      </c>
      <c r="BV10" s="675"/>
      <c r="BW10" s="715" t="s">
        <v>5424</v>
      </c>
      <c r="BX10" s="696"/>
      <c r="BY10" s="696"/>
      <c r="BZ10" s="696"/>
      <c r="CA10" s="696"/>
      <c r="CB10" s="696"/>
      <c r="CC10" s="696"/>
      <c r="CD10" s="696"/>
      <c r="CE10" s="696"/>
      <c r="CF10" s="696"/>
      <c r="CG10" s="696"/>
    </row>
    <row r="11">
      <c r="A11" s="716" t="s">
        <v>1041</v>
      </c>
      <c r="B11" s="76" t="s">
        <v>5425</v>
      </c>
      <c r="C11" s="77" t="s">
        <v>709</v>
      </c>
      <c r="D11" s="78" t="s">
        <v>901</v>
      </c>
      <c r="E11" s="79" t="s">
        <v>426</v>
      </c>
      <c r="F11" s="80" t="s">
        <v>4089</v>
      </c>
      <c r="G11" s="76" t="s">
        <v>3946</v>
      </c>
      <c r="H11" s="669" t="s">
        <v>5426</v>
      </c>
      <c r="I11" s="669" t="s">
        <v>5427</v>
      </c>
      <c r="J11" s="674"/>
      <c r="K11" s="674"/>
      <c r="L11" s="633" t="s">
        <v>5428</v>
      </c>
      <c r="M11" s="674"/>
      <c r="N11" s="673" t="s">
        <v>5429</v>
      </c>
      <c r="O11" s="674"/>
      <c r="P11" s="675"/>
      <c r="Q11" s="718" t="s">
        <v>5430</v>
      </c>
      <c r="R11" s="678"/>
      <c r="S11" s="640" t="s">
        <v>5279</v>
      </c>
      <c r="T11" s="729" t="s">
        <v>2608</v>
      </c>
      <c r="U11" s="678"/>
      <c r="V11" s="718" t="s">
        <v>5431</v>
      </c>
      <c r="W11" s="675"/>
      <c r="X11" s="701" t="s">
        <v>471</v>
      </c>
      <c r="Y11" s="701" t="s">
        <v>5432</v>
      </c>
      <c r="Z11" s="701" t="s">
        <v>5433</v>
      </c>
      <c r="AA11" s="740" t="s">
        <v>1435</v>
      </c>
      <c r="AB11" s="701" t="s">
        <v>1052</v>
      </c>
      <c r="AC11" s="701" t="s">
        <v>5434</v>
      </c>
      <c r="AD11" s="701" t="s">
        <v>970</v>
      </c>
      <c r="AE11" s="701" t="s">
        <v>5435</v>
      </c>
      <c r="AF11" s="641" t="s">
        <v>5436</v>
      </c>
      <c r="AG11" s="683"/>
      <c r="AH11" s="675"/>
      <c r="AI11" s="706" t="s">
        <v>5437</v>
      </c>
      <c r="AJ11" s="706" t="s">
        <v>5438</v>
      </c>
      <c r="AK11" s="651" t="s">
        <v>1866</v>
      </c>
      <c r="AL11" s="646"/>
      <c r="AM11" s="685"/>
      <c r="AN11" s="651" t="s">
        <v>3313</v>
      </c>
      <c r="AO11" s="685"/>
      <c r="AP11" s="686" t="s">
        <v>5439</v>
      </c>
      <c r="AQ11" s="686" t="s">
        <v>5440</v>
      </c>
      <c r="AR11" s="706" t="s">
        <v>5441</v>
      </c>
      <c r="AS11" s="648" t="s">
        <v>5442</v>
      </c>
      <c r="AT11" s="685"/>
      <c r="AU11" s="651" t="s">
        <v>254</v>
      </c>
      <c r="AV11" s="651" t="s">
        <v>5443</v>
      </c>
      <c r="AW11" s="648" t="s">
        <v>5444</v>
      </c>
      <c r="AX11" s="675"/>
      <c r="AY11" s="689"/>
      <c r="AZ11" s="719" t="s">
        <v>5445</v>
      </c>
      <c r="BA11" s="719" t="s">
        <v>781</v>
      </c>
      <c r="BB11" s="719" t="s">
        <v>5446</v>
      </c>
      <c r="BC11" s="689"/>
      <c r="BD11" s="675"/>
      <c r="BE11" s="657" t="s">
        <v>1403</v>
      </c>
      <c r="BF11" s="657" t="s">
        <v>3756</v>
      </c>
      <c r="BG11" s="693"/>
      <c r="BH11" s="693"/>
      <c r="BI11" s="657" t="s">
        <v>3249</v>
      </c>
      <c r="BJ11" s="693"/>
      <c r="BK11" s="657" t="s">
        <v>5447</v>
      </c>
      <c r="BL11" s="675"/>
      <c r="BM11" s="724" t="s">
        <v>5448</v>
      </c>
      <c r="BN11" s="694"/>
      <c r="BO11" s="694"/>
      <c r="BP11" s="694"/>
      <c r="BQ11" s="694"/>
      <c r="BR11" s="724" t="s">
        <v>142</v>
      </c>
      <c r="BS11" s="694"/>
      <c r="BT11" s="662" t="s">
        <v>5449</v>
      </c>
      <c r="BU11" s="662" t="s">
        <v>5450</v>
      </c>
      <c r="BV11" s="675"/>
      <c r="BW11" s="745" t="s">
        <v>3878</v>
      </c>
      <c r="BX11" s="715"/>
      <c r="BY11" s="696"/>
      <c r="BZ11" s="696"/>
      <c r="CA11" s="696"/>
      <c r="CB11" s="666" t="s">
        <v>5451</v>
      </c>
      <c r="CC11" s="696"/>
      <c r="CD11" s="696"/>
      <c r="CE11" s="696"/>
      <c r="CF11" s="696"/>
      <c r="CG11" s="696"/>
    </row>
    <row r="12">
      <c r="A12" s="552" t="s">
        <v>5452</v>
      </c>
      <c r="B12" s="96" t="s">
        <v>5453</v>
      </c>
      <c r="C12" s="97" t="s">
        <v>902</v>
      </c>
      <c r="D12" s="98" t="s">
        <v>903</v>
      </c>
      <c r="E12" s="99" t="s">
        <v>903</v>
      </c>
      <c r="F12" s="100" t="s">
        <v>707</v>
      </c>
      <c r="G12" s="96" t="s">
        <v>5158</v>
      </c>
      <c r="H12" s="674"/>
      <c r="I12" s="674"/>
      <c r="J12" s="632" t="s">
        <v>5454</v>
      </c>
      <c r="K12" s="632" t="s">
        <v>5455</v>
      </c>
      <c r="L12" s="669" t="s">
        <v>5456</v>
      </c>
      <c r="M12" s="674"/>
      <c r="N12" s="697" t="s">
        <v>5457</v>
      </c>
      <c r="O12" s="632" t="s">
        <v>5458</v>
      </c>
      <c r="P12" s="675"/>
      <c r="Q12" s="698" t="s">
        <v>3282</v>
      </c>
      <c r="R12" s="678"/>
      <c r="S12" s="678"/>
      <c r="T12" s="678"/>
      <c r="U12" s="698"/>
      <c r="V12" s="718" t="s">
        <v>5459</v>
      </c>
      <c r="W12" s="675"/>
      <c r="X12" s="683"/>
      <c r="Y12" s="643" t="s">
        <v>5460</v>
      </c>
      <c r="Z12" s="681" t="s">
        <v>5461</v>
      </c>
      <c r="AA12" s="747"/>
      <c r="AB12" s="683"/>
      <c r="AC12" s="681" t="s">
        <v>509</v>
      </c>
      <c r="AD12" s="681" t="s">
        <v>4522</v>
      </c>
      <c r="AE12" s="681" t="s">
        <v>5462</v>
      </c>
      <c r="AF12" s="681" t="s">
        <v>5463</v>
      </c>
      <c r="AG12" s="683"/>
      <c r="AH12" s="675"/>
      <c r="AI12" s="707" t="s">
        <v>751</v>
      </c>
      <c r="AJ12" s="685"/>
      <c r="AK12" s="685"/>
      <c r="AL12" s="685"/>
      <c r="AM12" s="685"/>
      <c r="AN12" s="707" t="s">
        <v>5464</v>
      </c>
      <c r="AO12" s="685"/>
      <c r="AP12" s="685"/>
      <c r="AQ12" s="685"/>
      <c r="AR12" s="685"/>
      <c r="AS12" s="685"/>
      <c r="AT12" s="685"/>
      <c r="AU12" s="651" t="s">
        <v>2678</v>
      </c>
      <c r="AV12" s="646" t="s">
        <v>5465</v>
      </c>
      <c r="AW12" s="646" t="s">
        <v>5466</v>
      </c>
      <c r="AX12" s="675"/>
      <c r="AY12" s="688" t="s">
        <v>5467</v>
      </c>
      <c r="AZ12" s="746" t="s">
        <v>4408</v>
      </c>
      <c r="BA12" s="719" t="s">
        <v>395</v>
      </c>
      <c r="BB12" s="746" t="s">
        <v>5468</v>
      </c>
      <c r="BC12" s="689"/>
      <c r="BD12" s="675"/>
      <c r="BE12" s="657" t="s">
        <v>5322</v>
      </c>
      <c r="BF12" s="736" t="s">
        <v>5469</v>
      </c>
      <c r="BG12" s="657"/>
      <c r="BH12" s="736"/>
      <c r="BI12" s="693"/>
      <c r="BJ12" s="693"/>
      <c r="BK12" s="692" t="s">
        <v>5470</v>
      </c>
      <c r="BL12" s="675"/>
      <c r="BM12" s="723" t="s">
        <v>5471</v>
      </c>
      <c r="BN12" s="694"/>
      <c r="BO12" s="694"/>
      <c r="BP12" s="662" t="s">
        <v>5472</v>
      </c>
      <c r="BQ12" s="694"/>
      <c r="BR12" s="723" t="s">
        <v>1077</v>
      </c>
      <c r="BS12" s="694"/>
      <c r="BT12" s="662" t="s">
        <v>5473</v>
      </c>
      <c r="BU12" s="662" t="s">
        <v>5474</v>
      </c>
      <c r="BV12" s="675"/>
      <c r="BW12" s="666" t="s">
        <v>3202</v>
      </c>
      <c r="BX12" s="745" t="s">
        <v>3466</v>
      </c>
      <c r="BY12" s="696"/>
      <c r="BZ12" s="696"/>
      <c r="CA12" s="696"/>
      <c r="CB12" s="666" t="s">
        <v>4713</v>
      </c>
      <c r="CC12" s="715" t="s">
        <v>5475</v>
      </c>
      <c r="CD12" s="696"/>
      <c r="CE12" s="696"/>
      <c r="CF12" s="666" t="s">
        <v>5476</v>
      </c>
      <c r="CG12" s="696"/>
    </row>
    <row r="13">
      <c r="A13" s="716" t="s">
        <v>1361</v>
      </c>
      <c r="B13" s="76" t="s">
        <v>5477</v>
      </c>
      <c r="C13" s="77" t="s">
        <v>902</v>
      </c>
      <c r="D13" s="78" t="s">
        <v>709</v>
      </c>
      <c r="E13" s="79" t="s">
        <v>427</v>
      </c>
      <c r="F13" s="80" t="s">
        <v>425</v>
      </c>
      <c r="G13" s="76" t="s">
        <v>2286</v>
      </c>
      <c r="H13" s="674"/>
      <c r="I13" s="632" t="s">
        <v>1366</v>
      </c>
      <c r="J13" s="697"/>
      <c r="K13" s="674"/>
      <c r="L13" s="674"/>
      <c r="M13" s="697"/>
      <c r="N13" s="674"/>
      <c r="O13" s="632" t="s">
        <v>5478</v>
      </c>
      <c r="P13" s="675"/>
      <c r="Q13" s="678"/>
      <c r="R13" s="639"/>
      <c r="S13" s="729" t="s">
        <v>5479</v>
      </c>
      <c r="T13" s="678"/>
      <c r="U13" s="678"/>
      <c r="V13" s="636" t="s">
        <v>5480</v>
      </c>
      <c r="W13" s="675"/>
      <c r="X13" s="644" t="s">
        <v>1181</v>
      </c>
      <c r="Y13" s="683"/>
      <c r="Z13" s="641" t="s">
        <v>5481</v>
      </c>
      <c r="AA13" s="644" t="s">
        <v>5482</v>
      </c>
      <c r="AB13" s="641" t="s">
        <v>2589</v>
      </c>
      <c r="AC13" s="644" t="s">
        <v>1386</v>
      </c>
      <c r="AD13" s="641" t="s">
        <v>5483</v>
      </c>
      <c r="AE13" s="748" t="s">
        <v>5484</v>
      </c>
      <c r="AF13" s="701" t="s">
        <v>5485</v>
      </c>
      <c r="AG13" s="683"/>
      <c r="AH13" s="675"/>
      <c r="AI13" s="685"/>
      <c r="AJ13" s="647"/>
      <c r="AK13" s="685"/>
      <c r="AL13" s="685"/>
      <c r="AM13" s="685"/>
      <c r="AN13" s="685"/>
      <c r="AO13" s="685"/>
      <c r="AP13" s="685"/>
      <c r="AQ13" s="685"/>
      <c r="AR13" s="685"/>
      <c r="AS13" s="685"/>
      <c r="AT13" s="685"/>
      <c r="AU13" s="685"/>
      <c r="AV13" s="686" t="s">
        <v>5486</v>
      </c>
      <c r="AW13" s="646" t="s">
        <v>5487</v>
      </c>
      <c r="AX13" s="675"/>
      <c r="AY13" s="746"/>
      <c r="AZ13" s="746"/>
      <c r="BA13" s="719" t="s">
        <v>2549</v>
      </c>
      <c r="BB13" s="688" t="s">
        <v>5488</v>
      </c>
      <c r="BC13" s="689"/>
      <c r="BD13" s="675"/>
      <c r="BE13" s="657" t="s">
        <v>4825</v>
      </c>
      <c r="BF13" s="657" t="s">
        <v>3153</v>
      </c>
      <c r="BG13" s="693"/>
      <c r="BH13" s="693"/>
      <c r="BI13" s="656" t="s">
        <v>5489</v>
      </c>
      <c r="BJ13" s="693"/>
      <c r="BK13" s="657" t="s">
        <v>5490</v>
      </c>
      <c r="BL13" s="675"/>
      <c r="BM13" s="662" t="s">
        <v>5491</v>
      </c>
      <c r="BN13" s="723"/>
      <c r="BO13" s="723"/>
      <c r="BP13" s="663" t="s">
        <v>5492</v>
      </c>
      <c r="BQ13" s="723"/>
      <c r="BR13" s="662" t="s">
        <v>419</v>
      </c>
      <c r="BS13" s="694"/>
      <c r="BT13" s="723" t="s">
        <v>5493</v>
      </c>
      <c r="BU13" s="723" t="s">
        <v>5494</v>
      </c>
      <c r="BV13" s="675"/>
      <c r="BW13" s="715" t="s">
        <v>5495</v>
      </c>
      <c r="BX13" s="696"/>
      <c r="BY13" s="696"/>
      <c r="BZ13" s="696"/>
      <c r="CA13" s="696"/>
      <c r="CB13" s="696"/>
      <c r="CC13" s="666" t="s">
        <v>3757</v>
      </c>
      <c r="CD13" s="696"/>
      <c r="CE13" s="696"/>
      <c r="CF13" s="696"/>
      <c r="CG13" s="696"/>
    </row>
    <row r="14">
      <c r="A14" s="749" t="s">
        <v>1523</v>
      </c>
      <c r="B14" s="96" t="s">
        <v>5496</v>
      </c>
      <c r="C14" s="97" t="s">
        <v>902</v>
      </c>
      <c r="D14" s="98" t="s">
        <v>902</v>
      </c>
      <c r="E14" s="99" t="s">
        <v>902</v>
      </c>
      <c r="F14" s="100" t="s">
        <v>902</v>
      </c>
      <c r="G14" s="96" t="s">
        <v>2796</v>
      </c>
      <c r="H14" s="674"/>
      <c r="I14" s="697" t="s">
        <v>5497</v>
      </c>
      <c r="J14" s="697"/>
      <c r="K14" s="674"/>
      <c r="L14" s="697" t="s">
        <v>5498</v>
      </c>
      <c r="M14" s="674"/>
      <c r="N14" s="697" t="s">
        <v>5499</v>
      </c>
      <c r="O14" s="674"/>
      <c r="P14" s="675"/>
      <c r="Q14" s="698" t="s">
        <v>2072</v>
      </c>
      <c r="R14" s="678"/>
      <c r="S14" s="678"/>
      <c r="T14" s="698" t="s">
        <v>3977</v>
      </c>
      <c r="U14" s="698"/>
      <c r="V14" s="698" t="s">
        <v>5500</v>
      </c>
      <c r="W14" s="675"/>
      <c r="X14" s="681" t="s">
        <v>1626</v>
      </c>
      <c r="Y14" s="681" t="s">
        <v>5501</v>
      </c>
      <c r="Z14" s="681" t="s">
        <v>5502</v>
      </c>
      <c r="AA14" s="681" t="s">
        <v>2335</v>
      </c>
      <c r="AB14" s="681" t="s">
        <v>3693</v>
      </c>
      <c r="AC14" s="641" t="s">
        <v>2319</v>
      </c>
      <c r="AD14" s="681" t="s">
        <v>3755</v>
      </c>
      <c r="AE14" s="681" t="s">
        <v>4044</v>
      </c>
      <c r="AF14" s="683"/>
      <c r="AG14" s="206" t="s">
        <v>5503</v>
      </c>
      <c r="AH14" s="675"/>
      <c r="AI14" s="685"/>
      <c r="AJ14" s="685"/>
      <c r="AK14" s="685"/>
      <c r="AL14" s="685"/>
      <c r="AM14" s="707" t="s">
        <v>4817</v>
      </c>
      <c r="AN14" s="707" t="s">
        <v>5504</v>
      </c>
      <c r="AO14" s="707" t="s">
        <v>5505</v>
      </c>
      <c r="AP14" s="685"/>
      <c r="AQ14" s="685"/>
      <c r="AR14" s="685"/>
      <c r="AS14" s="685"/>
      <c r="AT14" s="685"/>
      <c r="AU14" s="707" t="s">
        <v>2672</v>
      </c>
      <c r="AV14" s="707" t="s">
        <v>5259</v>
      </c>
      <c r="AW14" s="685"/>
      <c r="AX14" s="675"/>
      <c r="AY14" s="689"/>
      <c r="AZ14" s="689"/>
      <c r="BA14" s="746" t="s">
        <v>1597</v>
      </c>
      <c r="BB14" s="746" t="s">
        <v>5506</v>
      </c>
      <c r="BC14" s="689"/>
      <c r="BD14" s="675"/>
      <c r="BE14" s="736" t="s">
        <v>5507</v>
      </c>
      <c r="BF14" s="736" t="s">
        <v>3735</v>
      </c>
      <c r="BG14" s="693"/>
      <c r="BH14" s="693"/>
      <c r="BI14" s="736" t="s">
        <v>5508</v>
      </c>
      <c r="BJ14" s="693"/>
      <c r="BK14" s="736" t="s">
        <v>5509</v>
      </c>
      <c r="BL14" s="675"/>
      <c r="BM14" s="723" t="s">
        <v>5510</v>
      </c>
      <c r="BN14" s="694"/>
      <c r="BO14" s="694"/>
      <c r="BP14" s="694"/>
      <c r="BQ14" s="694"/>
      <c r="BR14" s="723" t="s">
        <v>5511</v>
      </c>
      <c r="BS14" s="694"/>
      <c r="BT14" s="694"/>
      <c r="BU14" s="694" t="s">
        <v>5512</v>
      </c>
      <c r="BV14" s="675"/>
      <c r="BW14" s="696"/>
      <c r="BX14" s="696"/>
      <c r="BY14" s="696"/>
      <c r="BZ14" s="696"/>
      <c r="CA14" s="696"/>
      <c r="CB14" s="696"/>
      <c r="CC14" s="696"/>
      <c r="CD14" s="696"/>
      <c r="CE14" s="696"/>
      <c r="CF14" s="696"/>
      <c r="CG14" s="696"/>
    </row>
    <row r="15">
      <c r="A15" s="716" t="s">
        <v>1577</v>
      </c>
      <c r="B15" s="76" t="s">
        <v>5513</v>
      </c>
      <c r="C15" s="77" t="s">
        <v>902</v>
      </c>
      <c r="D15" s="78" t="s">
        <v>709</v>
      </c>
      <c r="E15" s="79" t="s">
        <v>709</v>
      </c>
      <c r="F15" s="80" t="s">
        <v>521</v>
      </c>
      <c r="G15" s="76" t="s">
        <v>1483</v>
      </c>
      <c r="H15" s="669" t="s">
        <v>1071</v>
      </c>
      <c r="I15" s="632" t="s">
        <v>5514</v>
      </c>
      <c r="J15" s="632" t="s">
        <v>5515</v>
      </c>
      <c r="K15" s="632" t="s">
        <v>5516</v>
      </c>
      <c r="L15" s="632" t="s">
        <v>5517</v>
      </c>
      <c r="M15" s="674"/>
      <c r="N15" s="697"/>
      <c r="O15" s="632" t="s">
        <v>5518</v>
      </c>
      <c r="P15" s="675"/>
      <c r="Q15" s="636" t="s">
        <v>5519</v>
      </c>
      <c r="R15" s="636" t="s">
        <v>2401</v>
      </c>
      <c r="S15" s="636" t="s">
        <v>5520</v>
      </c>
      <c r="T15" s="636" t="s">
        <v>1591</v>
      </c>
      <c r="U15" s="636" t="s">
        <v>5521</v>
      </c>
      <c r="V15" s="636" t="s">
        <v>5522</v>
      </c>
      <c r="W15" s="675"/>
      <c r="X15" s="641" t="s">
        <v>2290</v>
      </c>
      <c r="Y15" s="641" t="s">
        <v>5523</v>
      </c>
      <c r="Z15" s="681" t="s">
        <v>5524</v>
      </c>
      <c r="AA15" s="750" t="s">
        <v>2944</v>
      </c>
      <c r="AB15" s="641" t="s">
        <v>5525</v>
      </c>
      <c r="AC15" s="681"/>
      <c r="AD15" s="701" t="s">
        <v>5526</v>
      </c>
      <c r="AE15" s="641" t="s">
        <v>4116</v>
      </c>
      <c r="AF15" s="641" t="s">
        <v>5527</v>
      </c>
      <c r="AG15" s="681" t="s">
        <v>5528</v>
      </c>
      <c r="AH15" s="675"/>
      <c r="AI15" s="651" t="s">
        <v>5529</v>
      </c>
      <c r="AJ15" s="707"/>
      <c r="AK15" s="646" t="s">
        <v>5530</v>
      </c>
      <c r="AL15" s="686" t="s">
        <v>2585</v>
      </c>
      <c r="AM15" s="646" t="s">
        <v>2813</v>
      </c>
      <c r="AN15" s="649" t="s">
        <v>5531</v>
      </c>
      <c r="AO15" s="646" t="s">
        <v>5532</v>
      </c>
      <c r="AP15" s="706" t="s">
        <v>5111</v>
      </c>
      <c r="AQ15" s="646" t="s">
        <v>5533</v>
      </c>
      <c r="AR15" s="707"/>
      <c r="AS15" s="707"/>
      <c r="AT15" s="707"/>
      <c r="AU15" s="649" t="s">
        <v>4882</v>
      </c>
      <c r="AV15" s="707" t="s">
        <v>5534</v>
      </c>
      <c r="AW15" s="707"/>
      <c r="AX15" s="675"/>
      <c r="AY15" s="688" t="s">
        <v>5535</v>
      </c>
      <c r="AZ15" s="688" t="s">
        <v>5536</v>
      </c>
      <c r="BA15" s="688" t="s">
        <v>2142</v>
      </c>
      <c r="BB15" s="746" t="s">
        <v>5537</v>
      </c>
      <c r="BC15" s="746"/>
      <c r="BD15" s="675"/>
      <c r="BE15" s="657" t="s">
        <v>5491</v>
      </c>
      <c r="BF15" s="657" t="s">
        <v>3914</v>
      </c>
      <c r="BG15" s="656" t="s">
        <v>5364</v>
      </c>
      <c r="BH15" s="658" t="s">
        <v>5538</v>
      </c>
      <c r="BI15" s="692" t="s">
        <v>5539</v>
      </c>
      <c r="BJ15" s="736"/>
      <c r="BK15" s="657" t="s">
        <v>5540</v>
      </c>
      <c r="BL15" s="675"/>
      <c r="BM15" s="662" t="s">
        <v>5541</v>
      </c>
      <c r="BN15" s="723"/>
      <c r="BO15" s="724" t="s">
        <v>5542</v>
      </c>
      <c r="BP15" s="662" t="s">
        <v>5543</v>
      </c>
      <c r="BQ15" s="723"/>
      <c r="BR15" s="724" t="s">
        <v>5544</v>
      </c>
      <c r="BS15" s="723" t="s">
        <v>5545</v>
      </c>
      <c r="BT15" s="662" t="s">
        <v>5546</v>
      </c>
      <c r="BU15" s="662" t="s">
        <v>5547</v>
      </c>
      <c r="BV15" s="675"/>
      <c r="BW15" s="666" t="s">
        <v>5548</v>
      </c>
      <c r="BX15" s="666" t="s">
        <v>5549</v>
      </c>
      <c r="BY15" s="696"/>
      <c r="BZ15" s="696"/>
      <c r="CA15" s="715"/>
      <c r="CB15" s="666" t="s">
        <v>5550</v>
      </c>
      <c r="CC15" s="666" t="s">
        <v>5551</v>
      </c>
      <c r="CD15" s="715"/>
      <c r="CE15" s="696"/>
      <c r="CF15" s="696"/>
      <c r="CG15" s="696"/>
    </row>
    <row r="16">
      <c r="A16" s="95" t="s">
        <v>519</v>
      </c>
      <c r="B16" s="96" t="s">
        <v>5552</v>
      </c>
      <c r="C16" s="97" t="s">
        <v>903</v>
      </c>
      <c r="D16" s="98" t="s">
        <v>902</v>
      </c>
      <c r="E16" s="99" t="s">
        <v>709</v>
      </c>
      <c r="F16" s="100" t="s">
        <v>707</v>
      </c>
      <c r="G16" s="96" t="s">
        <v>1211</v>
      </c>
      <c r="H16" s="670" t="s">
        <v>1009</v>
      </c>
      <c r="I16" s="673" t="s">
        <v>5553</v>
      </c>
      <c r="J16" s="671"/>
      <c r="K16" s="669" t="s">
        <v>5554</v>
      </c>
      <c r="L16" s="632"/>
      <c r="M16" s="674"/>
      <c r="N16" s="674"/>
      <c r="O16" s="697" t="s">
        <v>5555</v>
      </c>
      <c r="P16" s="675"/>
      <c r="Q16" s="698" t="s">
        <v>1562</v>
      </c>
      <c r="R16" s="678"/>
      <c r="S16" s="678"/>
      <c r="T16" s="698" t="s">
        <v>4069</v>
      </c>
      <c r="U16" s="698"/>
      <c r="V16" s="698" t="s">
        <v>5556</v>
      </c>
      <c r="W16" s="675"/>
      <c r="X16" s="681" t="s">
        <v>3659</v>
      </c>
      <c r="Y16" s="683"/>
      <c r="Z16" s="681" t="s">
        <v>1549</v>
      </c>
      <c r="AA16" s="747"/>
      <c r="AB16" s="681" t="s">
        <v>4205</v>
      </c>
      <c r="AC16" s="683"/>
      <c r="AD16" s="683"/>
      <c r="AE16" s="681" t="s">
        <v>3402</v>
      </c>
      <c r="AF16" s="681" t="s">
        <v>5557</v>
      </c>
      <c r="AG16" s="683"/>
      <c r="AH16" s="675"/>
      <c r="AI16" s="685"/>
      <c r="AJ16" s="685"/>
      <c r="AK16" s="685"/>
      <c r="AL16" s="685"/>
      <c r="AM16" s="707" t="s">
        <v>5072</v>
      </c>
      <c r="AN16" s="685"/>
      <c r="AO16" s="706" t="s">
        <v>5558</v>
      </c>
      <c r="AP16" s="685"/>
      <c r="AQ16" s="685"/>
      <c r="AR16" s="685"/>
      <c r="AS16" s="685"/>
      <c r="AT16" s="685"/>
      <c r="AU16" s="651" t="s">
        <v>827</v>
      </c>
      <c r="AV16" s="685"/>
      <c r="AW16" s="685"/>
      <c r="AX16" s="675"/>
      <c r="AY16" s="689"/>
      <c r="AZ16" s="689"/>
      <c r="BA16" s="689"/>
      <c r="BB16" s="746" t="s">
        <v>5559</v>
      </c>
      <c r="BC16" s="689"/>
      <c r="BD16" s="675"/>
      <c r="BE16" s="736" t="s">
        <v>2162</v>
      </c>
      <c r="BF16" s="693"/>
      <c r="BG16" s="693"/>
      <c r="BH16" s="693"/>
      <c r="BI16" s="693"/>
      <c r="BJ16" s="693"/>
      <c r="BK16" s="736" t="s">
        <v>5560</v>
      </c>
      <c r="BL16" s="675"/>
      <c r="BM16" s="723" t="s">
        <v>5561</v>
      </c>
      <c r="BN16" s="694"/>
      <c r="BO16" s="694"/>
      <c r="BP16" s="694"/>
      <c r="BQ16" s="694"/>
      <c r="BR16" s="694"/>
      <c r="BS16" s="694"/>
      <c r="BT16" s="723" t="s">
        <v>5562</v>
      </c>
      <c r="BU16" s="694"/>
      <c r="BV16" s="675"/>
      <c r="BW16" s="743" t="s">
        <v>5563</v>
      </c>
      <c r="BX16" s="696"/>
      <c r="BY16" s="696"/>
      <c r="BZ16" s="696"/>
      <c r="CA16" s="696"/>
      <c r="CB16" s="743" t="s">
        <v>5564</v>
      </c>
      <c r="CC16" s="715" t="s">
        <v>5565</v>
      </c>
      <c r="CD16" s="696"/>
      <c r="CE16" s="696"/>
      <c r="CF16" s="696"/>
      <c r="CG16" s="696"/>
    </row>
    <row r="17">
      <c r="A17" s="716" t="s">
        <v>5566</v>
      </c>
      <c r="B17" s="76" t="s">
        <v>5567</v>
      </c>
      <c r="C17" s="77" t="s">
        <v>902</v>
      </c>
      <c r="D17" s="78" t="s">
        <v>903</v>
      </c>
      <c r="E17" s="79" t="s">
        <v>903</v>
      </c>
      <c r="F17" s="80" t="s">
        <v>426</v>
      </c>
      <c r="G17" s="76" t="s">
        <v>1525</v>
      </c>
      <c r="H17" s="674"/>
      <c r="I17" s="674"/>
      <c r="J17" s="674"/>
      <c r="K17" s="674"/>
      <c r="L17" s="674" t="s">
        <v>5568</v>
      </c>
      <c r="M17" s="674"/>
      <c r="N17" s="697" t="s">
        <v>5569</v>
      </c>
      <c r="O17" s="674"/>
      <c r="P17" s="675"/>
      <c r="Q17" s="678"/>
      <c r="R17" s="678"/>
      <c r="S17" s="678"/>
      <c r="T17" s="678"/>
      <c r="U17" s="698"/>
      <c r="V17" s="698" t="s">
        <v>5570</v>
      </c>
      <c r="W17" s="675"/>
      <c r="X17" s="683"/>
      <c r="Y17" s="683"/>
      <c r="Z17" s="683" t="s">
        <v>5571</v>
      </c>
      <c r="AA17" s="683"/>
      <c r="AB17" s="683"/>
      <c r="AC17" s="683"/>
      <c r="AD17" s="683"/>
      <c r="AE17" s="699" t="str">
        <f>HYPERLINK("https://youtu.be/0lXotWIeH0g","49.54")</f>
        <v>49.54</v>
      </c>
      <c r="AF17" s="681" t="s">
        <v>5572</v>
      </c>
      <c r="AG17" s="683" t="s">
        <v>5573</v>
      </c>
      <c r="AH17" s="675"/>
      <c r="AI17" s="685"/>
      <c r="AJ17" s="685"/>
      <c r="AK17" s="751" t="str">
        <f>HYPERLINK("https://youtu.be/Tp8lzZy1loo","52.74")</f>
        <v>52.74</v>
      </c>
      <c r="AL17" s="705"/>
      <c r="AM17" s="735"/>
      <c r="AN17" s="685"/>
      <c r="AO17" s="685"/>
      <c r="AP17" s="685"/>
      <c r="AQ17" s="685"/>
      <c r="AR17" s="685"/>
      <c r="AS17" s="685"/>
      <c r="AT17" s="685"/>
      <c r="AU17" s="685"/>
      <c r="AV17" s="685"/>
      <c r="AW17" s="685" t="s">
        <v>5574</v>
      </c>
      <c r="AX17" s="675"/>
      <c r="AY17" s="689"/>
      <c r="AZ17" s="689"/>
      <c r="BA17" s="689" t="s">
        <v>3244</v>
      </c>
      <c r="BB17" s="746" t="s">
        <v>5575</v>
      </c>
      <c r="BC17" s="689"/>
      <c r="BD17" s="675"/>
      <c r="BE17" s="693"/>
      <c r="BF17" s="693"/>
      <c r="BG17" s="693"/>
      <c r="BH17" s="693"/>
      <c r="BI17" s="693"/>
      <c r="BJ17" s="752" t="str">
        <f>HYPERLINK("https://youtu.be/ZWHJWoriERw","3:48.70")</f>
        <v>3:48.70</v>
      </c>
      <c r="BK17" s="692" t="s">
        <v>5576</v>
      </c>
      <c r="BL17" s="675"/>
      <c r="BM17" s="694" t="s">
        <v>5577</v>
      </c>
      <c r="BN17" s="694"/>
      <c r="BO17" s="694"/>
      <c r="BP17" s="694"/>
      <c r="BQ17" s="694"/>
      <c r="BR17" s="724" t="str">
        <f>HYPERLINK("https://youtu.be/-5bLlrzaDDc","27.91")</f>
        <v>27.91</v>
      </c>
      <c r="BS17" s="694" t="s">
        <v>1061</v>
      </c>
      <c r="BT17" s="694"/>
      <c r="BU17" s="753" t="str">
        <f>HYPERLINK("https://youtu.be/x9mZaYceJJ8","2:08.04")</f>
        <v>2:08.04</v>
      </c>
      <c r="BV17" s="684"/>
      <c r="BW17" s="696"/>
      <c r="BX17" s="696"/>
      <c r="BY17" s="696"/>
      <c r="BZ17" s="696"/>
      <c r="CA17" s="696"/>
      <c r="CB17" s="696"/>
      <c r="CC17" s="696"/>
      <c r="CD17" s="696"/>
      <c r="CE17" s="696"/>
      <c r="CF17" s="696"/>
      <c r="CG17" s="696"/>
    </row>
    <row r="18">
      <c r="A18" s="552" t="s">
        <v>2284</v>
      </c>
      <c r="B18" s="96" t="s">
        <v>5578</v>
      </c>
      <c r="C18" s="97" t="s">
        <v>902</v>
      </c>
      <c r="D18" s="98" t="s">
        <v>902</v>
      </c>
      <c r="E18" s="99" t="s">
        <v>902</v>
      </c>
      <c r="F18" s="100" t="s">
        <v>902</v>
      </c>
      <c r="G18" s="96" t="s">
        <v>3897</v>
      </c>
      <c r="H18" s="674"/>
      <c r="I18" s="674"/>
      <c r="J18" s="632" t="s">
        <v>5579</v>
      </c>
      <c r="K18" s="632" t="s">
        <v>2293</v>
      </c>
      <c r="L18" s="632" t="s">
        <v>5580</v>
      </c>
      <c r="M18" s="674"/>
      <c r="N18" s="674"/>
      <c r="O18" s="632" t="s">
        <v>5581</v>
      </c>
      <c r="P18" s="675"/>
      <c r="Q18" s="636" t="s">
        <v>5582</v>
      </c>
      <c r="R18" s="636" t="s">
        <v>2954</v>
      </c>
      <c r="S18" s="636" t="s">
        <v>807</v>
      </c>
      <c r="T18" s="636" t="s">
        <v>2280</v>
      </c>
      <c r="U18" s="678"/>
      <c r="V18" s="636" t="s">
        <v>5583</v>
      </c>
      <c r="W18" s="675"/>
      <c r="X18" s="641" t="s">
        <v>1100</v>
      </c>
      <c r="Y18" s="683"/>
      <c r="Z18" s="641" t="s">
        <v>5584</v>
      </c>
      <c r="AA18" s="641" t="s">
        <v>5585</v>
      </c>
      <c r="AB18" s="641" t="s">
        <v>5586</v>
      </c>
      <c r="AC18" s="641" t="s">
        <v>5587</v>
      </c>
      <c r="AD18" s="641" t="s">
        <v>5588</v>
      </c>
      <c r="AE18" s="641" t="s">
        <v>3985</v>
      </c>
      <c r="AF18" s="641" t="s">
        <v>5589</v>
      </c>
      <c r="AG18" s="641" t="s">
        <v>2309</v>
      </c>
      <c r="AH18" s="675"/>
      <c r="AI18" s="685"/>
      <c r="AJ18" s="685"/>
      <c r="AK18" s="646" t="s">
        <v>1228</v>
      </c>
      <c r="AL18" s="646"/>
      <c r="AM18" s="685"/>
      <c r="AN18" s="685"/>
      <c r="AO18" s="685"/>
      <c r="AP18" s="646" t="s">
        <v>5590</v>
      </c>
      <c r="AQ18" s="646"/>
      <c r="AR18" s="685"/>
      <c r="AS18" s="646" t="s">
        <v>5591</v>
      </c>
      <c r="AT18" s="707" t="s">
        <v>5592</v>
      </c>
      <c r="AU18" s="646" t="s">
        <v>458</v>
      </c>
      <c r="AV18" s="685"/>
      <c r="AW18" s="646" t="s">
        <v>4273</v>
      </c>
      <c r="AX18" s="675"/>
      <c r="AY18" s="689"/>
      <c r="AZ18" s="689"/>
      <c r="BA18" s="689"/>
      <c r="BB18" s="688" t="s">
        <v>5593</v>
      </c>
      <c r="BC18" s="689"/>
      <c r="BD18" s="675"/>
      <c r="BE18" s="657" t="s">
        <v>3610</v>
      </c>
      <c r="BF18" s="693"/>
      <c r="BG18" s="657" t="s">
        <v>5594</v>
      </c>
      <c r="BH18" s="657" t="s">
        <v>5595</v>
      </c>
      <c r="BI18" s="693"/>
      <c r="BJ18" s="657" t="s">
        <v>5596</v>
      </c>
      <c r="BK18" s="754" t="s">
        <v>5597</v>
      </c>
      <c r="BL18" s="675"/>
      <c r="BM18" s="662" t="s">
        <v>1684</v>
      </c>
      <c r="BN18" s="662" t="s">
        <v>5598</v>
      </c>
      <c r="BO18" s="694"/>
      <c r="BP18" s="694"/>
      <c r="BQ18" s="694"/>
      <c r="BR18" s="694"/>
      <c r="BS18" s="694"/>
      <c r="BT18" s="662" t="s">
        <v>5599</v>
      </c>
      <c r="BU18" s="662" t="s">
        <v>5600</v>
      </c>
      <c r="BV18" s="675"/>
      <c r="BW18" s="755" t="s">
        <v>4214</v>
      </c>
      <c r="BX18" s="696"/>
      <c r="BY18" s="696"/>
      <c r="BZ18" s="696"/>
      <c r="CA18" s="696"/>
      <c r="CB18" s="666" t="s">
        <v>2948</v>
      </c>
      <c r="CC18" s="666" t="s">
        <v>5601</v>
      </c>
      <c r="CD18" s="696"/>
      <c r="CE18" s="696"/>
      <c r="CF18" s="696"/>
      <c r="CG18" s="696"/>
    </row>
    <row r="19">
      <c r="A19" s="756" t="s">
        <v>5602</v>
      </c>
      <c r="B19" s="76" t="s">
        <v>5603</v>
      </c>
      <c r="C19" s="77" t="s">
        <v>903</v>
      </c>
      <c r="D19" s="78" t="s">
        <v>903</v>
      </c>
      <c r="E19" s="79" t="s">
        <v>903</v>
      </c>
      <c r="F19" s="80" t="s">
        <v>3779</v>
      </c>
      <c r="G19" s="76" t="s">
        <v>3779</v>
      </c>
      <c r="H19" s="674"/>
      <c r="I19" s="674"/>
      <c r="J19" s="674"/>
      <c r="K19" s="674"/>
      <c r="L19" s="674"/>
      <c r="M19" s="674"/>
      <c r="N19" s="757" t="str">
        <f>HYPERLINK("http://www.twitch.tv/nanashi745/v/479076791?sr=a&amp;t=235s", "4:19.41")</f>
        <v>4:19.41</v>
      </c>
      <c r="O19" s="758"/>
      <c r="P19" s="684"/>
      <c r="Q19" s="678"/>
      <c r="R19" s="636"/>
      <c r="S19" s="636"/>
      <c r="T19" s="678"/>
      <c r="U19" s="759"/>
      <c r="V19" s="760" t="str">
        <f>HYPERLINK("http://www.twitch.tv/nanashi745/v/479077932?sr=a&amp;t=176s", "3:15.64")</f>
        <v>3:15.64</v>
      </c>
      <c r="W19" s="684"/>
      <c r="X19" s="645"/>
      <c r="Y19" s="683"/>
      <c r="Z19" s="683"/>
      <c r="AA19" s="683"/>
      <c r="AB19" s="683"/>
      <c r="AC19" s="683"/>
      <c r="AD19" s="683"/>
      <c r="AE19" s="683"/>
      <c r="AF19" s="699"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1"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8" t="s">
        <v>5604</v>
      </c>
      <c r="BL19" s="684"/>
      <c r="BM19" s="753" t="str">
        <f>HYPERLINK("https://youtu.be/oOY4TocVyJU","1:05.01")</f>
        <v>1:05.01</v>
      </c>
      <c r="BN19" s="694"/>
      <c r="BO19" s="694"/>
      <c r="BP19" s="662"/>
      <c r="BQ19" s="662"/>
      <c r="BR19" s="694"/>
      <c r="BS19" s="694"/>
      <c r="BT19" s="694"/>
      <c r="BU19" s="753" t="str">
        <f>HYPERLINK("http://www.twitch.tv/nanashi745/v/479233563?sr=a&amp;t=23s", "2:00.20")</f>
        <v>2:00.20</v>
      </c>
      <c r="BV19" s="684"/>
      <c r="BW19" s="667"/>
      <c r="BX19" s="696"/>
      <c r="BY19" s="762"/>
      <c r="BZ19" s="762"/>
      <c r="CA19" s="696"/>
      <c r="CB19" s="696"/>
      <c r="CC19" s="696"/>
      <c r="CD19" s="696"/>
      <c r="CE19" s="696"/>
      <c r="CF19" s="696"/>
      <c r="CG19" s="696"/>
    </row>
    <row r="20">
      <c r="A20" s="552" t="s">
        <v>1655</v>
      </c>
      <c r="B20" s="96" t="s">
        <v>5605</v>
      </c>
      <c r="C20" s="97" t="s">
        <v>902</v>
      </c>
      <c r="D20" s="98" t="s">
        <v>902</v>
      </c>
      <c r="E20" s="99" t="s">
        <v>902</v>
      </c>
      <c r="F20" s="100" t="s">
        <v>902</v>
      </c>
      <c r="G20" s="96" t="s">
        <v>326</v>
      </c>
      <c r="H20" s="674"/>
      <c r="I20" s="674"/>
      <c r="J20" s="674"/>
      <c r="K20" s="674"/>
      <c r="L20" s="632" t="s">
        <v>5606</v>
      </c>
      <c r="M20" s="674"/>
      <c r="N20" s="674"/>
      <c r="O20" s="674"/>
      <c r="P20" s="675"/>
      <c r="Q20" s="678"/>
      <c r="R20" s="678"/>
      <c r="S20" s="678"/>
      <c r="T20" s="678"/>
      <c r="U20" s="678"/>
      <c r="V20" s="636" t="s">
        <v>5607</v>
      </c>
      <c r="W20" s="675"/>
      <c r="X20" s="641" t="s">
        <v>4070</v>
      </c>
      <c r="Y20" s="683"/>
      <c r="Z20" s="641" t="s">
        <v>5608</v>
      </c>
      <c r="AA20" s="750" t="s">
        <v>3899</v>
      </c>
      <c r="AB20" s="683"/>
      <c r="AC20" s="641" t="s">
        <v>5609</v>
      </c>
      <c r="AD20" s="683"/>
      <c r="AE20" s="683"/>
      <c r="AF20" s="683"/>
      <c r="AG20" s="683"/>
      <c r="AH20" s="675"/>
      <c r="AI20" s="685"/>
      <c r="AJ20" s="685"/>
      <c r="AK20" s="646" t="s">
        <v>4869</v>
      </c>
      <c r="AL20" s="685"/>
      <c r="AM20" s="685"/>
      <c r="AN20" s="685"/>
      <c r="AO20" s="685"/>
      <c r="AP20" s="685"/>
      <c r="AQ20" s="685"/>
      <c r="AR20" s="685"/>
      <c r="AS20" s="685"/>
      <c r="AT20" s="685"/>
      <c r="AU20" s="685"/>
      <c r="AV20" s="685"/>
      <c r="AW20" s="685"/>
      <c r="AX20" s="675"/>
      <c r="AY20" s="689"/>
      <c r="AZ20" s="689"/>
      <c r="BA20" s="688" t="s">
        <v>4022</v>
      </c>
      <c r="BB20" s="688" t="s">
        <v>5610</v>
      </c>
      <c r="BC20" s="689"/>
      <c r="BD20" s="675"/>
      <c r="BE20" s="693"/>
      <c r="BF20" s="693"/>
      <c r="BG20" s="693"/>
      <c r="BH20" s="693"/>
      <c r="BI20" s="693"/>
      <c r="BJ20" s="693"/>
      <c r="BK20" s="657" t="s">
        <v>5611</v>
      </c>
      <c r="BL20" s="675"/>
      <c r="BM20" s="662" t="s">
        <v>5612</v>
      </c>
      <c r="BN20" s="694"/>
      <c r="BO20" s="694"/>
      <c r="BP20" s="694"/>
      <c r="BQ20" s="694"/>
      <c r="BR20" s="694"/>
      <c r="BS20" s="694"/>
      <c r="BT20" s="694"/>
      <c r="BU20" s="662" t="s">
        <v>5613</v>
      </c>
      <c r="BV20" s="675"/>
      <c r="BW20" s="666" t="s">
        <v>536</v>
      </c>
      <c r="BX20" s="696"/>
      <c r="BY20" s="696"/>
      <c r="BZ20" s="696"/>
      <c r="CA20" s="696"/>
      <c r="CB20" s="696"/>
      <c r="CC20" s="696"/>
      <c r="CD20" s="696"/>
      <c r="CE20" s="696"/>
      <c r="CF20" s="696"/>
      <c r="CG20" s="696"/>
    </row>
    <row r="21">
      <c r="A21" s="716" t="s">
        <v>5614</v>
      </c>
      <c r="B21" s="76" t="s">
        <v>767</v>
      </c>
      <c r="C21" s="77" t="s">
        <v>902</v>
      </c>
      <c r="D21" s="78" t="s">
        <v>902</v>
      </c>
      <c r="E21" s="79" t="s">
        <v>902</v>
      </c>
      <c r="F21" s="80" t="s">
        <v>902</v>
      </c>
      <c r="G21" s="76" t="s">
        <v>5615</v>
      </c>
      <c r="H21" s="632" t="s">
        <v>2696</v>
      </c>
      <c r="I21" s="697"/>
      <c r="J21" s="697"/>
      <c r="K21" s="674"/>
      <c r="L21" s="632" t="s">
        <v>5616</v>
      </c>
      <c r="M21" s="674"/>
      <c r="N21" s="632" t="s">
        <v>5617</v>
      </c>
      <c r="O21" s="674"/>
      <c r="P21" s="675"/>
      <c r="Q21" s="636" t="s">
        <v>5618</v>
      </c>
      <c r="R21" s="678"/>
      <c r="S21" s="678"/>
      <c r="T21" s="678"/>
      <c r="U21" s="698" t="s">
        <v>5619</v>
      </c>
      <c r="V21" s="636" t="s">
        <v>5620</v>
      </c>
      <c r="W21" s="675"/>
      <c r="X21" s="683"/>
      <c r="Y21" s="683"/>
      <c r="Z21" s="641" t="s">
        <v>5621</v>
      </c>
      <c r="AA21" s="763" t="s">
        <v>3757</v>
      </c>
      <c r="AB21" s="641" t="s">
        <v>5622</v>
      </c>
      <c r="AC21" s="683"/>
      <c r="AD21" s="683"/>
      <c r="AE21" s="641" t="s">
        <v>5623</v>
      </c>
      <c r="AF21" s="641" t="s">
        <v>5624</v>
      </c>
      <c r="AG21" s="681" t="s">
        <v>5625</v>
      </c>
      <c r="AH21" s="675"/>
      <c r="AI21" s="685"/>
      <c r="AJ21" s="685"/>
      <c r="AK21" s="685"/>
      <c r="AL21" s="685"/>
      <c r="AM21" s="685"/>
      <c r="AN21" s="685"/>
      <c r="AO21" s="685"/>
      <c r="AP21" s="707" t="s">
        <v>5626</v>
      </c>
      <c r="AQ21" s="646" t="s">
        <v>1108</v>
      </c>
      <c r="AR21" s="685"/>
      <c r="AS21" s="685"/>
      <c r="AT21" s="707" t="s">
        <v>5627</v>
      </c>
      <c r="AU21" s="646" t="s">
        <v>1154</v>
      </c>
      <c r="AV21" s="685"/>
      <c r="AW21" s="646" t="s">
        <v>5628</v>
      </c>
      <c r="AX21" s="675"/>
      <c r="AY21" s="689"/>
      <c r="AZ21" s="689"/>
      <c r="BA21" s="689"/>
      <c r="BB21" s="688" t="s">
        <v>5629</v>
      </c>
      <c r="BC21" s="689"/>
      <c r="BD21" s="675"/>
      <c r="BE21" s="693"/>
      <c r="BF21" s="693"/>
      <c r="BG21" s="693"/>
      <c r="BH21" s="693"/>
      <c r="BI21" s="693"/>
      <c r="BJ21" s="657" t="s">
        <v>5630</v>
      </c>
      <c r="BK21" s="693"/>
      <c r="BL21" s="675"/>
      <c r="BM21" s="662" t="s">
        <v>5631</v>
      </c>
      <c r="BN21" s="694"/>
      <c r="BO21" s="694"/>
      <c r="BP21" s="662" t="s">
        <v>5632</v>
      </c>
      <c r="BQ21" s="694"/>
      <c r="BR21" s="723" t="s">
        <v>599</v>
      </c>
      <c r="BS21" s="694"/>
      <c r="BT21" s="662" t="s">
        <v>5633</v>
      </c>
      <c r="BU21" s="662" t="s">
        <v>5634</v>
      </c>
      <c r="BV21" s="675"/>
      <c r="BW21" s="696"/>
      <c r="BX21" s="696"/>
      <c r="BY21" s="696"/>
      <c r="BZ21" s="696"/>
      <c r="CA21" s="696"/>
      <c r="CB21" s="666" t="s">
        <v>5635</v>
      </c>
      <c r="CC21" s="696"/>
      <c r="CD21" s="696"/>
      <c r="CE21" s="696"/>
      <c r="CF21" s="696"/>
      <c r="CG21" s="696"/>
    </row>
    <row r="22">
      <c r="A22" s="552" t="s">
        <v>5636</v>
      </c>
      <c r="B22" s="96" t="s">
        <v>3692</v>
      </c>
      <c r="C22" s="97" t="s">
        <v>902</v>
      </c>
      <c r="D22" s="98" t="s">
        <v>902</v>
      </c>
      <c r="E22" s="99" t="s">
        <v>902</v>
      </c>
      <c r="F22" s="100" t="s">
        <v>902</v>
      </c>
      <c r="G22" s="96" t="s">
        <v>425</v>
      </c>
      <c r="H22" s="674"/>
      <c r="I22" s="674"/>
      <c r="J22" s="674"/>
      <c r="K22" s="697" t="s">
        <v>2961</v>
      </c>
      <c r="L22" s="674"/>
      <c r="M22" s="674"/>
      <c r="N22" s="674"/>
      <c r="O22" s="697" t="s">
        <v>5637</v>
      </c>
      <c r="P22" s="675"/>
      <c r="Q22" s="678"/>
      <c r="R22" s="678"/>
      <c r="S22" s="678"/>
      <c r="T22" s="678"/>
      <c r="U22" s="698"/>
      <c r="V22" s="698" t="s">
        <v>5638</v>
      </c>
      <c r="W22" s="675"/>
      <c r="X22" s="683"/>
      <c r="Y22" s="683"/>
      <c r="Z22" s="683"/>
      <c r="AA22" s="747"/>
      <c r="AB22" s="683"/>
      <c r="AC22" s="681" t="s">
        <v>5639</v>
      </c>
      <c r="AD22" s="683"/>
      <c r="AE22" s="683"/>
      <c r="AF22" s="681" t="s">
        <v>5640</v>
      </c>
      <c r="AG22" s="683"/>
      <c r="AH22" s="675"/>
      <c r="AI22" s="685"/>
      <c r="AJ22" s="685"/>
      <c r="AK22" s="646"/>
      <c r="AL22" s="707"/>
      <c r="AM22" s="685"/>
      <c r="AN22" s="685"/>
      <c r="AO22" s="685"/>
      <c r="AP22" s="685"/>
      <c r="AQ22" s="685"/>
      <c r="AR22" s="685"/>
      <c r="AS22" s="685"/>
      <c r="AT22" s="685"/>
      <c r="AU22" s="685"/>
      <c r="AV22" s="707" t="s">
        <v>5641</v>
      </c>
      <c r="AW22" s="685"/>
      <c r="AX22" s="675"/>
      <c r="AY22" s="689"/>
      <c r="AZ22" s="689"/>
      <c r="BA22" s="689"/>
      <c r="BB22" s="746" t="s">
        <v>5642</v>
      </c>
      <c r="BC22" s="689"/>
      <c r="BD22" s="675"/>
      <c r="BE22" s="693"/>
      <c r="BF22" s="736" t="s">
        <v>3252</v>
      </c>
      <c r="BG22" s="693"/>
      <c r="BH22" s="693"/>
      <c r="BI22" s="693"/>
      <c r="BJ22" s="693"/>
      <c r="BK22" s="736" t="s">
        <v>5643</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716" t="s">
        <v>2198</v>
      </c>
      <c r="B23" s="76" t="s">
        <v>3692</v>
      </c>
      <c r="C23" s="77" t="s">
        <v>708</v>
      </c>
      <c r="D23" s="78" t="s">
        <v>903</v>
      </c>
      <c r="E23" s="79" t="s">
        <v>902</v>
      </c>
      <c r="F23" s="80" t="s">
        <v>901</v>
      </c>
      <c r="G23" s="76" t="s">
        <v>612</v>
      </c>
      <c r="H23" s="632"/>
      <c r="I23" s="674"/>
      <c r="J23" s="674"/>
      <c r="K23" s="674"/>
      <c r="L23" s="674"/>
      <c r="M23" s="674"/>
      <c r="N23" s="674"/>
      <c r="O23" s="674"/>
      <c r="P23" s="675"/>
      <c r="Q23" s="678"/>
      <c r="R23" s="678"/>
      <c r="S23" s="678"/>
      <c r="T23" s="636" t="s">
        <v>189</v>
      </c>
      <c r="U23" s="677" t="s">
        <v>5644</v>
      </c>
      <c r="V23" s="636" t="s">
        <v>5645</v>
      </c>
      <c r="W23" s="675"/>
      <c r="X23" s="683"/>
      <c r="Y23" s="683"/>
      <c r="Z23" s="683"/>
      <c r="AA23" s="747"/>
      <c r="AB23" s="681"/>
      <c r="AC23" s="642" t="s">
        <v>5646</v>
      </c>
      <c r="AD23" s="641" t="s">
        <v>5647</v>
      </c>
      <c r="AE23" s="641" t="s">
        <v>3606</v>
      </c>
      <c r="AF23" s="683"/>
      <c r="AG23" s="683"/>
      <c r="AH23" s="675"/>
      <c r="AI23" s="685"/>
      <c r="AJ23" s="685"/>
      <c r="AK23" s="685"/>
      <c r="AL23" s="685"/>
      <c r="AM23" s="685"/>
      <c r="AN23" s="648" t="s">
        <v>5648</v>
      </c>
      <c r="AO23" s="685"/>
      <c r="AP23" s="685"/>
      <c r="AQ23" s="685"/>
      <c r="AR23" s="685"/>
      <c r="AS23" s="685"/>
      <c r="AT23" s="685"/>
      <c r="AU23" s="646" t="s">
        <v>1862</v>
      </c>
      <c r="AV23" s="685"/>
      <c r="AW23" s="685"/>
      <c r="AX23" s="675"/>
      <c r="AY23" s="689"/>
      <c r="AZ23" s="689"/>
      <c r="BA23" s="720" t="s">
        <v>4464</v>
      </c>
      <c r="BB23" s="689"/>
      <c r="BC23" s="689"/>
      <c r="BD23" s="675"/>
      <c r="BE23" s="693"/>
      <c r="BF23" s="693"/>
      <c r="BG23" s="693"/>
      <c r="BH23" s="693"/>
      <c r="BI23" s="693"/>
      <c r="BJ23" s="693"/>
      <c r="BK23" s="693"/>
      <c r="BL23" s="675"/>
      <c r="BM23" s="662" t="s">
        <v>5649</v>
      </c>
      <c r="BN23" s="694"/>
      <c r="BO23" s="694"/>
      <c r="BP23" s="694"/>
      <c r="BQ23" s="694"/>
      <c r="BR23" s="694"/>
      <c r="BS23" s="694"/>
      <c r="BT23" s="662" t="s">
        <v>5650</v>
      </c>
      <c r="BU23" s="694"/>
      <c r="BV23" s="675"/>
      <c r="BW23" s="696"/>
      <c r="BX23" s="696"/>
      <c r="BY23" s="696"/>
      <c r="BZ23" s="696"/>
      <c r="CA23" s="696"/>
      <c r="CB23" s="696"/>
      <c r="CC23" s="696"/>
      <c r="CD23" s="696"/>
      <c r="CE23" s="696"/>
      <c r="CF23" s="696"/>
      <c r="CG23" s="696"/>
    </row>
    <row r="24">
      <c r="A24" s="552" t="s">
        <v>5651</v>
      </c>
      <c r="B24" s="96" t="s">
        <v>1849</v>
      </c>
      <c r="C24" s="97" t="s">
        <v>902</v>
      </c>
      <c r="D24" s="98" t="s">
        <v>902</v>
      </c>
      <c r="E24" s="99" t="s">
        <v>903</v>
      </c>
      <c r="F24" s="100" t="s">
        <v>708</v>
      </c>
      <c r="G24" s="96" t="s">
        <v>2750</v>
      </c>
      <c r="H24" s="669" t="str">
        <f>HYPERLINK("https://twitter.com/Qbe_Root/status/1240777796600975360","53.98")</f>
        <v>53.98</v>
      </c>
      <c r="I24" s="632" t="s">
        <v>5652</v>
      </c>
      <c r="J24" s="697"/>
      <c r="K24" s="697"/>
      <c r="L24" s="697" t="s">
        <v>5653</v>
      </c>
      <c r="M24" s="674"/>
      <c r="N24" s="674"/>
      <c r="O24" s="674"/>
      <c r="P24" s="675"/>
      <c r="Q24" s="678"/>
      <c r="R24" s="678"/>
      <c r="S24" s="678"/>
      <c r="T24" s="678"/>
      <c r="U24" s="636" t="s">
        <v>303</v>
      </c>
      <c r="V24" s="698" t="s">
        <v>5654</v>
      </c>
      <c r="W24" s="675"/>
      <c r="X24" s="681" t="s">
        <v>4067</v>
      </c>
      <c r="Y24" s="683"/>
      <c r="Z24" s="681" t="s">
        <v>5655</v>
      </c>
      <c r="AA24" s="764" t="s">
        <v>5656</v>
      </c>
      <c r="AB24" s="681" t="s">
        <v>1740</v>
      </c>
      <c r="AC24" s="683"/>
      <c r="AD24" s="683"/>
      <c r="AE24" s="701" t="str">
        <f>HYPERLINK("https://twitter.com/Qbe_Root/status/1242884733232648192","56.04")</f>
        <v>56.04</v>
      </c>
      <c r="AF24" s="681" t="s">
        <v>5657</v>
      </c>
      <c r="AG24" s="683"/>
      <c r="AH24" s="675"/>
      <c r="AI24" s="685"/>
      <c r="AJ24" s="646" t="s">
        <v>272</v>
      </c>
      <c r="AK24" s="646" t="s">
        <v>5658</v>
      </c>
      <c r="AL24" s="707"/>
      <c r="AM24" s="685"/>
      <c r="AN24" s="93" t="s">
        <v>5659</v>
      </c>
      <c r="AO24" s="685"/>
      <c r="AP24" s="685"/>
      <c r="AQ24" s="685"/>
      <c r="AR24" s="685"/>
      <c r="AS24" s="685"/>
      <c r="AT24" s="685"/>
      <c r="AU24" s="646" t="s">
        <v>1446</v>
      </c>
      <c r="AV24" s="646" t="s">
        <v>5660</v>
      </c>
      <c r="AW24" s="685"/>
      <c r="AX24" s="675"/>
      <c r="AY24" s="689"/>
      <c r="AZ24" s="689"/>
      <c r="BA24" s="689"/>
      <c r="BB24" s="746" t="s">
        <v>5661</v>
      </c>
      <c r="BC24" s="689"/>
      <c r="BD24" s="675"/>
      <c r="BE24" s="693"/>
      <c r="BF24" s="693"/>
      <c r="BG24" s="693"/>
      <c r="BH24" s="693"/>
      <c r="BI24" s="657" t="s">
        <v>5662</v>
      </c>
      <c r="BJ24" s="693"/>
      <c r="BK24" s="657" t="s">
        <v>5663</v>
      </c>
      <c r="BL24" s="675"/>
      <c r="BM24" s="662" t="s">
        <v>5664</v>
      </c>
      <c r="BN24" s="694"/>
      <c r="BO24" s="694"/>
      <c r="BP24" s="694"/>
      <c r="BQ24" s="694"/>
      <c r="BR24" s="723" t="s">
        <v>5665</v>
      </c>
      <c r="BS24" s="694"/>
      <c r="BT24" s="765" t="str">
        <f>HYPERLINK("https://twitter.com/Qbe_Root/status/1400138849058275330", "1:53.21")</f>
        <v>1:53.21</v>
      </c>
      <c r="BU24" s="662" t="s">
        <v>2457</v>
      </c>
      <c r="BV24" s="675"/>
      <c r="BW24" s="696"/>
      <c r="BX24" s="696"/>
      <c r="BY24" s="696"/>
      <c r="BZ24" s="696"/>
      <c r="CA24" s="715" t="s">
        <v>4373</v>
      </c>
      <c r="CB24" s="696"/>
      <c r="CC24" s="696"/>
      <c r="CD24" s="696"/>
      <c r="CE24" s="696"/>
      <c r="CF24" s="696"/>
      <c r="CG24" s="696"/>
    </row>
    <row r="25">
      <c r="A25" s="716" t="s">
        <v>2110</v>
      </c>
      <c r="B25" s="76" t="s">
        <v>2252</v>
      </c>
      <c r="C25" s="77" t="s">
        <v>902</v>
      </c>
      <c r="D25" s="78" t="s">
        <v>902</v>
      </c>
      <c r="E25" s="79" t="s">
        <v>902</v>
      </c>
      <c r="F25" s="80" t="s">
        <v>902</v>
      </c>
      <c r="G25" s="76" t="s">
        <v>5055</v>
      </c>
      <c r="H25" s="632"/>
      <c r="I25" s="674"/>
      <c r="J25" s="674"/>
      <c r="K25" s="674"/>
      <c r="L25" s="632" t="s">
        <v>5666</v>
      </c>
      <c r="M25" s="674"/>
      <c r="N25" s="632" t="s">
        <v>5667</v>
      </c>
      <c r="O25" s="632"/>
      <c r="P25" s="675"/>
      <c r="Q25" s="678"/>
      <c r="R25" s="678"/>
      <c r="S25" s="678"/>
      <c r="T25" s="678"/>
      <c r="U25" s="678"/>
      <c r="V25" s="636" t="s">
        <v>5668</v>
      </c>
      <c r="W25" s="675"/>
      <c r="X25" s="683"/>
      <c r="Y25" s="683"/>
      <c r="Z25" s="641" t="s">
        <v>5327</v>
      </c>
      <c r="AA25" s="641" t="s">
        <v>5669</v>
      </c>
      <c r="AB25" s="641" t="s">
        <v>5670</v>
      </c>
      <c r="AC25" s="641" t="s">
        <v>5671</v>
      </c>
      <c r="AD25" s="683"/>
      <c r="AE25" s="641" t="s">
        <v>2427</v>
      </c>
      <c r="AF25" s="683"/>
      <c r="AG25" s="641" t="s">
        <v>5672</v>
      </c>
      <c r="AH25" s="675"/>
      <c r="AI25" s="685"/>
      <c r="AJ25" s="685"/>
      <c r="AK25" s="685"/>
      <c r="AL25" s="685"/>
      <c r="AM25" s="685"/>
      <c r="AN25" s="646" t="s">
        <v>5673</v>
      </c>
      <c r="AO25" s="685"/>
      <c r="AP25" s="685"/>
      <c r="AQ25" s="685"/>
      <c r="AR25" s="685"/>
      <c r="AS25" s="685"/>
      <c r="AT25" s="685"/>
      <c r="AU25" s="646" t="s">
        <v>323</v>
      </c>
      <c r="AV25" s="685"/>
      <c r="AW25" s="646" t="s">
        <v>5674</v>
      </c>
      <c r="AX25" s="675"/>
      <c r="AY25" s="689"/>
      <c r="AZ25" s="689"/>
      <c r="BA25" s="689"/>
      <c r="BB25" s="688" t="s">
        <v>5675</v>
      </c>
      <c r="BC25" s="689"/>
      <c r="BD25" s="675"/>
      <c r="BE25" s="693"/>
      <c r="BF25" s="693"/>
      <c r="BG25" s="693"/>
      <c r="BH25" s="693"/>
      <c r="BI25" s="693"/>
      <c r="BJ25" s="657" t="s">
        <v>5676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5677</v>
      </c>
      <c r="B26" s="96" t="s">
        <v>2489</v>
      </c>
      <c r="C26" s="97" t="s">
        <v>902</v>
      </c>
      <c r="D26" s="98" t="s">
        <v>902</v>
      </c>
      <c r="E26" s="99" t="s">
        <v>902</v>
      </c>
      <c r="F26" s="100" t="s">
        <v>902</v>
      </c>
      <c r="G26" s="96" t="s">
        <v>612</v>
      </c>
      <c r="H26" s="674"/>
      <c r="I26" s="674"/>
      <c r="J26" s="632" t="s">
        <v>5678</v>
      </c>
      <c r="K26" s="674"/>
      <c r="L26" s="674"/>
      <c r="M26" s="674"/>
      <c r="N26" s="674"/>
      <c r="O26" s="632" t="s">
        <v>5679</v>
      </c>
      <c r="P26" s="675"/>
      <c r="Q26" s="678"/>
      <c r="R26" s="678"/>
      <c r="S26" s="678"/>
      <c r="T26" s="678"/>
      <c r="U26" s="678"/>
      <c r="V26" s="636" t="s">
        <v>5680</v>
      </c>
      <c r="W26" s="675"/>
      <c r="X26" s="683"/>
      <c r="Y26" s="683"/>
      <c r="Z26" s="683"/>
      <c r="AA26" s="747"/>
      <c r="AB26" s="683"/>
      <c r="AC26" s="683"/>
      <c r="AD26" s="683"/>
      <c r="AE26" s="641" t="s">
        <v>3022</v>
      </c>
      <c r="AF26" s="641" t="s">
        <v>5681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5682</v>
      </c>
      <c r="BC26" s="689"/>
      <c r="BD26" s="675"/>
      <c r="BE26" s="693"/>
      <c r="BF26" s="693"/>
      <c r="BG26" s="693"/>
      <c r="BH26" s="693"/>
      <c r="BI26" s="693"/>
      <c r="BJ26" s="693"/>
      <c r="BK26" s="657" t="s">
        <v>5683</v>
      </c>
      <c r="BL26" s="675"/>
      <c r="BM26" s="694"/>
      <c r="BN26" s="694"/>
      <c r="BO26" s="694"/>
      <c r="BP26" s="662" t="s">
        <v>1706</v>
      </c>
      <c r="BQ26" s="694"/>
      <c r="BR26" s="694"/>
      <c r="BS26" s="694"/>
      <c r="BT26" s="723" t="s">
        <v>5684</v>
      </c>
      <c r="BU26" s="662" t="s">
        <v>5685</v>
      </c>
      <c r="BV26" s="675"/>
      <c r="BW26" s="666" t="s">
        <v>5686</v>
      </c>
      <c r="BX26" s="696"/>
      <c r="BY26" s="715"/>
      <c r="BZ26" s="715"/>
      <c r="CA26" s="696"/>
      <c r="CB26" s="696"/>
      <c r="CC26" s="696"/>
      <c r="CD26" s="696"/>
      <c r="CE26" s="696"/>
      <c r="CF26" s="696"/>
      <c r="CG26" s="696"/>
    </row>
    <row r="27">
      <c r="A27" s="716" t="s">
        <v>3295</v>
      </c>
      <c r="B27" s="76" t="s">
        <v>1483</v>
      </c>
      <c r="C27" s="77" t="s">
        <v>902</v>
      </c>
      <c r="D27" s="78" t="s">
        <v>902</v>
      </c>
      <c r="E27" s="79" t="s">
        <v>902</v>
      </c>
      <c r="F27" s="80" t="s">
        <v>902</v>
      </c>
      <c r="G27" s="76" t="s">
        <v>2286</v>
      </c>
      <c r="H27" s="632" t="s">
        <v>5687</v>
      </c>
      <c r="I27" s="674"/>
      <c r="J27" s="674"/>
      <c r="K27" s="674"/>
      <c r="L27" s="632" t="s">
        <v>5688</v>
      </c>
      <c r="M27" s="674"/>
      <c r="N27" s="632" t="s">
        <v>5689</v>
      </c>
      <c r="O27" s="674"/>
      <c r="P27" s="675"/>
      <c r="Q27" s="636" t="s">
        <v>5618</v>
      </c>
      <c r="R27" s="678"/>
      <c r="S27" s="678"/>
      <c r="T27" s="678"/>
      <c r="U27" s="698" t="s">
        <v>5289</v>
      </c>
      <c r="V27" s="636" t="s">
        <v>5690</v>
      </c>
      <c r="W27" s="675"/>
      <c r="X27" s="683"/>
      <c r="Y27" s="683"/>
      <c r="Z27" s="641" t="s">
        <v>3166</v>
      </c>
      <c r="AA27" s="747"/>
      <c r="AB27" s="641" t="s">
        <v>1166</v>
      </c>
      <c r="AC27" s="641" t="s">
        <v>5691</v>
      </c>
      <c r="AD27" s="683"/>
      <c r="AE27" s="641" t="s">
        <v>5692</v>
      </c>
      <c r="AF27" s="683"/>
      <c r="AG27" s="641" t="s">
        <v>5693</v>
      </c>
      <c r="AH27" s="675"/>
      <c r="AI27" s="646" t="s">
        <v>5694</v>
      </c>
      <c r="AJ27" s="646" t="s">
        <v>5695</v>
      </c>
      <c r="AK27" s="646" t="s">
        <v>1418</v>
      </c>
      <c r="AL27" s="646"/>
      <c r="AM27" s="685"/>
      <c r="AN27" s="685"/>
      <c r="AO27" s="685"/>
      <c r="AP27" s="685"/>
      <c r="AQ27" s="646" t="s">
        <v>5696</v>
      </c>
      <c r="AR27" s="707"/>
      <c r="AS27" s="646" t="s">
        <v>5697</v>
      </c>
      <c r="AT27" s="646"/>
      <c r="AU27" s="685"/>
      <c r="AV27" s="685"/>
      <c r="AW27" s="646" t="s">
        <v>5698</v>
      </c>
      <c r="AX27" s="675"/>
      <c r="AY27" s="688"/>
      <c r="AZ27" s="688" t="s">
        <v>5699</v>
      </c>
      <c r="BA27" s="689"/>
      <c r="BB27" s="746" t="s">
        <v>5700</v>
      </c>
      <c r="BC27" s="689"/>
      <c r="BD27" s="675"/>
      <c r="BE27" s="657" t="s">
        <v>5701</v>
      </c>
      <c r="BF27" s="693"/>
      <c r="BG27" s="693"/>
      <c r="BH27" s="693"/>
      <c r="BI27" s="693"/>
      <c r="BJ27" s="657" t="s">
        <v>5702</v>
      </c>
      <c r="BK27" s="657" t="s">
        <v>5703</v>
      </c>
      <c r="BL27" s="675"/>
      <c r="BM27" s="694"/>
      <c r="BN27" s="694"/>
      <c r="BO27" s="694"/>
      <c r="BP27" s="662" t="s">
        <v>1614</v>
      </c>
      <c r="BQ27" s="723" t="s">
        <v>5704</v>
      </c>
      <c r="BR27" s="694"/>
      <c r="BS27" s="694"/>
      <c r="BT27" s="662" t="s">
        <v>5705</v>
      </c>
      <c r="BU27" s="662" t="s">
        <v>5706</v>
      </c>
      <c r="BV27" s="675"/>
      <c r="BW27" s="667"/>
      <c r="BX27" s="696"/>
      <c r="BY27" s="696"/>
      <c r="BZ27" s="696"/>
      <c r="CA27" s="696"/>
      <c r="CB27" s="696"/>
      <c r="CC27" s="696"/>
      <c r="CD27" s="696"/>
      <c r="CE27" s="696"/>
      <c r="CF27" s="696"/>
      <c r="CG27" s="696"/>
    </row>
    <row r="28">
      <c r="A28" s="749" t="s">
        <v>5707</v>
      </c>
      <c r="B28" s="96" t="s">
        <v>4634</v>
      </c>
      <c r="C28" s="97" t="s">
        <v>903</v>
      </c>
      <c r="D28" s="98" t="s">
        <v>902</v>
      </c>
      <c r="E28" s="99" t="s">
        <v>902</v>
      </c>
      <c r="F28" s="100" t="s">
        <v>709</v>
      </c>
      <c r="G28" s="96" t="s">
        <v>901</v>
      </c>
      <c r="H28" s="674"/>
      <c r="I28" s="674"/>
      <c r="J28" s="674"/>
      <c r="K28" s="674"/>
      <c r="L28" s="674"/>
      <c r="M28" s="674"/>
      <c r="N28" s="674"/>
      <c r="O28" s="674"/>
      <c r="P28" s="675"/>
      <c r="Q28" s="766" t="str">
        <f>HYPERLINK("https://youtu.be/UsB9SYccMcU","1:32.77")</f>
        <v>1:32.77</v>
      </c>
      <c r="R28" s="767"/>
      <c r="S28" s="768" t="str">
        <f>HYPERLINK("https://youtu.be/y7apQUmx5sA","1:32.08")</f>
        <v>1:32.08</v>
      </c>
      <c r="T28" s="678" t="s">
        <v>3860</v>
      </c>
      <c r="U28" s="678"/>
      <c r="V28" s="678" t="s">
        <v>5708</v>
      </c>
      <c r="W28" s="675"/>
      <c r="X28" s="769"/>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716" t="s">
        <v>4179</v>
      </c>
      <c r="B29" s="76" t="s">
        <v>327</v>
      </c>
      <c r="C29" s="77" t="s">
        <v>902</v>
      </c>
      <c r="D29" s="78" t="s">
        <v>902</v>
      </c>
      <c r="E29" s="79" t="s">
        <v>902</v>
      </c>
      <c r="F29" s="80" t="s">
        <v>902</v>
      </c>
      <c r="G29" s="76" t="s">
        <v>425</v>
      </c>
      <c r="H29" s="674"/>
      <c r="I29" s="674"/>
      <c r="J29" s="674"/>
      <c r="K29" s="674"/>
      <c r="L29" s="632" t="s">
        <v>4172</v>
      </c>
      <c r="M29" s="674"/>
      <c r="N29" s="632" t="s">
        <v>5709</v>
      </c>
      <c r="O29" s="674"/>
      <c r="P29" s="675"/>
      <c r="Q29" s="678"/>
      <c r="R29" s="678"/>
      <c r="S29" s="678"/>
      <c r="T29" s="678"/>
      <c r="U29" s="698"/>
      <c r="V29" s="636" t="s">
        <v>5710</v>
      </c>
      <c r="W29" s="675"/>
      <c r="X29" s="683"/>
      <c r="Y29" s="683"/>
      <c r="Z29" s="681" t="s">
        <v>4335</v>
      </c>
      <c r="AA29" s="747"/>
      <c r="AB29" s="641" t="s">
        <v>509</v>
      </c>
      <c r="AC29" s="683"/>
      <c r="AD29" s="683"/>
      <c r="AE29" s="683"/>
      <c r="AF29" s="641" t="s">
        <v>5711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5712</v>
      </c>
      <c r="BC29" s="689"/>
      <c r="BD29" s="675"/>
      <c r="BE29" s="693"/>
      <c r="BF29" s="693"/>
      <c r="BG29" s="693"/>
      <c r="BH29" s="693"/>
      <c r="BI29" s="693"/>
      <c r="BJ29" s="693"/>
      <c r="BK29" s="693"/>
      <c r="BL29" s="675"/>
      <c r="BM29" s="662" t="s">
        <v>3579</v>
      </c>
      <c r="BN29" s="694"/>
      <c r="BO29" s="694"/>
      <c r="BP29" s="694"/>
      <c r="BQ29" s="694"/>
      <c r="BR29" s="694"/>
      <c r="BS29" s="694"/>
      <c r="BT29" s="694"/>
      <c r="BU29" s="723" t="s">
        <v>5713</v>
      </c>
      <c r="BV29" s="675"/>
      <c r="BW29" s="696"/>
      <c r="BX29" s="696"/>
      <c r="BY29" s="696"/>
      <c r="BZ29" s="696"/>
      <c r="CA29" s="696"/>
      <c r="CB29" s="696"/>
      <c r="CC29" s="696"/>
      <c r="CD29" s="696"/>
      <c r="CE29" s="696"/>
      <c r="CF29" s="696"/>
      <c r="CG29" s="696"/>
    </row>
    <row r="30">
      <c r="A30" s="257" t="s">
        <v>3220</v>
      </c>
      <c r="B30" s="96" t="s">
        <v>220</v>
      </c>
      <c r="C30" s="97" t="s">
        <v>902</v>
      </c>
      <c r="D30" s="98" t="s">
        <v>902</v>
      </c>
      <c r="E30" s="99" t="s">
        <v>902</v>
      </c>
      <c r="F30" s="100" t="s">
        <v>903</v>
      </c>
      <c r="G30" s="96" t="s">
        <v>903</v>
      </c>
      <c r="H30" s="632"/>
      <c r="I30" s="674"/>
      <c r="J30" s="674"/>
      <c r="K30" s="674"/>
      <c r="L30" s="674"/>
      <c r="M30" s="674"/>
      <c r="N30" s="674"/>
      <c r="O30" s="674"/>
      <c r="P30" s="675"/>
      <c r="Q30" s="678"/>
      <c r="R30" s="678"/>
      <c r="S30" s="678"/>
      <c r="T30" s="678"/>
      <c r="U30" s="678"/>
      <c r="V30" s="678"/>
      <c r="W30" s="675"/>
      <c r="X30" s="683"/>
      <c r="Y30" s="683"/>
      <c r="Z30" s="770" t="str">
        <f>HYPERLINK("https://www.twitch.tv/videos/943468135","1:18.80")</f>
        <v>1:18.80</v>
      </c>
      <c r="AA30" s="747"/>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716" t="s">
        <v>4632</v>
      </c>
      <c r="B31" s="76" t="s">
        <v>5055</v>
      </c>
      <c r="C31" s="77" t="s">
        <v>903</v>
      </c>
      <c r="D31" s="78" t="s">
        <v>902</v>
      </c>
      <c r="E31" s="79" t="s">
        <v>903</v>
      </c>
      <c r="F31" s="80" t="s">
        <v>709</v>
      </c>
      <c r="G31" s="76" t="s">
        <v>707</v>
      </c>
      <c r="H31" s="632" t="s">
        <v>629</v>
      </c>
      <c r="I31" s="674"/>
      <c r="J31" s="674"/>
      <c r="K31" s="674"/>
      <c r="L31" s="674"/>
      <c r="M31" s="674"/>
      <c r="N31" s="632" t="s">
        <v>5714</v>
      </c>
      <c r="O31" s="674"/>
      <c r="P31" s="675"/>
      <c r="Q31" s="636" t="s">
        <v>5715</v>
      </c>
      <c r="R31" s="678"/>
      <c r="S31" s="678"/>
      <c r="T31" s="678"/>
      <c r="U31" s="678"/>
      <c r="V31" s="678"/>
      <c r="W31" s="675"/>
      <c r="X31" s="683"/>
      <c r="Y31" s="683"/>
      <c r="Z31" s="683"/>
      <c r="AA31" s="747"/>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5716</v>
      </c>
      <c r="BP31" s="694"/>
      <c r="BQ31" s="694"/>
      <c r="BR31" s="694"/>
      <c r="BS31" s="664" t="s">
        <v>5717</v>
      </c>
      <c r="BT31" s="694"/>
      <c r="BU31" s="662" t="s">
        <v>5718</v>
      </c>
      <c r="BV31" s="675"/>
      <c r="BW31" s="696"/>
      <c r="BX31" s="696"/>
      <c r="BY31" s="696"/>
      <c r="BZ31" s="696"/>
      <c r="CA31" s="696"/>
      <c r="CB31" s="696"/>
      <c r="CC31" s="696"/>
      <c r="CD31" s="696"/>
      <c r="CE31" s="696"/>
      <c r="CF31" s="745" t="s">
        <v>5719</v>
      </c>
      <c r="CG31" s="696"/>
    </row>
    <row r="32" ht="17.25" customHeight="1">
      <c r="A32" s="749" t="s">
        <v>2059</v>
      </c>
      <c r="B32" s="96" t="s">
        <v>326</v>
      </c>
      <c r="C32" s="97" t="s">
        <v>902</v>
      </c>
      <c r="D32" s="98" t="s">
        <v>902</v>
      </c>
      <c r="E32" s="99" t="s">
        <v>902</v>
      </c>
      <c r="F32" s="100" t="s">
        <v>902</v>
      </c>
      <c r="G32" s="96" t="s">
        <v>708</v>
      </c>
      <c r="H32" s="674"/>
      <c r="I32" s="674"/>
      <c r="J32" s="674"/>
      <c r="K32" s="674"/>
      <c r="L32" s="771" t="s">
        <v>5720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6" t="s">
        <v>5721</v>
      </c>
      <c r="BC32" s="689"/>
      <c r="BD32" s="675"/>
      <c r="BE32" s="736"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2" t="s">
        <v>4791</v>
      </c>
      <c r="B33" s="76" t="s">
        <v>425</v>
      </c>
      <c r="C33" s="77" t="s">
        <v>902</v>
      </c>
      <c r="D33" s="78" t="s">
        <v>902</v>
      </c>
      <c r="E33" s="79" t="s">
        <v>902</v>
      </c>
      <c r="F33" s="80" t="s">
        <v>902</v>
      </c>
      <c r="G33" s="76" t="s">
        <v>709</v>
      </c>
      <c r="H33" s="674"/>
      <c r="I33" s="674"/>
      <c r="J33" s="674"/>
      <c r="K33" s="674"/>
      <c r="L33" s="771"/>
      <c r="M33" s="697"/>
      <c r="N33" s="674"/>
      <c r="O33" s="674"/>
      <c r="P33" s="675"/>
      <c r="Q33" s="678"/>
      <c r="R33" s="678"/>
      <c r="S33" s="678"/>
      <c r="T33" s="678"/>
      <c r="U33" s="678"/>
      <c r="V33" s="678"/>
      <c r="W33" s="675"/>
      <c r="X33" s="683"/>
      <c r="Y33" s="683"/>
      <c r="Z33" s="683" t="s">
        <v>5722</v>
      </c>
      <c r="AA33" s="683"/>
      <c r="AB33" s="683" t="s">
        <v>5723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6"/>
      <c r="BC33" s="689"/>
      <c r="BD33" s="675"/>
      <c r="BE33" s="736"/>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5724</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7"/>
      <c r="AB34" s="683"/>
      <c r="AC34" s="683"/>
      <c r="AD34" s="683"/>
      <c r="AE34" s="683"/>
      <c r="AF34" s="683"/>
      <c r="AG34" s="683"/>
      <c r="AH34" s="675"/>
      <c r="AI34" s="646" t="s">
        <v>5725</v>
      </c>
      <c r="AJ34" s="646" t="s">
        <v>5726</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3" t="s">
        <v>1643</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716" t="s">
        <v>2886</v>
      </c>
      <c r="B35" s="76" t="s">
        <v>707</v>
      </c>
      <c r="C35" s="77" t="s">
        <v>902</v>
      </c>
      <c r="D35" s="78" t="s">
        <v>902</v>
      </c>
      <c r="E35" s="79" t="s">
        <v>902</v>
      </c>
      <c r="F35" s="80" t="s">
        <v>902</v>
      </c>
      <c r="G35" s="76" t="s">
        <v>708</v>
      </c>
      <c r="H35" s="674"/>
      <c r="I35" s="674"/>
      <c r="J35" s="674"/>
      <c r="K35" s="674"/>
      <c r="L35" s="674"/>
      <c r="M35" s="674"/>
      <c r="N35" s="632" t="s">
        <v>5727</v>
      </c>
      <c r="O35" s="674"/>
      <c r="P35" s="675"/>
      <c r="Q35" s="678"/>
      <c r="R35" s="678"/>
      <c r="S35" s="678"/>
      <c r="T35" s="678"/>
      <c r="U35" s="678"/>
      <c r="V35" s="678"/>
      <c r="W35" s="675"/>
      <c r="X35" s="683"/>
      <c r="Y35" s="683"/>
      <c r="Z35" s="683"/>
      <c r="AA35" s="747"/>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5728</v>
      </c>
      <c r="BC35" s="689"/>
      <c r="BD35" s="675"/>
      <c r="BE35" s="693"/>
      <c r="BF35" s="693"/>
      <c r="BG35" s="693"/>
      <c r="BH35" s="693"/>
      <c r="BI35" s="693"/>
      <c r="BJ35" s="693"/>
      <c r="BK35" s="693"/>
      <c r="BL35" s="675"/>
      <c r="BM35" s="694"/>
      <c r="BN35" s="694"/>
      <c r="BO35" s="694"/>
      <c r="BP35" s="694"/>
      <c r="BQ35" s="694"/>
      <c r="BR35" s="694"/>
      <c r="BS35" s="694"/>
      <c r="BT35" s="694"/>
      <c r="BU35" s="662" t="s">
        <v>5729</v>
      </c>
      <c r="BV35" s="675"/>
      <c r="BW35" s="696"/>
      <c r="BX35" s="696"/>
      <c r="BY35" s="696"/>
      <c r="BZ35" s="696"/>
      <c r="CA35" s="696"/>
      <c r="CB35" s="696"/>
      <c r="CC35" s="696"/>
      <c r="CD35" s="696"/>
      <c r="CE35" s="696"/>
      <c r="CF35" s="696"/>
      <c r="CG35" s="696"/>
    </row>
    <row r="36">
      <c r="A36" s="552" t="s">
        <v>3134</v>
      </c>
      <c r="B36" s="96" t="s">
        <v>427</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6" t="s">
        <v>5730</v>
      </c>
      <c r="W36" s="675"/>
      <c r="X36" s="683"/>
      <c r="Y36" s="683"/>
      <c r="Z36" s="683"/>
      <c r="AA36" s="747"/>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716" t="s">
        <v>5033</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1305</v>
      </c>
      <c r="Y37" s="683"/>
      <c r="Z37" s="681" t="s">
        <v>1397</v>
      </c>
      <c r="AA37" s="747"/>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7"/>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716" t="s">
        <v>5731</v>
      </c>
      <c r="B39" s="76" t="s">
        <v>708</v>
      </c>
      <c r="C39" s="77" t="s">
        <v>902</v>
      </c>
      <c r="D39" s="78" t="s">
        <v>902</v>
      </c>
      <c r="E39" s="79" t="s">
        <v>902</v>
      </c>
      <c r="F39" s="80" t="s">
        <v>902</v>
      </c>
      <c r="G39" s="76" t="s">
        <v>903</v>
      </c>
      <c r="H39" s="632"/>
      <c r="I39" s="674"/>
      <c r="J39" s="674"/>
      <c r="K39" s="674"/>
      <c r="L39" s="674"/>
      <c r="M39" s="674"/>
      <c r="N39" s="674"/>
      <c r="O39" s="674"/>
      <c r="P39" s="675"/>
      <c r="Q39" s="678"/>
      <c r="R39" s="678"/>
      <c r="S39" s="678"/>
      <c r="T39" s="678"/>
      <c r="U39" s="678"/>
      <c r="V39" s="678"/>
      <c r="W39" s="675"/>
      <c r="X39" s="683"/>
      <c r="Y39" s="683"/>
      <c r="Z39" s="683"/>
      <c r="AA39" s="747"/>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4903</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7"/>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5732</v>
      </c>
      <c r="BT40" s="694"/>
      <c r="BU40" s="694"/>
      <c r="BV40" s="675"/>
      <c r="BW40" s="696"/>
      <c r="BX40" s="696"/>
      <c r="BY40" s="696"/>
      <c r="BZ40" s="696"/>
      <c r="CA40" s="696"/>
      <c r="CB40" s="696"/>
      <c r="CC40" s="696"/>
      <c r="CD40" s="696"/>
      <c r="CE40" s="696"/>
      <c r="CF40" s="695" t="s">
        <v>3838</v>
      </c>
      <c r="CG40" s="696"/>
    </row>
    <row r="41">
      <c r="A41" s="716" t="s">
        <v>5733</v>
      </c>
      <c r="B41" s="76" t="s">
        <v>903</v>
      </c>
      <c r="C41" s="77" t="s">
        <v>902</v>
      </c>
      <c r="D41" s="78" t="s">
        <v>902</v>
      </c>
      <c r="E41" s="79" t="s">
        <v>902</v>
      </c>
      <c r="F41" s="80" t="s">
        <v>902</v>
      </c>
      <c r="G41" s="76" t="s">
        <v>903</v>
      </c>
      <c r="H41" s="632" t="s">
        <v>4487</v>
      </c>
      <c r="I41" s="674"/>
      <c r="J41" s="674"/>
      <c r="K41" s="674"/>
      <c r="L41" s="674"/>
      <c r="M41" s="674"/>
      <c r="N41" s="674"/>
      <c r="O41" s="674"/>
      <c r="P41" s="675"/>
      <c r="Q41" s="678"/>
      <c r="R41" s="678"/>
      <c r="S41" s="678"/>
      <c r="T41" s="678"/>
      <c r="U41" s="678"/>
      <c r="V41" s="678"/>
      <c r="W41" s="675"/>
      <c r="X41" s="683"/>
      <c r="Y41" s="683"/>
      <c r="Z41" s="683"/>
      <c r="AA41" s="747"/>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9"/>
      <c r="B42" s="592"/>
      <c r="C42" s="593"/>
      <c r="D42" s="594"/>
      <c r="E42" s="595"/>
      <c r="F42" s="596"/>
      <c r="G42" s="592"/>
      <c r="H42" s="674"/>
      <c r="I42" s="674"/>
      <c r="J42" s="674"/>
      <c r="K42" s="674"/>
      <c r="L42" s="674"/>
      <c r="M42" s="674"/>
      <c r="N42" s="674"/>
      <c r="O42" s="674"/>
      <c r="P42" s="675"/>
      <c r="Q42" s="678"/>
      <c r="R42" s="678"/>
      <c r="S42" s="678"/>
      <c r="T42" s="678"/>
      <c r="U42" s="678"/>
      <c r="V42" s="678"/>
      <c r="W42" s="675"/>
      <c r="X42" s="683"/>
      <c r="Y42" s="683"/>
      <c r="Z42" s="683"/>
      <c r="AA42" s="747"/>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3"/>
      <c r="B43" s="586"/>
      <c r="C43" s="587"/>
      <c r="D43" s="588"/>
      <c r="E43" s="589"/>
      <c r="F43" s="590"/>
      <c r="G43" s="586"/>
      <c r="H43" s="674"/>
      <c r="I43" s="674"/>
      <c r="J43" s="674"/>
      <c r="K43" s="674"/>
      <c r="L43" s="674"/>
      <c r="M43" s="674"/>
      <c r="N43" s="674"/>
      <c r="O43" s="674"/>
      <c r="P43" s="675"/>
      <c r="Q43" s="678"/>
      <c r="R43" s="678"/>
      <c r="S43" s="678"/>
      <c r="T43" s="678"/>
      <c r="U43" s="678"/>
      <c r="V43" s="678"/>
      <c r="W43" s="675"/>
      <c r="X43" s="683"/>
      <c r="Y43" s="683"/>
      <c r="Z43" s="683"/>
      <c r="AA43" s="747"/>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9"/>
      <c r="B44" s="592"/>
      <c r="C44" s="593"/>
      <c r="D44" s="594"/>
      <c r="E44" s="595"/>
      <c r="F44" s="596"/>
      <c r="G44" s="592"/>
      <c r="H44" s="674"/>
      <c r="I44" s="674"/>
      <c r="J44" s="674"/>
      <c r="K44" s="674"/>
      <c r="L44" s="674"/>
      <c r="M44" s="674"/>
      <c r="N44" s="674"/>
      <c r="O44" s="674"/>
      <c r="P44" s="675"/>
      <c r="Q44" s="678"/>
      <c r="R44" s="678"/>
      <c r="S44" s="678"/>
      <c r="T44" s="678"/>
      <c r="U44" s="678"/>
      <c r="V44" s="678"/>
      <c r="W44" s="675"/>
      <c r="X44" s="683"/>
      <c r="Y44" s="683"/>
      <c r="Z44" s="683"/>
      <c r="AA44" s="747"/>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3"/>
      <c r="B45" s="586"/>
      <c r="C45" s="587"/>
      <c r="D45" s="588"/>
      <c r="E45" s="589"/>
      <c r="F45" s="590"/>
      <c r="G45" s="586"/>
      <c r="H45" s="674"/>
      <c r="I45" s="674"/>
      <c r="J45" s="674"/>
      <c r="K45" s="674"/>
      <c r="L45" s="674"/>
      <c r="M45" s="674"/>
      <c r="N45" s="674"/>
      <c r="O45" s="674"/>
      <c r="P45" s="675"/>
      <c r="Q45" s="678"/>
      <c r="R45" s="678"/>
      <c r="S45" s="678"/>
      <c r="T45" s="678"/>
      <c r="U45" s="678"/>
      <c r="V45" s="678"/>
      <c r="W45" s="675"/>
      <c r="X45" s="683"/>
      <c r="Y45" s="683"/>
      <c r="Z45" s="683"/>
      <c r="AA45" s="747"/>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9"/>
      <c r="B46" s="592"/>
      <c r="C46" s="593"/>
      <c r="D46" s="594"/>
      <c r="E46" s="595"/>
      <c r="F46" s="596"/>
      <c r="G46" s="592"/>
      <c r="H46" s="674"/>
      <c r="I46" s="674"/>
      <c r="J46" s="674"/>
      <c r="K46" s="674"/>
      <c r="L46" s="674"/>
      <c r="M46" s="674"/>
      <c r="N46" s="674"/>
      <c r="O46" s="674"/>
      <c r="P46" s="675"/>
      <c r="Q46" s="678"/>
      <c r="R46" s="678"/>
      <c r="S46" s="678"/>
      <c r="T46" s="678"/>
      <c r="U46" s="678"/>
      <c r="V46" s="678"/>
      <c r="W46" s="675"/>
      <c r="X46" s="683"/>
      <c r="Y46" s="683"/>
      <c r="Z46" s="683"/>
      <c r="AA46" s="747"/>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3"/>
      <c r="B47" s="586"/>
      <c r="C47" s="587"/>
      <c r="D47" s="588"/>
      <c r="E47" s="589"/>
      <c r="F47" s="590"/>
      <c r="G47" s="586"/>
      <c r="H47" s="674"/>
      <c r="I47" s="674"/>
      <c r="J47" s="674"/>
      <c r="K47" s="674"/>
      <c r="L47" s="674"/>
      <c r="M47" s="674"/>
      <c r="N47" s="674"/>
      <c r="O47" s="674"/>
      <c r="P47" s="675"/>
      <c r="Q47" s="678"/>
      <c r="R47" s="678"/>
      <c r="S47" s="678"/>
      <c r="T47" s="678"/>
      <c r="U47" s="678"/>
      <c r="V47" s="678"/>
      <c r="W47" s="675"/>
      <c r="X47" s="683"/>
      <c r="Y47" s="683"/>
      <c r="Z47" s="683"/>
      <c r="AA47" s="747"/>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9"/>
      <c r="B48" s="592"/>
      <c r="C48" s="593"/>
      <c r="D48" s="594"/>
      <c r="E48" s="595"/>
      <c r="F48" s="596"/>
      <c r="G48" s="592"/>
      <c r="H48" s="674"/>
      <c r="I48" s="674"/>
      <c r="J48" s="674"/>
      <c r="K48" s="674"/>
      <c r="L48" s="674"/>
      <c r="M48" s="674"/>
      <c r="N48" s="674"/>
      <c r="O48" s="674"/>
      <c r="P48" s="675"/>
      <c r="Q48" s="678"/>
      <c r="R48" s="678"/>
      <c r="S48" s="678"/>
      <c r="T48" s="678"/>
      <c r="U48" s="678"/>
      <c r="V48" s="678"/>
      <c r="W48" s="675"/>
      <c r="X48" s="683"/>
      <c r="Y48" s="683"/>
      <c r="Z48" s="683"/>
      <c r="AA48" s="747"/>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5734</v>
      </c>
      <c r="D1" s="775" t="s">
        <v>5735</v>
      </c>
      <c r="E1" s="776" t="s">
        <v>5736</v>
      </c>
      <c r="F1" s="776" t="s">
        <v>423</v>
      </c>
      <c r="G1" s="775" t="s">
        <v>5737</v>
      </c>
      <c r="H1" s="776" t="s">
        <v>1431</v>
      </c>
      <c r="I1" s="775" t="s">
        <v>5738</v>
      </c>
      <c r="J1" s="777" t="s">
        <v>5739</v>
      </c>
      <c r="K1" s="776" t="s">
        <v>5740</v>
      </c>
      <c r="L1" s="776" t="s">
        <v>1041</v>
      </c>
      <c r="M1" s="775" t="s">
        <v>5741</v>
      </c>
      <c r="N1" s="776" t="s">
        <v>5742</v>
      </c>
      <c r="O1" s="776" t="s">
        <v>5651</v>
      </c>
      <c r="P1" s="776" t="s">
        <v>5636</v>
      </c>
      <c r="Q1" s="778" t="s">
        <v>5743</v>
      </c>
      <c r="R1" s="777" t="s">
        <v>1523</v>
      </c>
      <c r="S1" s="776" t="s">
        <v>5217</v>
      </c>
      <c r="T1" s="777" t="s">
        <v>1292</v>
      </c>
      <c r="U1" s="776" t="s">
        <v>1314</v>
      </c>
      <c r="V1" s="776" t="s">
        <v>5744</v>
      </c>
      <c r="W1" s="776" t="s">
        <v>5745</v>
      </c>
      <c r="X1" s="776" t="s">
        <v>5746</v>
      </c>
      <c r="Y1" s="776" t="s">
        <v>3295</v>
      </c>
      <c r="Z1" s="776" t="s">
        <v>1361</v>
      </c>
      <c r="AA1" s="776" t="s">
        <v>610</v>
      </c>
      <c r="AB1" s="776" t="s">
        <v>5747</v>
      </c>
      <c r="AC1" s="777" t="s">
        <v>5748</v>
      </c>
      <c r="AD1" s="776" t="s">
        <v>2848</v>
      </c>
      <c r="AE1" s="776" t="s">
        <v>2360</v>
      </c>
      <c r="AF1" s="776" t="s">
        <v>5749</v>
      </c>
      <c r="AG1" s="776" t="s">
        <v>5750</v>
      </c>
      <c r="AH1" s="776" t="s">
        <v>5751</v>
      </c>
      <c r="AI1" s="778" t="s">
        <v>5602</v>
      </c>
      <c r="AJ1" s="776" t="s">
        <v>765</v>
      </c>
      <c r="AK1" s="776" t="s">
        <v>3220</v>
      </c>
      <c r="AL1" s="776" t="s">
        <v>3424</v>
      </c>
      <c r="AM1" s="776"/>
      <c r="AN1" s="776"/>
      <c r="AO1" s="776"/>
      <c r="AP1" s="776"/>
      <c r="AQ1" s="776"/>
      <c r="AR1" s="776"/>
      <c r="AS1" s="776"/>
      <c r="AT1" s="776"/>
      <c r="AU1" s="776"/>
      <c r="AV1" s="776"/>
      <c r="AW1" s="776"/>
      <c r="AX1" s="776"/>
      <c r="AY1" s="776"/>
      <c r="AZ1" s="776"/>
      <c r="BA1" s="776"/>
      <c r="BB1" s="776"/>
    </row>
    <row r="2" ht="15.75" customHeight="1">
      <c r="A2" s="779" t="s">
        <v>44</v>
      </c>
      <c r="C2" s="780"/>
      <c r="D2" s="781" t="s">
        <v>5752</v>
      </c>
      <c r="E2" s="781" t="s">
        <v>5753</v>
      </c>
      <c r="F2" s="781" t="s">
        <v>5754</v>
      </c>
      <c r="G2" s="781" t="s">
        <v>4934</v>
      </c>
      <c r="H2" s="781" t="s">
        <v>5755</v>
      </c>
      <c r="I2" s="781" t="s">
        <v>5425</v>
      </c>
      <c r="J2" s="781" t="s">
        <v>5013</v>
      </c>
      <c r="K2" s="781" t="s">
        <v>5756</v>
      </c>
      <c r="L2" s="781" t="s">
        <v>5757</v>
      </c>
      <c r="M2" s="781" t="s">
        <v>5043</v>
      </c>
      <c r="N2" s="781" t="s">
        <v>5758</v>
      </c>
      <c r="O2" s="781" t="s">
        <v>2622</v>
      </c>
      <c r="P2" s="781" t="s">
        <v>904</v>
      </c>
      <c r="Q2" s="781" t="s">
        <v>2200</v>
      </c>
      <c r="R2" s="781" t="s">
        <v>2200</v>
      </c>
      <c r="S2" s="781" t="s">
        <v>1965</v>
      </c>
      <c r="T2" s="781" t="s">
        <v>4276</v>
      </c>
      <c r="U2" s="781" t="s">
        <v>218</v>
      </c>
      <c r="V2" s="781" t="s">
        <v>3780</v>
      </c>
      <c r="W2" s="781" t="s">
        <v>4746</v>
      </c>
      <c r="X2" s="781" t="s">
        <v>3836</v>
      </c>
      <c r="Y2" s="781" t="s">
        <v>5615</v>
      </c>
      <c r="Z2" s="781" t="s">
        <v>2362</v>
      </c>
      <c r="AA2" s="781" t="s">
        <v>2362</v>
      </c>
      <c r="AB2" s="781" t="s">
        <v>2362</v>
      </c>
      <c r="AC2" s="781" t="s">
        <v>327</v>
      </c>
      <c r="AD2" s="781" t="s">
        <v>5055</v>
      </c>
      <c r="AE2" s="781" t="s">
        <v>522</v>
      </c>
      <c r="AF2" s="781" t="s">
        <v>522</v>
      </c>
      <c r="AG2" s="781" t="s">
        <v>707</v>
      </c>
      <c r="AH2" s="781" t="s">
        <v>426</v>
      </c>
      <c r="AI2" s="781" t="s">
        <v>427</v>
      </c>
      <c r="AJ2" s="781" t="s">
        <v>901</v>
      </c>
      <c r="AK2" s="781" t="s">
        <v>901</v>
      </c>
      <c r="AL2" s="781" t="s">
        <v>709</v>
      </c>
      <c r="AM2" s="781"/>
      <c r="AN2" s="781"/>
      <c r="AO2" s="781"/>
      <c r="AP2" s="781"/>
      <c r="AQ2" s="781"/>
      <c r="AR2" s="781"/>
      <c r="AS2" s="781"/>
      <c r="AT2" s="781"/>
      <c r="AU2" s="781"/>
      <c r="AV2" s="781"/>
      <c r="AW2" s="781"/>
      <c r="AX2" s="781"/>
      <c r="AY2" s="781"/>
      <c r="AZ2" s="781"/>
      <c r="BA2" s="781"/>
      <c r="BB2" s="781"/>
    </row>
    <row r="3" ht="15.75" customHeight="1">
      <c r="A3" s="782" t="s">
        <v>5759</v>
      </c>
      <c r="C3" s="780"/>
      <c r="D3" s="783" t="s">
        <v>5052</v>
      </c>
      <c r="E3" s="783" t="s">
        <v>1212</v>
      </c>
      <c r="F3" s="783" t="s">
        <v>1965</v>
      </c>
      <c r="G3" s="783" t="s">
        <v>2200</v>
      </c>
      <c r="H3" s="783" t="s">
        <v>1363</v>
      </c>
      <c r="I3" s="783" t="s">
        <v>3297</v>
      </c>
      <c r="J3" s="783" t="s">
        <v>5760</v>
      </c>
      <c r="K3" s="783" t="s">
        <v>428</v>
      </c>
      <c r="L3" s="783" t="s">
        <v>2751</v>
      </c>
      <c r="M3" s="783" t="s">
        <v>3897</v>
      </c>
      <c r="N3" s="783" t="s">
        <v>5761</v>
      </c>
      <c r="O3" s="783" t="s">
        <v>3691</v>
      </c>
      <c r="P3" s="783" t="s">
        <v>219</v>
      </c>
      <c r="Q3" s="783" t="s">
        <v>3780</v>
      </c>
      <c r="R3" s="783" t="s">
        <v>3836</v>
      </c>
      <c r="S3" s="783" t="s">
        <v>327</v>
      </c>
      <c r="T3" s="783" t="s">
        <v>3779</v>
      </c>
      <c r="U3" s="783" t="s">
        <v>707</v>
      </c>
      <c r="V3" s="783" t="s">
        <v>426</v>
      </c>
      <c r="W3" s="783" t="s">
        <v>3779</v>
      </c>
      <c r="X3" s="783" t="s">
        <v>901</v>
      </c>
      <c r="Y3" s="783" t="s">
        <v>326</v>
      </c>
      <c r="Z3" s="783" t="s">
        <v>426</v>
      </c>
      <c r="AA3" s="783" t="s">
        <v>901</v>
      </c>
      <c r="AB3" s="783" t="s">
        <v>427</v>
      </c>
      <c r="AC3" s="783" t="s">
        <v>426</v>
      </c>
      <c r="AD3" s="783" t="s">
        <v>425</v>
      </c>
      <c r="AE3" s="783" t="s">
        <v>3779</v>
      </c>
      <c r="AF3" s="783" t="s">
        <v>707</v>
      </c>
      <c r="AG3" s="783" t="s">
        <v>709</v>
      </c>
      <c r="AH3" s="783" t="s">
        <v>903</v>
      </c>
      <c r="AI3" s="783" t="s">
        <v>903</v>
      </c>
      <c r="AJ3" s="783" t="s">
        <v>903</v>
      </c>
      <c r="AK3" s="783" t="s">
        <v>903</v>
      </c>
      <c r="AL3" s="783" t="s">
        <v>709</v>
      </c>
      <c r="AM3" s="783"/>
      <c r="AN3" s="783"/>
      <c r="AO3" s="783"/>
      <c r="AP3" s="783"/>
      <c r="AQ3" s="783"/>
      <c r="AR3" s="783"/>
      <c r="AS3" s="783"/>
      <c r="AT3" s="783"/>
      <c r="AU3" s="783"/>
      <c r="AV3" s="783"/>
      <c r="AW3" s="783"/>
      <c r="AX3" s="783"/>
      <c r="AY3" s="783"/>
      <c r="AZ3" s="783"/>
      <c r="BA3" s="783"/>
      <c r="BB3" s="783"/>
    </row>
    <row r="4" ht="15.75" customHeight="1">
      <c r="A4" s="784" t="s">
        <v>5762</v>
      </c>
      <c r="B4" s="785"/>
      <c r="C4" s="786"/>
      <c r="D4" s="787" t="s">
        <v>5763</v>
      </c>
      <c r="E4" s="787" t="s">
        <v>5764</v>
      </c>
      <c r="F4" s="787" t="s">
        <v>2363</v>
      </c>
      <c r="G4" s="787" t="s">
        <v>1657</v>
      </c>
      <c r="H4" s="787" t="s">
        <v>1363</v>
      </c>
      <c r="I4" s="787" t="s">
        <v>2751</v>
      </c>
      <c r="J4" s="787" t="s">
        <v>3836</v>
      </c>
      <c r="K4" s="787" t="s">
        <v>839</v>
      </c>
      <c r="L4" s="787" t="s">
        <v>2751</v>
      </c>
      <c r="M4" s="787" t="s">
        <v>4492</v>
      </c>
      <c r="N4" s="787" t="s">
        <v>3037</v>
      </c>
      <c r="O4" s="787" t="s">
        <v>1211</v>
      </c>
      <c r="P4" s="787" t="s">
        <v>425</v>
      </c>
      <c r="Q4" s="787" t="s">
        <v>902</v>
      </c>
      <c r="R4" s="787" t="s">
        <v>426</v>
      </c>
      <c r="S4" s="787" t="s">
        <v>425</v>
      </c>
      <c r="T4" s="787" t="s">
        <v>707</v>
      </c>
      <c r="U4" s="787" t="s">
        <v>707</v>
      </c>
      <c r="V4" s="787" t="s">
        <v>901</v>
      </c>
      <c r="W4" s="787" t="s">
        <v>901</v>
      </c>
      <c r="X4" s="787" t="s">
        <v>901</v>
      </c>
      <c r="Y4" s="787" t="s">
        <v>708</v>
      </c>
      <c r="Z4" s="787" t="s">
        <v>708</v>
      </c>
      <c r="AA4" s="787" t="s">
        <v>901</v>
      </c>
      <c r="AB4" s="787" t="s">
        <v>901</v>
      </c>
      <c r="AC4" s="787" t="s">
        <v>426</v>
      </c>
      <c r="AD4" s="787" t="s">
        <v>708</v>
      </c>
      <c r="AE4" s="787" t="s">
        <v>426</v>
      </c>
      <c r="AF4" s="787" t="s">
        <v>708</v>
      </c>
      <c r="AG4" s="787" t="s">
        <v>902</v>
      </c>
      <c r="AH4" s="787" t="s">
        <v>903</v>
      </c>
      <c r="AI4" s="787" t="s">
        <v>902</v>
      </c>
      <c r="AJ4" s="787" t="s">
        <v>903</v>
      </c>
      <c r="AK4" s="787" t="s">
        <v>903</v>
      </c>
      <c r="AL4" s="787" t="s">
        <v>902</v>
      </c>
      <c r="AM4" s="787"/>
      <c r="AN4" s="787"/>
      <c r="AO4" s="787"/>
      <c r="AP4" s="787"/>
      <c r="AQ4" s="787"/>
      <c r="AR4" s="787"/>
      <c r="AS4" s="787"/>
      <c r="AT4" s="787"/>
      <c r="AU4" s="787"/>
      <c r="AV4" s="787"/>
      <c r="AW4" s="787"/>
      <c r="AX4" s="787"/>
      <c r="AY4" s="787"/>
      <c r="AZ4" s="787"/>
      <c r="BA4" s="787"/>
      <c r="BB4" s="787"/>
    </row>
    <row r="5">
      <c r="A5" s="788" t="s">
        <v>35</v>
      </c>
      <c r="D5" s="789"/>
      <c r="E5" s="789"/>
      <c r="F5" s="789"/>
      <c r="G5" s="789"/>
      <c r="H5" s="789"/>
      <c r="I5" s="789"/>
      <c r="J5" s="789"/>
      <c r="K5" s="789"/>
      <c r="L5" s="789"/>
      <c r="M5" s="789"/>
      <c r="N5" s="789"/>
      <c r="O5" s="789"/>
      <c r="P5" s="789"/>
      <c r="Q5" s="789"/>
      <c r="R5" s="789"/>
      <c r="S5" s="789"/>
      <c r="T5" s="789"/>
      <c r="U5" s="789"/>
      <c r="V5" s="789"/>
      <c r="W5" s="789"/>
      <c r="X5" s="789"/>
      <c r="Y5" s="788"/>
      <c r="Z5" s="789"/>
      <c r="AA5" s="789"/>
      <c r="AB5" s="789"/>
      <c r="AC5" s="789"/>
      <c r="AD5" s="789"/>
      <c r="AE5" s="789"/>
      <c r="AF5" s="789"/>
      <c r="AG5" s="789"/>
      <c r="AH5" s="789"/>
      <c r="AI5" s="789"/>
      <c r="AJ5" s="789"/>
      <c r="AK5" s="789"/>
      <c r="AL5" s="789"/>
      <c r="AM5" s="790"/>
      <c r="AN5" s="789"/>
      <c r="AO5" s="789"/>
      <c r="AP5" s="789"/>
      <c r="AQ5" s="789"/>
      <c r="AR5" s="789"/>
      <c r="AS5" s="789"/>
      <c r="AT5" s="789"/>
      <c r="AU5" s="789"/>
      <c r="AV5" s="789"/>
      <c r="AW5" s="789"/>
      <c r="AX5" s="789"/>
      <c r="AY5" s="789"/>
      <c r="AZ5" s="789"/>
      <c r="BA5" s="789"/>
      <c r="BB5" s="789"/>
    </row>
    <row r="6" ht="15.75" customHeight="1">
      <c r="A6" s="791" t="s">
        <v>5765</v>
      </c>
      <c r="B6" s="792" t="s">
        <v>5766</v>
      </c>
      <c r="C6" s="793" t="s">
        <v>222</v>
      </c>
      <c r="D6" s="794" t="s">
        <v>222</v>
      </c>
      <c r="E6" s="795" t="s">
        <v>906</v>
      </c>
      <c r="F6" s="796" t="s">
        <v>430</v>
      </c>
      <c r="G6" s="795" t="s">
        <v>330</v>
      </c>
      <c r="H6" s="794" t="s">
        <v>112</v>
      </c>
      <c r="I6" s="794" t="str">
        <f>HYPERLINK("https://youtu.be/BAG8a3WI9KM","52.27")</f>
        <v>52.27</v>
      </c>
      <c r="J6" s="795" t="str">
        <f>HYPERLINK("https://youtu.be/qv_H1NgDIQ8","53.73")</f>
        <v>53.73</v>
      </c>
      <c r="K6" s="795" t="s">
        <v>367</v>
      </c>
      <c r="L6" s="797" t="s">
        <v>1044</v>
      </c>
      <c r="M6" s="798"/>
      <c r="N6" s="796" t="s">
        <v>3641</v>
      </c>
      <c r="O6" s="798"/>
      <c r="P6" s="796"/>
      <c r="Q6" s="796"/>
      <c r="R6" s="795" t="str">
        <f>HYPERLINK("https://clips.twitch.tv/ZealousSeductiveOkapiCharlieBitMe","51.96")</f>
        <v>51.96</v>
      </c>
      <c r="S6" s="798"/>
      <c r="T6" s="796"/>
      <c r="U6" s="799"/>
      <c r="V6" s="796"/>
      <c r="W6" s="798"/>
      <c r="X6" s="796"/>
      <c r="Y6" s="800"/>
      <c r="Z6" s="798"/>
      <c r="AA6" s="798"/>
      <c r="AB6" s="796"/>
      <c r="AC6" s="796"/>
      <c r="AD6" s="796"/>
      <c r="AE6" s="798"/>
      <c r="AF6" s="796"/>
      <c r="AG6" s="796"/>
      <c r="AH6" s="796"/>
      <c r="AI6" s="798"/>
      <c r="AJ6" s="796"/>
      <c r="AK6" s="796"/>
      <c r="AL6" s="798"/>
      <c r="AM6" s="796"/>
      <c r="AN6" s="796"/>
      <c r="AO6" s="796"/>
      <c r="AP6" s="796"/>
      <c r="AQ6" s="796"/>
      <c r="AR6" s="796"/>
      <c r="AS6" s="796"/>
      <c r="AT6" s="796"/>
      <c r="AU6" s="796"/>
      <c r="AV6" s="796"/>
      <c r="AW6" s="796"/>
      <c r="AX6" s="796"/>
      <c r="AY6" s="796"/>
      <c r="AZ6" s="796"/>
      <c r="BA6" s="796"/>
      <c r="BB6" s="796"/>
    </row>
    <row r="7" ht="15.75" customHeight="1">
      <c r="A7" s="791" t="s">
        <v>5767</v>
      </c>
      <c r="B7" s="792" t="s">
        <v>5768</v>
      </c>
      <c r="C7" s="793" t="s">
        <v>5769</v>
      </c>
      <c r="D7" s="794" t="str">
        <f>HYPERLINK("https://youtu.be/CefbvCRxW34","1:21.78")</f>
        <v>1:21.78</v>
      </c>
      <c r="E7" s="794" t="s">
        <v>5770</v>
      </c>
      <c r="F7" s="796"/>
      <c r="G7" s="796"/>
      <c r="H7" s="794" t="str">
        <f>HYPERLINK("https://youtu.be/y9FQ4EcrohI", "1:21.52")</f>
        <v>1:21.52</v>
      </c>
      <c r="I7" s="796" t="s">
        <v>5771</v>
      </c>
      <c r="J7" s="796" t="s">
        <v>5772</v>
      </c>
      <c r="K7" s="794" t="s">
        <v>1966</v>
      </c>
      <c r="L7" s="796"/>
      <c r="M7" s="796"/>
      <c r="N7" s="796" t="s">
        <v>3642</v>
      </c>
      <c r="O7" s="794" t="s">
        <v>2398</v>
      </c>
      <c r="P7" s="796"/>
      <c r="Q7" s="796"/>
      <c r="R7" s="796"/>
      <c r="S7" s="796"/>
      <c r="T7" s="796"/>
      <c r="U7" s="800"/>
      <c r="V7" s="796"/>
      <c r="W7" s="796"/>
      <c r="X7" s="796"/>
      <c r="Y7" s="800"/>
      <c r="Z7" s="796"/>
      <c r="AA7" s="796"/>
      <c r="AB7" s="796"/>
      <c r="AC7" s="796"/>
      <c r="AD7" s="796"/>
      <c r="AE7" s="796"/>
      <c r="AF7" s="796"/>
      <c r="AG7" s="796"/>
      <c r="AH7" s="796"/>
      <c r="AI7" s="796"/>
      <c r="AJ7" s="796"/>
      <c r="AK7" s="796"/>
      <c r="AL7" s="796"/>
      <c r="AM7" s="796"/>
      <c r="AN7" s="796"/>
      <c r="AO7" s="796"/>
      <c r="AP7" s="796"/>
      <c r="AQ7" s="796"/>
      <c r="AR7" s="796"/>
      <c r="AS7" s="796"/>
      <c r="AT7" s="796"/>
      <c r="AU7" s="796"/>
      <c r="AV7" s="796"/>
      <c r="AW7" s="796"/>
      <c r="AX7" s="796"/>
      <c r="AY7" s="796"/>
      <c r="AZ7" s="796"/>
      <c r="BA7" s="796"/>
      <c r="BB7" s="796"/>
    </row>
    <row r="8" ht="15.75" customHeight="1">
      <c r="A8" s="801"/>
      <c r="B8" s="802" t="s">
        <v>5773</v>
      </c>
      <c r="C8" s="793" t="s">
        <v>223</v>
      </c>
      <c r="D8" s="794" t="s">
        <v>223</v>
      </c>
      <c r="E8" s="794" t="s">
        <v>907</v>
      </c>
      <c r="F8" s="796" t="s">
        <v>431</v>
      </c>
      <c r="G8" s="796" t="s">
        <v>524</v>
      </c>
      <c r="H8" s="794" t="s">
        <v>1435</v>
      </c>
      <c r="I8" s="794" t="str">
        <f>HYPERLINK("https://youtu.be/ZP_d48CVxG0","1:19.30")</f>
        <v>1:19.30</v>
      </c>
      <c r="J8" s="796" t="s">
        <v>3747</v>
      </c>
      <c r="K8" s="796"/>
      <c r="L8" s="796"/>
      <c r="M8" s="796"/>
      <c r="N8" s="796"/>
      <c r="O8" s="796"/>
      <c r="P8" s="796"/>
      <c r="Q8" s="796"/>
      <c r="R8" s="796" t="s">
        <v>5774</v>
      </c>
      <c r="S8" s="796"/>
      <c r="T8" s="796"/>
      <c r="U8" s="800"/>
      <c r="V8" s="796"/>
      <c r="W8" s="796"/>
      <c r="X8" s="796"/>
      <c r="Y8" s="800"/>
      <c r="Z8" s="796"/>
      <c r="AA8" s="796"/>
      <c r="AB8" s="796"/>
      <c r="AC8" s="796"/>
      <c r="AD8" s="796"/>
      <c r="AE8" s="796"/>
      <c r="AF8" s="796"/>
      <c r="AG8" s="796"/>
      <c r="AH8" s="796"/>
      <c r="AI8" s="796"/>
      <c r="AJ8" s="796"/>
      <c r="AK8" s="796"/>
      <c r="AL8" s="796"/>
      <c r="AM8" s="796"/>
      <c r="AN8" s="796"/>
      <c r="AO8" s="796"/>
      <c r="AP8" s="796"/>
      <c r="AQ8" s="796"/>
      <c r="AR8" s="796"/>
      <c r="AS8" s="796"/>
      <c r="AT8" s="796"/>
      <c r="AU8" s="796"/>
      <c r="AV8" s="796"/>
      <c r="AW8" s="796"/>
      <c r="AX8" s="796"/>
      <c r="AY8" s="796"/>
      <c r="AZ8" s="796"/>
      <c r="BA8" s="796"/>
      <c r="BB8" s="796"/>
    </row>
    <row r="9" ht="15.75" customHeight="1">
      <c r="A9" s="803" t="s">
        <v>5775</v>
      </c>
      <c r="B9" s="804" t="s">
        <v>5766</v>
      </c>
      <c r="C9" s="793" t="s">
        <v>5776</v>
      </c>
      <c r="D9" s="794" t="s">
        <v>5776</v>
      </c>
      <c r="E9" s="794" t="s">
        <v>1342</v>
      </c>
      <c r="F9" s="796" t="s">
        <v>1055</v>
      </c>
      <c r="G9" s="796" t="s">
        <v>1055</v>
      </c>
      <c r="H9" s="796"/>
      <c r="I9" s="796" t="s">
        <v>734</v>
      </c>
      <c r="J9" s="796" t="s">
        <v>1462</v>
      </c>
      <c r="K9" s="796"/>
      <c r="L9" s="796"/>
      <c r="M9" s="796" t="s">
        <v>5777</v>
      </c>
      <c r="N9" s="796"/>
      <c r="O9" s="796" t="s">
        <v>5778</v>
      </c>
      <c r="P9" s="796"/>
      <c r="Q9" s="796"/>
      <c r="R9" s="796"/>
      <c r="S9" s="796" t="s">
        <v>1001</v>
      </c>
      <c r="T9" s="796"/>
      <c r="U9" s="794" t="s">
        <v>1055</v>
      </c>
      <c r="V9" s="796"/>
      <c r="W9" s="796"/>
      <c r="X9" s="796"/>
      <c r="Y9" s="800"/>
      <c r="Z9" s="796"/>
      <c r="AA9" s="796"/>
      <c r="AB9" s="796"/>
      <c r="AC9" s="796"/>
      <c r="AD9" s="805" t="s">
        <v>2701</v>
      </c>
      <c r="AE9" s="796"/>
      <c r="AF9" s="796"/>
      <c r="AG9" s="796"/>
      <c r="AH9" s="796"/>
      <c r="AI9" s="796"/>
      <c r="AJ9" s="796"/>
      <c r="AK9" s="796"/>
      <c r="AL9" s="796"/>
      <c r="AM9" s="796"/>
      <c r="AN9" s="796"/>
      <c r="AO9" s="796"/>
      <c r="AP9" s="796"/>
      <c r="AQ9" s="796"/>
      <c r="AR9" s="796"/>
      <c r="AS9" s="796"/>
      <c r="AT9" s="796"/>
      <c r="AU9" s="796"/>
      <c r="AV9" s="796"/>
      <c r="AW9" s="796"/>
      <c r="AX9" s="796"/>
      <c r="AY9" s="796"/>
      <c r="AZ9" s="796"/>
      <c r="BA9" s="796"/>
      <c r="BB9" s="796"/>
    </row>
    <row r="10" ht="15.75" customHeight="1">
      <c r="A10" s="803" t="s">
        <v>5779</v>
      </c>
      <c r="B10" s="804" t="s">
        <v>5768</v>
      </c>
      <c r="C10" s="806" t="s">
        <v>202</v>
      </c>
      <c r="D10" s="807"/>
      <c r="E10" s="796"/>
      <c r="F10" s="807"/>
      <c r="G10" s="796"/>
      <c r="H10" s="794" t="s">
        <v>202</v>
      </c>
      <c r="I10" s="807"/>
      <c r="J10" s="796"/>
      <c r="K10" s="794" t="s">
        <v>5780</v>
      </c>
      <c r="L10" s="796"/>
      <c r="M10" s="796"/>
      <c r="N10" s="807"/>
      <c r="O10" s="796"/>
      <c r="P10" s="807"/>
      <c r="Q10" s="807"/>
      <c r="R10" s="796"/>
      <c r="S10" s="796"/>
      <c r="T10" s="807"/>
      <c r="U10" s="800"/>
      <c r="V10" s="807"/>
      <c r="W10" s="796"/>
      <c r="X10" s="807"/>
      <c r="Y10" s="799"/>
      <c r="Z10" s="796"/>
      <c r="AA10" s="796"/>
      <c r="AB10" s="807"/>
      <c r="AC10" s="807"/>
      <c r="AD10" s="794" t="s">
        <v>1792</v>
      </c>
      <c r="AE10" s="796"/>
      <c r="AF10" s="807"/>
      <c r="AG10" s="807"/>
      <c r="AH10" s="807"/>
      <c r="AI10" s="796"/>
      <c r="AJ10" s="807"/>
      <c r="AK10" s="807"/>
      <c r="AL10" s="796"/>
      <c r="AM10" s="807"/>
      <c r="AN10" s="807"/>
      <c r="AO10" s="807"/>
      <c r="AP10" s="807"/>
      <c r="AQ10" s="807"/>
      <c r="AR10" s="807"/>
      <c r="AS10" s="807"/>
      <c r="AT10" s="807"/>
      <c r="AU10" s="807"/>
      <c r="AV10" s="807"/>
      <c r="AW10" s="807"/>
      <c r="AX10" s="807"/>
      <c r="AY10" s="807"/>
      <c r="AZ10" s="807"/>
      <c r="BA10" s="807"/>
      <c r="BB10" s="807"/>
    </row>
    <row r="11" ht="15.75" customHeight="1">
      <c r="A11" s="801"/>
      <c r="B11" s="802" t="s">
        <v>5773</v>
      </c>
      <c r="C11" s="793" t="s">
        <v>5781</v>
      </c>
      <c r="D11" s="794" t="s">
        <v>5781</v>
      </c>
      <c r="E11" s="794" t="s">
        <v>1919</v>
      </c>
      <c r="F11" s="796"/>
      <c r="G11" s="807"/>
      <c r="H11" s="794" t="s">
        <v>1722</v>
      </c>
      <c r="I11" s="796"/>
      <c r="J11" s="807"/>
      <c r="K11" s="807"/>
      <c r="L11" s="807"/>
      <c r="M11" s="807"/>
      <c r="N11" s="796"/>
      <c r="O11" s="807"/>
      <c r="P11" s="796"/>
      <c r="Q11" s="796"/>
      <c r="R11" s="807"/>
      <c r="S11" s="807"/>
      <c r="T11" s="796"/>
      <c r="U11" s="799"/>
      <c r="V11" s="796"/>
      <c r="W11" s="807"/>
      <c r="X11" s="796"/>
      <c r="Y11" s="800"/>
      <c r="Z11" s="807"/>
      <c r="AA11" s="807"/>
      <c r="AB11" s="796"/>
      <c r="AC11" s="796"/>
      <c r="AD11" s="796"/>
      <c r="AE11" s="807"/>
      <c r="AF11" s="796"/>
      <c r="AG11" s="796"/>
      <c r="AH11" s="796"/>
      <c r="AI11" s="807"/>
      <c r="AJ11" s="796"/>
      <c r="AK11" s="796"/>
      <c r="AL11" s="807"/>
      <c r="AM11" s="796"/>
      <c r="AN11" s="796"/>
      <c r="AO11" s="796"/>
      <c r="AP11" s="796"/>
      <c r="AQ11" s="796"/>
      <c r="AR11" s="796"/>
      <c r="AS11" s="796"/>
      <c r="AT11" s="796"/>
      <c r="AU11" s="796"/>
      <c r="AV11" s="796"/>
      <c r="AW11" s="796"/>
      <c r="AX11" s="796"/>
      <c r="AY11" s="796"/>
      <c r="AZ11" s="796"/>
      <c r="BA11" s="796"/>
      <c r="BB11" s="796"/>
    </row>
    <row r="12" ht="15.75" customHeight="1">
      <c r="A12" s="791" t="s">
        <v>5782</v>
      </c>
      <c r="B12" s="792" t="s">
        <v>5783</v>
      </c>
      <c r="C12" s="793" t="s">
        <v>101</v>
      </c>
      <c r="D12" s="794" t="s">
        <v>101</v>
      </c>
      <c r="E12" s="794" t="s">
        <v>3255</v>
      </c>
      <c r="F12" s="796" t="s">
        <v>2254</v>
      </c>
      <c r="G12" s="796"/>
      <c r="H12" s="808"/>
      <c r="I12" s="796" t="s">
        <v>5784</v>
      </c>
      <c r="J12" s="796" t="s">
        <v>5785</v>
      </c>
      <c r="K12" s="794" t="s">
        <v>5786</v>
      </c>
      <c r="L12" s="796"/>
      <c r="M12" s="796"/>
      <c r="N12" s="794" t="s">
        <v>3643</v>
      </c>
      <c r="O12" s="794" t="s">
        <v>2851</v>
      </c>
      <c r="P12" s="796"/>
      <c r="Q12" s="796" t="s">
        <v>1804</v>
      </c>
      <c r="R12" s="796" t="s">
        <v>2254</v>
      </c>
      <c r="S12" s="796"/>
      <c r="T12" s="796"/>
      <c r="U12" s="800"/>
      <c r="V12" s="796"/>
      <c r="W12" s="796"/>
      <c r="X12" s="796"/>
      <c r="Y12" s="800"/>
      <c r="Z12" s="796"/>
      <c r="AA12" s="796"/>
      <c r="AB12" s="805" t="s">
        <v>1371</v>
      </c>
      <c r="AC12" s="796"/>
      <c r="AD12" s="796"/>
      <c r="AE12" s="796"/>
      <c r="AF12" s="796"/>
      <c r="AG12" s="796"/>
      <c r="AH12" s="796"/>
      <c r="AI12" s="796"/>
      <c r="AJ12" s="796"/>
      <c r="AK12" s="796"/>
      <c r="AL12" s="796"/>
      <c r="AM12" s="796"/>
      <c r="AN12" s="796"/>
      <c r="AO12" s="796"/>
      <c r="AP12" s="796"/>
      <c r="AQ12" s="796"/>
      <c r="AR12" s="796"/>
      <c r="AS12" s="796"/>
      <c r="AT12" s="796"/>
      <c r="AU12" s="796"/>
      <c r="AV12" s="796"/>
      <c r="AW12" s="796"/>
      <c r="AX12" s="796"/>
      <c r="AY12" s="796"/>
      <c r="AZ12" s="796"/>
      <c r="BA12" s="796"/>
      <c r="BB12" s="796"/>
    </row>
    <row r="13" ht="15.75" customHeight="1">
      <c r="A13" s="801"/>
      <c r="B13" s="809" t="s">
        <v>5787</v>
      </c>
      <c r="C13" s="793" t="s">
        <v>224</v>
      </c>
      <c r="D13" s="794" t="s">
        <v>224</v>
      </c>
      <c r="E13" s="794" t="s">
        <v>908</v>
      </c>
      <c r="F13" s="794" t="s">
        <v>5788</v>
      </c>
      <c r="G13" s="796" t="s">
        <v>2365</v>
      </c>
      <c r="H13" s="794" t="s">
        <v>5789</v>
      </c>
      <c r="I13" s="796" t="s">
        <v>1065</v>
      </c>
      <c r="J13" s="796" t="s">
        <v>3137</v>
      </c>
      <c r="K13" s="794" t="s">
        <v>1967</v>
      </c>
      <c r="L13" s="797" t="s">
        <v>1046</v>
      </c>
      <c r="M13" s="794" t="s">
        <v>842</v>
      </c>
      <c r="N13" s="796"/>
      <c r="O13" s="794" t="s">
        <v>192</v>
      </c>
      <c r="P13" s="796"/>
      <c r="Q13" s="796"/>
      <c r="R13" s="794" t="str">
        <f>HYPERLINK("https://clips.twitch.tv/HilariousCourageousIcecreamTebowing","39.03")</f>
        <v>39.03</v>
      </c>
      <c r="S13" s="796"/>
      <c r="T13" s="796"/>
      <c r="U13" s="800"/>
      <c r="V13" s="796"/>
      <c r="W13" s="796"/>
      <c r="X13" s="796"/>
      <c r="Y13" s="800"/>
      <c r="Z13" s="796"/>
      <c r="AA13" s="796"/>
      <c r="AB13" s="796"/>
      <c r="AC13" s="796"/>
      <c r="AD13" s="805"/>
      <c r="AE13" s="796"/>
      <c r="AF13" s="796"/>
      <c r="AG13" s="796"/>
      <c r="AH13" s="796"/>
      <c r="AI13" s="796"/>
      <c r="AJ13" s="796"/>
      <c r="AK13" s="796"/>
      <c r="AL13" s="796"/>
      <c r="AM13" s="796"/>
      <c r="AN13" s="796"/>
      <c r="AO13" s="796"/>
      <c r="AP13" s="796"/>
      <c r="AQ13" s="796"/>
      <c r="AR13" s="796"/>
      <c r="AS13" s="796"/>
      <c r="AT13" s="796"/>
      <c r="AU13" s="796"/>
      <c r="AV13" s="796"/>
      <c r="AW13" s="796"/>
      <c r="AX13" s="796"/>
      <c r="AY13" s="796"/>
      <c r="AZ13" s="796"/>
      <c r="BA13" s="796"/>
      <c r="BB13" s="796"/>
    </row>
    <row r="14" ht="15.75" customHeight="1">
      <c r="A14" s="803" t="s">
        <v>5775</v>
      </c>
      <c r="B14" s="810" t="s">
        <v>5783</v>
      </c>
      <c r="C14" s="793" t="str">
        <f t="shared" ref="C14:D14" si="1">HYPERLINK("https://clips.twitch.tv/CalmFitMartenJKanStyle","14.16")</f>
        <v>14.16</v>
      </c>
      <c r="D14" s="795" t="str">
        <f t="shared" si="1"/>
        <v>14.16</v>
      </c>
      <c r="E14" s="794" t="s">
        <v>3397</v>
      </c>
      <c r="F14" s="795" t="str">
        <f>HYPERLINK("https://www.youtube.com/watch?v=h3GaauXfeR4","14.16")</f>
        <v>14.16</v>
      </c>
      <c r="G14" s="796"/>
      <c r="H14" s="798"/>
      <c r="I14" s="795" t="str">
        <f>HYPERLINK("https://youtu.be/F4XtupQ5d4o","14.33")</f>
        <v>14.33</v>
      </c>
      <c r="J14" s="794" t="str">
        <f>HYPERLINK("https://youtu.be/rZW3Nzg9CsM","14.20")</f>
        <v>14.20</v>
      </c>
      <c r="K14" s="794" t="str">
        <f>HYPERLINK("https://www.twitch.tv/videos/569558488","14.31")</f>
        <v>14.31</v>
      </c>
      <c r="L14" s="796"/>
      <c r="M14" s="796"/>
      <c r="N14" s="798" t="s">
        <v>3259</v>
      </c>
      <c r="O14" s="796"/>
      <c r="P14" s="798"/>
      <c r="Q14" s="798" t="s">
        <v>5790</v>
      </c>
      <c r="R14" s="796" t="s">
        <v>917</v>
      </c>
      <c r="S14" s="796"/>
      <c r="T14" s="798"/>
      <c r="U14" s="794" t="s">
        <v>3397</v>
      </c>
      <c r="V14" s="798"/>
      <c r="W14" s="796"/>
      <c r="X14" s="798"/>
      <c r="Y14" s="811" t="s">
        <v>3299</v>
      </c>
      <c r="Z14" s="796"/>
      <c r="AA14" s="796"/>
      <c r="AB14" s="794" t="s">
        <v>237</v>
      </c>
      <c r="AC14" s="798"/>
      <c r="AD14" s="798"/>
      <c r="AE14" s="796"/>
      <c r="AF14" s="798"/>
      <c r="AG14" s="798"/>
      <c r="AH14" s="798"/>
      <c r="AI14" s="796"/>
      <c r="AJ14" s="798"/>
      <c r="AK14" s="798"/>
      <c r="AL14" s="796"/>
      <c r="AM14" s="798"/>
      <c r="AN14" s="798"/>
      <c r="AO14" s="798"/>
      <c r="AP14" s="798"/>
      <c r="AQ14" s="798"/>
      <c r="AR14" s="798"/>
      <c r="AS14" s="798"/>
      <c r="AT14" s="798"/>
      <c r="AU14" s="798"/>
      <c r="AV14" s="798"/>
      <c r="AW14" s="798"/>
      <c r="AX14" s="798"/>
      <c r="AY14" s="798"/>
      <c r="AZ14" s="798"/>
      <c r="BA14" s="798"/>
      <c r="BB14" s="798"/>
    </row>
    <row r="15" ht="15.75" customHeight="1">
      <c r="A15" s="801"/>
      <c r="B15" s="809" t="s">
        <v>5787</v>
      </c>
      <c r="C15" s="793" t="s">
        <v>5021</v>
      </c>
      <c r="D15" s="794" t="s">
        <v>333</v>
      </c>
      <c r="E15" s="795" t="s">
        <v>333</v>
      </c>
      <c r="F15" s="794" t="str">
        <f>HYPERLINK("https://youtu.be/v-0tSrJ8Kf0","13.80")</f>
        <v>13.80</v>
      </c>
      <c r="G15" s="795" t="s">
        <v>333</v>
      </c>
      <c r="H15" s="794" t="s">
        <v>2168</v>
      </c>
      <c r="I15" s="794" t="str">
        <f>HYPERLINK("https://clips.twitch.tv/BusyTriangularAlmondRuleFive","13.97")</f>
        <v>13.97</v>
      </c>
      <c r="J15" s="795" t="str">
        <f>HYPERLINK("https://youtu.be/Kv9otnDdZKc","13.93")</f>
        <v>13.93</v>
      </c>
      <c r="K15" s="795" t="s">
        <v>1047</v>
      </c>
      <c r="L15" s="797" t="s">
        <v>3507</v>
      </c>
      <c r="M15" s="798"/>
      <c r="N15" s="794" t="s">
        <v>2890</v>
      </c>
      <c r="O15" s="795" t="s">
        <v>1851</v>
      </c>
      <c r="P15" s="796"/>
      <c r="Q15" s="796" t="s">
        <v>2445</v>
      </c>
      <c r="R15" s="798"/>
      <c r="S15" s="798"/>
      <c r="T15" s="794" t="s">
        <v>5021</v>
      </c>
      <c r="U15" s="800"/>
      <c r="V15" s="794" t="s">
        <v>982</v>
      </c>
      <c r="W15" s="798"/>
      <c r="X15" s="796"/>
      <c r="Y15" s="800"/>
      <c r="Z15" s="798"/>
      <c r="AA15" s="798"/>
      <c r="AB15" s="796"/>
      <c r="AC15" s="796"/>
      <c r="AD15" s="796"/>
      <c r="AE15" s="798"/>
      <c r="AF15" s="796"/>
      <c r="AG15" s="796"/>
      <c r="AH15" s="796"/>
      <c r="AI15" s="798"/>
      <c r="AJ15" s="796"/>
      <c r="AK15" s="796"/>
      <c r="AL15" s="798"/>
      <c r="AM15" s="796"/>
      <c r="AN15" s="796"/>
      <c r="AO15" s="796"/>
      <c r="AP15" s="796"/>
      <c r="AQ15" s="796"/>
      <c r="AR15" s="796"/>
      <c r="AS15" s="796"/>
      <c r="AT15" s="796"/>
      <c r="AU15" s="796"/>
      <c r="AV15" s="796"/>
      <c r="AW15" s="796"/>
      <c r="AX15" s="796"/>
      <c r="AY15" s="796"/>
      <c r="AZ15" s="796"/>
      <c r="BA15" s="796"/>
      <c r="BB15" s="796"/>
    </row>
    <row r="16" ht="15.75" customHeight="1">
      <c r="A16" s="803" t="s">
        <v>5779</v>
      </c>
      <c r="B16" s="804" t="s">
        <v>5766</v>
      </c>
      <c r="C16" s="793" t="s">
        <v>5791</v>
      </c>
      <c r="D16" s="794" t="s">
        <v>5791</v>
      </c>
      <c r="E16" s="794" t="s">
        <v>2032</v>
      </c>
      <c r="F16" s="794" t="s">
        <v>5588</v>
      </c>
      <c r="G16" s="796" t="s">
        <v>5792</v>
      </c>
      <c r="H16" s="796"/>
      <c r="I16" s="796"/>
      <c r="J16" s="796"/>
      <c r="K16" s="794" t="s">
        <v>5793</v>
      </c>
      <c r="L16" s="796"/>
      <c r="M16" s="794" t="s">
        <v>5588</v>
      </c>
      <c r="N16" s="796"/>
      <c r="O16" s="794" t="s">
        <v>1173</v>
      </c>
      <c r="P16" s="805" t="s">
        <v>5792</v>
      </c>
      <c r="Q16" s="796"/>
      <c r="R16" s="796"/>
      <c r="S16" s="796"/>
      <c r="T16" s="796"/>
      <c r="U16" s="800"/>
      <c r="V16" s="796"/>
      <c r="W16" s="796"/>
      <c r="X16" s="796"/>
      <c r="Y16" s="800"/>
      <c r="Z16" s="796"/>
      <c r="AA16" s="796"/>
      <c r="AB16" s="796"/>
      <c r="AC16" s="796"/>
      <c r="AD16" s="796"/>
      <c r="AE16" s="796"/>
      <c r="AF16" s="796"/>
      <c r="AG16" s="796"/>
      <c r="AH16" s="796"/>
      <c r="AI16" s="796"/>
      <c r="AJ16" s="796"/>
      <c r="AK16" s="796"/>
      <c r="AL16" s="796"/>
      <c r="AM16" s="796"/>
      <c r="AN16" s="796"/>
      <c r="AO16" s="796"/>
      <c r="AP16" s="796"/>
      <c r="AQ16" s="796"/>
      <c r="AR16" s="796"/>
      <c r="AS16" s="796"/>
      <c r="AT16" s="796"/>
      <c r="AU16" s="796"/>
      <c r="AV16" s="796"/>
      <c r="AW16" s="796"/>
      <c r="AX16" s="796"/>
      <c r="AY16" s="796"/>
      <c r="AZ16" s="796"/>
      <c r="BA16" s="796"/>
      <c r="BB16" s="796"/>
    </row>
    <row r="17" ht="15.75" customHeight="1">
      <c r="A17" s="803" t="s">
        <v>5794</v>
      </c>
      <c r="B17" s="804" t="s">
        <v>5795</v>
      </c>
      <c r="C17" s="793" t="s">
        <v>5796</v>
      </c>
      <c r="D17" s="812" t="s">
        <v>5796</v>
      </c>
      <c r="E17" s="812" t="s">
        <v>913</v>
      </c>
      <c r="F17" s="796" t="s">
        <v>1901</v>
      </c>
      <c r="G17" s="812" t="str">
        <f>HYPERLINK("https://clips.twitch.tv/TameHappyHerdPraiseIt","38.15")</f>
        <v>38.15</v>
      </c>
      <c r="H17" s="796"/>
      <c r="I17" s="812" t="str">
        <f>HYPERLINK("https://youtu.be/t-1yqXLdZMA","38.05")</f>
        <v>38.05</v>
      </c>
      <c r="J17" s="812" t="str">
        <f>HYPERLINK("https://youtu.be/Vn6tjVSJ144","36.45")</f>
        <v>36.45</v>
      </c>
      <c r="K17" s="796"/>
      <c r="L17" s="812" t="s">
        <v>1053</v>
      </c>
      <c r="M17" s="796"/>
      <c r="N17" s="812" t="s">
        <v>1967</v>
      </c>
      <c r="O17" s="796"/>
      <c r="P17" s="796"/>
      <c r="Q17" s="796"/>
      <c r="R17" s="796"/>
      <c r="S17" s="796"/>
      <c r="T17" s="796"/>
      <c r="U17" s="800"/>
      <c r="V17" s="796"/>
      <c r="W17" s="796"/>
      <c r="X17" s="796"/>
      <c r="Y17" s="800"/>
      <c r="Z17" s="796"/>
      <c r="AA17" s="796"/>
      <c r="AB17" s="796"/>
      <c r="AC17" s="796"/>
      <c r="AD17" s="796"/>
      <c r="AE17" s="796"/>
      <c r="AF17" s="796"/>
      <c r="AG17" s="796"/>
      <c r="AH17" s="812" t="s">
        <v>5797</v>
      </c>
      <c r="AI17" s="796"/>
      <c r="AJ17" s="796"/>
      <c r="AK17" s="796"/>
      <c r="AL17" s="796"/>
      <c r="AM17" s="796"/>
      <c r="AN17" s="796"/>
      <c r="AO17" s="796"/>
      <c r="AP17" s="796"/>
      <c r="AQ17" s="796"/>
      <c r="AR17" s="796"/>
      <c r="AS17" s="796"/>
      <c r="AT17" s="796"/>
      <c r="AU17" s="796"/>
      <c r="AV17" s="796"/>
      <c r="AW17" s="796"/>
      <c r="AX17" s="796"/>
      <c r="AY17" s="796"/>
      <c r="AZ17" s="796"/>
      <c r="BA17" s="796"/>
      <c r="BB17" s="796"/>
    </row>
    <row r="18" ht="15.75" customHeight="1">
      <c r="A18" s="791" t="s">
        <v>5798</v>
      </c>
      <c r="B18" s="792" t="s">
        <v>5799</v>
      </c>
      <c r="C18" s="793" t="s">
        <v>5800</v>
      </c>
      <c r="D18" s="794" t="str">
        <f>HYPERLINK("https://youtu.be/lEkVmE5mZ2Y","44.89")</f>
        <v>44.89</v>
      </c>
      <c r="E18" s="794" t="s">
        <v>5801</v>
      </c>
      <c r="F18" s="794" t="s">
        <v>5800</v>
      </c>
      <c r="G18" s="796"/>
      <c r="H18" s="796"/>
      <c r="I18" s="796" t="s">
        <v>3202</v>
      </c>
      <c r="J18" s="794" t="str">
        <f>HYPERLINK("https://www.youtube.com/watch?v=2TATjRbAkgw","46.87")</f>
        <v>46.87</v>
      </c>
      <c r="K18" s="796" t="s">
        <v>5148</v>
      </c>
      <c r="L18" s="796"/>
      <c r="M18" s="796"/>
      <c r="N18" s="794" t="s">
        <v>4674</v>
      </c>
      <c r="O18" s="796"/>
      <c r="P18" s="796"/>
      <c r="Q18" s="796"/>
      <c r="R18" s="794" t="str">
        <f>HYPERLINK("https://clips.twitch.tv/ManlyHedonisticDotterelOMGScoots","45.85")</f>
        <v>45.85</v>
      </c>
      <c r="S18" s="796"/>
      <c r="T18" s="796"/>
      <c r="U18" s="800"/>
      <c r="V18" s="796"/>
      <c r="W18" s="796"/>
      <c r="X18" s="796"/>
      <c r="Y18" s="800"/>
      <c r="Z18" s="796"/>
      <c r="AA18" s="796"/>
      <c r="AB18" s="796"/>
      <c r="AC18" s="796"/>
      <c r="AD18" s="796"/>
      <c r="AE18" s="796"/>
      <c r="AF18" s="796"/>
      <c r="AG18" s="796"/>
      <c r="AH18" s="796"/>
      <c r="AI18" s="796"/>
      <c r="AJ18" s="796"/>
      <c r="AK18" s="796"/>
      <c r="AL18" s="796"/>
      <c r="AM18" s="796"/>
      <c r="AN18" s="796"/>
      <c r="AO18" s="796"/>
      <c r="AP18" s="796"/>
      <c r="AQ18" s="796"/>
      <c r="AR18" s="796"/>
      <c r="AS18" s="796"/>
      <c r="AT18" s="796"/>
      <c r="AU18" s="796"/>
      <c r="AV18" s="796"/>
      <c r="AW18" s="796"/>
      <c r="AX18" s="796"/>
      <c r="AY18" s="796"/>
      <c r="AZ18" s="796"/>
      <c r="BA18" s="796"/>
      <c r="BB18" s="796"/>
    </row>
    <row r="19" ht="15.75" customHeight="1">
      <c r="A19" s="801"/>
      <c r="B19" s="809" t="s">
        <v>5802</v>
      </c>
      <c r="C19" s="793" t="s">
        <v>5803</v>
      </c>
      <c r="D19" s="794" t="s">
        <v>5803</v>
      </c>
      <c r="E19" s="794" t="s">
        <v>5257</v>
      </c>
      <c r="F19" s="796"/>
      <c r="G19" s="796"/>
      <c r="H19" s="796"/>
      <c r="I19" s="796"/>
      <c r="J19" s="796"/>
      <c r="K19" s="796"/>
      <c r="L19" s="796"/>
      <c r="M19" s="796"/>
      <c r="N19" s="794" t="s">
        <v>3096</v>
      </c>
      <c r="O19" s="796"/>
      <c r="P19" s="796"/>
      <c r="Q19" s="796"/>
      <c r="R19" s="796"/>
      <c r="S19" s="796"/>
      <c r="T19" s="796"/>
      <c r="U19" s="800"/>
      <c r="V19" s="796"/>
      <c r="W19" s="796"/>
      <c r="X19" s="796"/>
      <c r="Y19" s="800"/>
      <c r="Z19" s="796"/>
      <c r="AA19" s="796"/>
      <c r="AB19" s="796"/>
      <c r="AC19" s="796"/>
      <c r="AD19" s="796"/>
      <c r="AE19" s="796"/>
      <c r="AF19" s="794" t="s">
        <v>2704</v>
      </c>
      <c r="AG19" s="796"/>
      <c r="AH19" s="796"/>
      <c r="AI19" s="796"/>
      <c r="AJ19" s="796"/>
      <c r="AK19" s="796"/>
      <c r="AL19" s="796"/>
      <c r="AM19" s="796"/>
      <c r="AN19" s="796"/>
      <c r="AO19" s="796"/>
      <c r="AP19" s="796"/>
      <c r="AQ19" s="796"/>
      <c r="AR19" s="796"/>
      <c r="AS19" s="796"/>
      <c r="AT19" s="796"/>
      <c r="AU19" s="796"/>
      <c r="AV19" s="796"/>
      <c r="AW19" s="796"/>
      <c r="AX19" s="796"/>
      <c r="AY19" s="796"/>
      <c r="AZ19" s="796"/>
      <c r="BA19" s="796"/>
      <c r="BB19" s="796"/>
    </row>
    <row r="20" ht="15.75" customHeight="1">
      <c r="A20" s="801"/>
      <c r="B20" s="809" t="s">
        <v>5804</v>
      </c>
      <c r="C20" s="793" t="s">
        <v>5805</v>
      </c>
      <c r="D20" s="794" t="s">
        <v>5805</v>
      </c>
      <c r="E20" s="794" t="s">
        <v>887</v>
      </c>
      <c r="F20" s="794" t="s">
        <v>145</v>
      </c>
      <c r="G20" s="794" t="s">
        <v>2104</v>
      </c>
      <c r="H20" s="794" t="s">
        <v>5806</v>
      </c>
      <c r="I20" s="794" t="str">
        <f>HYPERLINK("https://clips.twitch.tv/EnergeticBeautifulMallardRalpherZ","42.96")</f>
        <v>42.96</v>
      </c>
      <c r="J20" s="796" t="s">
        <v>953</v>
      </c>
      <c r="K20" s="813" t="s">
        <v>1968</v>
      </c>
      <c r="L20" s="797" t="s">
        <v>4552</v>
      </c>
      <c r="M20" s="796"/>
      <c r="N20" s="794" t="s">
        <v>724</v>
      </c>
      <c r="O20" s="796"/>
      <c r="P20" s="794" t="s">
        <v>1134</v>
      </c>
      <c r="Q20" s="796" t="s">
        <v>5807</v>
      </c>
      <c r="R20" s="796" t="s">
        <v>5808</v>
      </c>
      <c r="S20" s="796"/>
      <c r="T20" s="794" t="str">
        <f>HYPERLINK("https://www.youtube.com/watch?v=XcowqtMv72o","42.92")</f>
        <v>42.92</v>
      </c>
      <c r="U20" s="800"/>
      <c r="V20" s="796"/>
      <c r="W20" s="796"/>
      <c r="X20" s="796"/>
      <c r="Y20" s="800"/>
      <c r="Z20" s="796"/>
      <c r="AA20" s="796"/>
      <c r="AB20" s="796"/>
      <c r="AC20" s="796"/>
      <c r="AD20" s="796"/>
      <c r="AE20" s="796"/>
      <c r="AF20" s="796"/>
      <c r="AG20" s="796"/>
      <c r="AH20" s="796"/>
      <c r="AI20" s="796"/>
      <c r="AJ20" s="796"/>
      <c r="AK20" s="796"/>
      <c r="AL20" s="796"/>
      <c r="AM20" s="796"/>
      <c r="AN20" s="796"/>
      <c r="AO20" s="796"/>
      <c r="AP20" s="796"/>
      <c r="AQ20" s="796"/>
      <c r="AR20" s="796"/>
      <c r="AS20" s="796"/>
      <c r="AT20" s="796"/>
      <c r="AU20" s="796"/>
      <c r="AV20" s="796"/>
      <c r="AW20" s="796"/>
      <c r="AX20" s="796"/>
      <c r="AY20" s="796"/>
      <c r="AZ20" s="796"/>
      <c r="BA20" s="796"/>
      <c r="BB20" s="796"/>
    </row>
    <row r="21" ht="15.75" customHeight="1">
      <c r="A21" s="803" t="s">
        <v>5809</v>
      </c>
      <c r="B21" s="804" t="s">
        <v>5766</v>
      </c>
      <c r="C21" s="793" t="s">
        <v>185</v>
      </c>
      <c r="D21" s="814" t="s">
        <v>185</v>
      </c>
      <c r="E21" s="796"/>
      <c r="F21" s="814" t="s">
        <v>2116</v>
      </c>
      <c r="G21" s="812" t="s">
        <v>1633</v>
      </c>
      <c r="H21" s="815"/>
      <c r="I21" s="815"/>
      <c r="J21" s="796"/>
      <c r="K21" s="796"/>
      <c r="L21" s="796"/>
      <c r="M21" s="796"/>
      <c r="N21" s="815"/>
      <c r="O21" s="796"/>
      <c r="P21" s="815"/>
      <c r="Q21" s="815"/>
      <c r="R21" s="796"/>
      <c r="S21" s="796"/>
      <c r="T21" s="815"/>
      <c r="U21" s="800"/>
      <c r="V21" s="815"/>
      <c r="W21" s="796"/>
      <c r="X21" s="815"/>
      <c r="Y21" s="816"/>
      <c r="Z21" s="796"/>
      <c r="AA21" s="796"/>
      <c r="AB21" s="815"/>
      <c r="AC21" s="815"/>
      <c r="AD21" s="815"/>
      <c r="AE21" s="796"/>
      <c r="AF21" s="815"/>
      <c r="AG21" s="815"/>
      <c r="AH21" s="815"/>
      <c r="AI21" s="796"/>
      <c r="AJ21" s="815"/>
      <c r="AK21" s="815"/>
      <c r="AL21" s="796"/>
      <c r="AM21" s="815"/>
      <c r="AN21" s="815"/>
      <c r="AO21" s="815"/>
      <c r="AP21" s="815"/>
      <c r="AQ21" s="815"/>
      <c r="AR21" s="815"/>
      <c r="AS21" s="815"/>
      <c r="AT21" s="815"/>
      <c r="AU21" s="815"/>
      <c r="AV21" s="815"/>
      <c r="AW21" s="815"/>
      <c r="AX21" s="815"/>
      <c r="AY21" s="815"/>
      <c r="AZ21" s="815"/>
      <c r="BA21" s="815"/>
      <c r="BB21" s="815"/>
    </row>
    <row r="22" ht="15.75" customHeight="1">
      <c r="A22" s="791" t="s">
        <v>5810</v>
      </c>
      <c r="B22" s="792" t="s">
        <v>5811</v>
      </c>
      <c r="C22" s="793" t="s">
        <v>5812</v>
      </c>
      <c r="D22" s="817" t="s">
        <v>5813</v>
      </c>
      <c r="E22" s="817" t="s">
        <v>5812</v>
      </c>
      <c r="F22" s="815"/>
      <c r="G22" s="815"/>
      <c r="H22" s="815"/>
      <c r="I22" s="815"/>
      <c r="J22" s="815"/>
      <c r="K22" s="818" t="s">
        <v>5814</v>
      </c>
      <c r="L22" s="815"/>
      <c r="M22" s="815"/>
      <c r="N22" s="815"/>
      <c r="O22" s="815"/>
      <c r="P22" s="815"/>
      <c r="Q22" s="815"/>
      <c r="R22" s="815"/>
      <c r="S22" s="815"/>
      <c r="T22" s="815"/>
      <c r="U22" s="816"/>
      <c r="V22" s="815"/>
      <c r="W22" s="815"/>
      <c r="X22" s="815"/>
      <c r="Y22" s="816"/>
      <c r="Z22" s="815"/>
      <c r="AA22" s="815"/>
      <c r="AB22" s="815"/>
      <c r="AC22" s="815"/>
      <c r="AD22" s="815"/>
      <c r="AE22" s="815"/>
      <c r="AF22" s="815"/>
      <c r="AG22" s="815"/>
      <c r="AH22" s="815"/>
      <c r="AI22" s="815"/>
      <c r="AJ22" s="815"/>
      <c r="AK22" s="815"/>
      <c r="AL22" s="815"/>
      <c r="AM22" s="815"/>
      <c r="AN22" s="815"/>
      <c r="AO22" s="815"/>
      <c r="AP22" s="815"/>
      <c r="AQ22" s="815"/>
      <c r="AR22" s="815"/>
      <c r="AS22" s="815"/>
      <c r="AT22" s="815"/>
      <c r="AU22" s="815"/>
      <c r="AV22" s="815"/>
      <c r="AW22" s="815"/>
      <c r="AX22" s="815"/>
      <c r="AY22" s="815"/>
      <c r="AZ22" s="815"/>
      <c r="BA22" s="815"/>
      <c r="BB22" s="815"/>
    </row>
    <row r="23" ht="15.75" customHeight="1">
      <c r="A23" s="801"/>
      <c r="B23" s="809" t="s">
        <v>5815</v>
      </c>
      <c r="C23" s="793" t="s">
        <v>3154</v>
      </c>
      <c r="D23" s="812" t="s">
        <v>3154</v>
      </c>
      <c r="E23" s="815"/>
      <c r="F23" s="796"/>
      <c r="G23" s="814" t="s">
        <v>476</v>
      </c>
      <c r="H23" s="796"/>
      <c r="I23" s="796"/>
      <c r="J23" s="815"/>
      <c r="K23" s="815"/>
      <c r="L23" s="815"/>
      <c r="M23" s="815"/>
      <c r="N23" s="796"/>
      <c r="O23" s="815"/>
      <c r="P23" s="796"/>
      <c r="Q23" s="796"/>
      <c r="R23" s="815"/>
      <c r="S23" s="815"/>
      <c r="T23" s="796"/>
      <c r="U23" s="816"/>
      <c r="V23" s="796"/>
      <c r="W23" s="815"/>
      <c r="X23" s="796"/>
      <c r="Y23" s="800"/>
      <c r="Z23" s="815"/>
      <c r="AA23" s="815"/>
      <c r="AB23" s="796"/>
      <c r="AC23" s="796"/>
      <c r="AD23" s="796"/>
      <c r="AE23" s="815"/>
      <c r="AF23" s="796"/>
      <c r="AG23" s="796"/>
      <c r="AH23" s="796"/>
      <c r="AI23" s="815"/>
      <c r="AJ23" s="796"/>
      <c r="AK23" s="796"/>
      <c r="AL23" s="815"/>
      <c r="AM23" s="796"/>
      <c r="AN23" s="796"/>
      <c r="AO23" s="796"/>
      <c r="AP23" s="796"/>
      <c r="AQ23" s="796"/>
      <c r="AR23" s="796"/>
      <c r="AS23" s="796"/>
      <c r="AT23" s="796"/>
      <c r="AU23" s="796"/>
      <c r="AV23" s="796"/>
      <c r="AW23" s="796"/>
      <c r="AX23" s="796"/>
      <c r="AY23" s="796"/>
      <c r="AZ23" s="796"/>
      <c r="BA23" s="796"/>
      <c r="BB23" s="796"/>
    </row>
    <row r="24" ht="15.75" customHeight="1">
      <c r="A24" s="791" t="s">
        <v>5816</v>
      </c>
      <c r="B24" s="792" t="s">
        <v>5817</v>
      </c>
      <c r="C24" s="793" t="s">
        <v>638</v>
      </c>
      <c r="D24" s="812" t="str">
        <f>HYPERLINK("https://youtu.be/Ke7Ydg0njos","1:12.18")</f>
        <v>1:12.18</v>
      </c>
      <c r="E24" s="796"/>
      <c r="F24" s="796"/>
      <c r="G24" s="796"/>
      <c r="H24" s="796"/>
      <c r="I24" s="796"/>
      <c r="J24" s="812" t="s">
        <v>5818</v>
      </c>
      <c r="K24" s="796"/>
      <c r="L24" s="796"/>
      <c r="M24" s="796"/>
      <c r="N24" s="796"/>
      <c r="O24" s="796"/>
      <c r="P24" s="796"/>
      <c r="Q24" s="796"/>
      <c r="R24" s="796" t="s">
        <v>5819</v>
      </c>
      <c r="S24" s="796"/>
      <c r="T24" s="796"/>
      <c r="U24" s="800"/>
      <c r="V24" s="796"/>
      <c r="W24" s="796"/>
      <c r="X24" s="796"/>
      <c r="Y24" s="800"/>
      <c r="Z24" s="796"/>
      <c r="AA24" s="796"/>
      <c r="AB24" s="796"/>
      <c r="AC24" s="796"/>
      <c r="AD24" s="796"/>
      <c r="AE24" s="796"/>
      <c r="AF24" s="796"/>
      <c r="AG24" s="796"/>
      <c r="AH24" s="796"/>
      <c r="AI24" s="796"/>
      <c r="AJ24" s="796"/>
      <c r="AK24" s="796"/>
      <c r="AL24" s="796"/>
      <c r="AM24" s="796"/>
      <c r="AN24" s="796"/>
      <c r="AO24" s="796"/>
      <c r="AP24" s="796"/>
      <c r="AQ24" s="796"/>
      <c r="AR24" s="796"/>
      <c r="AS24" s="796"/>
      <c r="AT24" s="796"/>
      <c r="AU24" s="796"/>
      <c r="AV24" s="796"/>
      <c r="AW24" s="796"/>
      <c r="AX24" s="796"/>
      <c r="AY24" s="796"/>
      <c r="AZ24" s="796"/>
      <c r="BA24" s="796"/>
      <c r="BB24" s="796"/>
    </row>
    <row r="25" ht="15.75" customHeight="1">
      <c r="A25" s="819"/>
      <c r="B25" s="809" t="s">
        <v>5820</v>
      </c>
      <c r="C25" s="793" t="s">
        <v>5821</v>
      </c>
      <c r="D25" s="812" t="str">
        <f>HYPERLINK("https://youtu.be/Rcz3E5J0bbw","1:11.25")</f>
        <v>1:11.25</v>
      </c>
      <c r="E25" s="812" t="s">
        <v>5821</v>
      </c>
      <c r="F25" s="796"/>
      <c r="G25" s="796"/>
      <c r="H25" s="796"/>
      <c r="I25" s="796"/>
      <c r="J25" s="796"/>
      <c r="K25" s="796"/>
      <c r="L25" s="796"/>
      <c r="M25" s="796"/>
      <c r="N25" s="796"/>
      <c r="O25" s="796"/>
      <c r="P25" s="796"/>
      <c r="Q25" s="796"/>
      <c r="R25" s="796" t="s">
        <v>5822</v>
      </c>
      <c r="S25" s="796"/>
      <c r="T25" s="796"/>
      <c r="U25" s="800"/>
      <c r="V25" s="796"/>
      <c r="W25" s="796"/>
      <c r="X25" s="796"/>
      <c r="Y25" s="800"/>
      <c r="Z25" s="796"/>
      <c r="AA25" s="796"/>
      <c r="AB25" s="796"/>
      <c r="AC25" s="796"/>
      <c r="AD25" s="796"/>
      <c r="AE25" s="796"/>
      <c r="AF25" s="796"/>
      <c r="AG25" s="796"/>
      <c r="AH25" s="796"/>
      <c r="AI25" s="796"/>
      <c r="AJ25" s="796"/>
      <c r="AK25" s="796"/>
      <c r="AL25" s="796"/>
      <c r="AM25" s="796"/>
      <c r="AN25" s="796"/>
      <c r="AO25" s="796"/>
      <c r="AP25" s="796"/>
      <c r="AQ25" s="796"/>
      <c r="AR25" s="796"/>
      <c r="AS25" s="796"/>
      <c r="AT25" s="796"/>
      <c r="AU25" s="796"/>
      <c r="AV25" s="796"/>
      <c r="AW25" s="796"/>
      <c r="AX25" s="796"/>
      <c r="AY25" s="796"/>
      <c r="AZ25" s="796"/>
      <c r="BA25" s="796"/>
      <c r="BB25" s="796"/>
    </row>
    <row r="26" ht="15.75" customHeight="1">
      <c r="A26" s="819"/>
      <c r="B26" s="809" t="s">
        <v>5823</v>
      </c>
      <c r="C26" s="793" t="s">
        <v>5824</v>
      </c>
      <c r="D26" s="812" t="s">
        <v>5825</v>
      </c>
      <c r="E26" s="812" t="s">
        <v>5824</v>
      </c>
      <c r="F26" s="796"/>
      <c r="G26" s="796"/>
      <c r="H26" s="796"/>
      <c r="I26" s="796"/>
      <c r="J26" s="796"/>
      <c r="K26" s="796"/>
      <c r="L26" s="796"/>
      <c r="M26" s="796"/>
      <c r="N26" s="796"/>
      <c r="O26" s="796"/>
      <c r="P26" s="796"/>
      <c r="Q26" s="796"/>
      <c r="R26" s="796"/>
      <c r="S26" s="796"/>
      <c r="T26" s="796"/>
      <c r="U26" s="800"/>
      <c r="V26" s="796"/>
      <c r="W26" s="796"/>
      <c r="X26" s="796"/>
      <c r="Y26" s="800"/>
      <c r="Z26" s="796"/>
      <c r="AA26" s="796"/>
      <c r="AB26" s="796"/>
      <c r="AC26" s="796"/>
      <c r="AD26" s="796"/>
      <c r="AE26" s="796"/>
      <c r="AF26" s="796"/>
      <c r="AG26" s="796"/>
      <c r="AH26" s="796"/>
      <c r="AI26" s="796"/>
      <c r="AJ26" s="796"/>
      <c r="AK26" s="796"/>
      <c r="AL26" s="796"/>
      <c r="AM26" s="796"/>
      <c r="AN26" s="796"/>
      <c r="AO26" s="796"/>
      <c r="AP26" s="796"/>
      <c r="AQ26" s="796"/>
      <c r="AR26" s="796"/>
      <c r="AS26" s="796"/>
      <c r="AT26" s="796"/>
      <c r="AU26" s="796"/>
      <c r="AV26" s="796"/>
      <c r="AW26" s="796"/>
      <c r="AX26" s="796"/>
      <c r="AY26" s="796"/>
      <c r="AZ26" s="796"/>
      <c r="BA26" s="796"/>
      <c r="BB26" s="796"/>
    </row>
    <row r="27" ht="15.75" customHeight="1">
      <c r="A27" s="819"/>
      <c r="B27" s="809" t="s">
        <v>5826</v>
      </c>
      <c r="C27" s="793" t="s">
        <v>5365</v>
      </c>
      <c r="D27" s="794" t="s">
        <v>5365</v>
      </c>
      <c r="E27" s="796"/>
      <c r="F27" s="796"/>
      <c r="G27" s="796"/>
      <c r="H27" s="794" t="s">
        <v>1439</v>
      </c>
      <c r="I27" s="796"/>
      <c r="J27" s="796"/>
      <c r="K27" s="794" t="s">
        <v>1970</v>
      </c>
      <c r="L27" s="797" t="s">
        <v>1049</v>
      </c>
      <c r="M27" s="794" t="s">
        <v>5554</v>
      </c>
      <c r="N27" s="796"/>
      <c r="O27" s="796"/>
      <c r="P27" s="796"/>
      <c r="Q27" s="796"/>
      <c r="R27" s="796" t="s">
        <v>5827</v>
      </c>
      <c r="S27" s="796"/>
      <c r="T27" s="796"/>
      <c r="U27" s="800"/>
      <c r="V27" s="796"/>
      <c r="W27" s="796"/>
      <c r="X27" s="796"/>
      <c r="Y27" s="800"/>
      <c r="Z27" s="796"/>
      <c r="AA27" s="796"/>
      <c r="AB27" s="796"/>
      <c r="AC27" s="796"/>
      <c r="AD27" s="796"/>
      <c r="AE27" s="796"/>
      <c r="AF27" s="796"/>
      <c r="AG27" s="796"/>
      <c r="AH27" s="796"/>
      <c r="AI27" s="796"/>
      <c r="AJ27" s="796"/>
      <c r="AK27" s="796"/>
      <c r="AL27" s="796"/>
      <c r="AM27" s="796"/>
      <c r="AN27" s="796"/>
      <c r="AO27" s="796"/>
      <c r="AP27" s="796"/>
      <c r="AQ27" s="796"/>
      <c r="AR27" s="796"/>
      <c r="AS27" s="796"/>
      <c r="AT27" s="796"/>
      <c r="AU27" s="796"/>
      <c r="AV27" s="796"/>
      <c r="AW27" s="796"/>
      <c r="AX27" s="796"/>
      <c r="AY27" s="796"/>
      <c r="AZ27" s="796"/>
      <c r="BA27" s="796"/>
      <c r="BB27" s="796"/>
    </row>
    <row r="28" ht="15.75" customHeight="1">
      <c r="A28" s="803" t="s">
        <v>5775</v>
      </c>
      <c r="B28" s="804" t="s">
        <v>5828</v>
      </c>
      <c r="C28" s="793" t="s">
        <v>5035</v>
      </c>
      <c r="D28" s="794" t="s">
        <v>5035</v>
      </c>
      <c r="E28" s="796"/>
      <c r="F28" s="796"/>
      <c r="G28" s="796"/>
      <c r="H28" s="796"/>
      <c r="I28" s="796"/>
      <c r="J28" s="796"/>
      <c r="K28" s="794" t="s">
        <v>3940</v>
      </c>
      <c r="L28" s="796"/>
      <c r="M28" s="796"/>
      <c r="N28" s="794" t="s">
        <v>1000</v>
      </c>
      <c r="O28" s="796"/>
      <c r="P28" s="796"/>
      <c r="Q28" s="796"/>
      <c r="R28" s="796"/>
      <c r="S28" s="796"/>
      <c r="T28" s="796"/>
      <c r="U28" s="800"/>
      <c r="V28" s="796"/>
      <c r="W28" s="805"/>
      <c r="X28" s="796"/>
      <c r="Y28" s="800"/>
      <c r="Z28" s="796"/>
      <c r="AA28" s="796"/>
      <c r="AB28" s="796"/>
      <c r="AC28" s="796"/>
      <c r="AD28" s="796"/>
      <c r="AE28" s="796"/>
      <c r="AF28" s="796" t="s">
        <v>334</v>
      </c>
      <c r="AG28" s="796"/>
      <c r="AH28" s="796"/>
      <c r="AI28" s="796"/>
      <c r="AJ28" s="796"/>
      <c r="AK28" s="796"/>
      <c r="AL28" s="796"/>
      <c r="AM28" s="796"/>
      <c r="AN28" s="796"/>
      <c r="AO28" s="796"/>
      <c r="AP28" s="796"/>
      <c r="AQ28" s="796"/>
      <c r="AR28" s="796"/>
      <c r="AS28" s="796"/>
      <c r="AT28" s="796"/>
      <c r="AU28" s="796"/>
      <c r="AV28" s="796"/>
      <c r="AW28" s="796"/>
      <c r="AX28" s="796"/>
      <c r="AY28" s="796"/>
      <c r="AZ28" s="796"/>
      <c r="BA28" s="796"/>
      <c r="BB28" s="796"/>
    </row>
    <row r="29" ht="15.75" customHeight="1">
      <c r="A29" s="819"/>
      <c r="B29" s="809" t="s">
        <v>5829</v>
      </c>
      <c r="C29" s="793" t="s">
        <v>2221</v>
      </c>
      <c r="D29" s="812" t="s">
        <v>2221</v>
      </c>
      <c r="E29" s="796"/>
      <c r="F29" s="796"/>
      <c r="G29" s="796"/>
      <c r="H29" s="796"/>
      <c r="I29" s="796"/>
      <c r="J29" s="796"/>
      <c r="K29" s="796"/>
      <c r="L29" s="796"/>
      <c r="M29" s="796"/>
      <c r="N29" s="812" t="s">
        <v>5830</v>
      </c>
      <c r="O29" s="796"/>
      <c r="P29" s="796"/>
      <c r="Q29" s="796"/>
      <c r="R29" s="796"/>
      <c r="S29" s="796"/>
      <c r="T29" s="796"/>
      <c r="U29" s="800"/>
      <c r="V29" s="796"/>
      <c r="W29" s="796"/>
      <c r="X29" s="796"/>
      <c r="Y29" s="800"/>
      <c r="Z29" s="796"/>
      <c r="AA29" s="796"/>
      <c r="AB29" s="796"/>
      <c r="AC29" s="796"/>
      <c r="AD29" s="796"/>
      <c r="AE29" s="796"/>
      <c r="AF29" s="796" t="s">
        <v>1080</v>
      </c>
      <c r="AG29" s="796"/>
      <c r="AH29" s="796"/>
      <c r="AI29" s="796"/>
      <c r="AJ29" s="796"/>
      <c r="AK29" s="796"/>
      <c r="AL29" s="796"/>
      <c r="AM29" s="796"/>
      <c r="AN29" s="796"/>
      <c r="AO29" s="796"/>
      <c r="AP29" s="796"/>
      <c r="AQ29" s="796"/>
      <c r="AR29" s="796"/>
      <c r="AS29" s="796"/>
      <c r="AT29" s="796"/>
      <c r="AU29" s="796"/>
      <c r="AV29" s="796"/>
      <c r="AW29" s="796"/>
      <c r="AX29" s="796"/>
      <c r="AY29" s="796"/>
      <c r="AZ29" s="796"/>
      <c r="BA29" s="796"/>
      <c r="BB29" s="796"/>
    </row>
    <row r="30" ht="15.75" customHeight="1">
      <c r="A30" s="819" t="s">
        <v>5831</v>
      </c>
      <c r="B30" s="809" t="s">
        <v>5832</v>
      </c>
      <c r="C30" s="793" t="s">
        <v>110</v>
      </c>
      <c r="D30" s="794" t="str">
        <f>HYPERLINK("https://clips.twitch.tv/EntertainingEnchantingDumplingsUncleNox","40.79")</f>
        <v>40.79</v>
      </c>
      <c r="E30" s="794" t="s">
        <v>110</v>
      </c>
      <c r="F30" s="796" t="s">
        <v>732</v>
      </c>
      <c r="G30" s="796"/>
      <c r="H30" s="796"/>
      <c r="I30" s="796" t="s">
        <v>5833</v>
      </c>
      <c r="J30" s="796" t="s">
        <v>5830</v>
      </c>
      <c r="K30" s="796"/>
      <c r="L30" s="796"/>
      <c r="M30" s="796"/>
      <c r="N30" s="794" t="s">
        <v>5834</v>
      </c>
      <c r="O30" s="796"/>
      <c r="P30" s="796"/>
      <c r="Q30" s="796"/>
      <c r="R30" s="796"/>
      <c r="S30" s="796"/>
      <c r="T30" s="796"/>
      <c r="U30" s="800"/>
      <c r="V30" s="796"/>
      <c r="W30" s="796"/>
      <c r="X30" s="796"/>
      <c r="Y30" s="811" t="s">
        <v>5835</v>
      </c>
      <c r="Z30" s="796"/>
      <c r="AA30" s="796"/>
      <c r="AB30" s="796"/>
      <c r="AC30" s="796"/>
      <c r="AD30" s="796"/>
      <c r="AE30" s="796"/>
      <c r="AF30" s="796" t="s">
        <v>1989</v>
      </c>
      <c r="AG30" s="796"/>
      <c r="AH30" s="796"/>
      <c r="AI30" s="796"/>
      <c r="AJ30" s="796"/>
      <c r="AK30" s="796"/>
      <c r="AL30" s="796"/>
      <c r="AM30" s="796"/>
      <c r="AN30" s="796"/>
      <c r="AO30" s="796"/>
      <c r="AP30" s="796"/>
      <c r="AQ30" s="796"/>
      <c r="AR30" s="796"/>
      <c r="AS30" s="796"/>
      <c r="AT30" s="796"/>
      <c r="AU30" s="796"/>
      <c r="AV30" s="796"/>
      <c r="AW30" s="796"/>
      <c r="AX30" s="796"/>
      <c r="AY30" s="796"/>
      <c r="AZ30" s="796"/>
      <c r="BA30" s="796"/>
      <c r="BB30" s="796"/>
    </row>
    <row r="31" ht="15.75" customHeight="1">
      <c r="A31" s="801"/>
      <c r="B31" s="809" t="s">
        <v>5836</v>
      </c>
      <c r="C31" s="793" t="s">
        <v>1784</v>
      </c>
      <c r="D31" s="812" t="str">
        <f>HYPERLINK("https://clips.twitch.tv/ThirstyBlushingSandstormBrainSlug","40.19")</f>
        <v>40.19</v>
      </c>
      <c r="E31" s="796"/>
      <c r="F31" s="812" t="s">
        <v>1784</v>
      </c>
      <c r="G31" s="796"/>
      <c r="H31" s="796"/>
      <c r="I31" s="796" t="s">
        <v>1230</v>
      </c>
      <c r="J31" s="796" t="s">
        <v>4453</v>
      </c>
      <c r="K31" s="812" t="s">
        <v>2163</v>
      </c>
      <c r="L31" s="796"/>
      <c r="M31" s="796"/>
      <c r="N31" s="812" t="s">
        <v>4739</v>
      </c>
      <c r="O31" s="796"/>
      <c r="P31" s="796"/>
      <c r="Q31" s="796"/>
      <c r="R31" s="796"/>
      <c r="S31" s="796"/>
      <c r="T31" s="796"/>
      <c r="U31" s="800"/>
      <c r="V31" s="796"/>
      <c r="W31" s="796"/>
      <c r="X31" s="796"/>
      <c r="Y31" s="800"/>
      <c r="Z31" s="796"/>
      <c r="AA31" s="796"/>
      <c r="AB31" s="796"/>
      <c r="AC31" s="796"/>
      <c r="AD31" s="796"/>
      <c r="AE31" s="796"/>
      <c r="AF31" s="796" t="s">
        <v>3104</v>
      </c>
      <c r="AG31" s="796"/>
      <c r="AH31" s="796"/>
      <c r="AI31" s="796"/>
      <c r="AJ31" s="796"/>
      <c r="AK31" s="796"/>
      <c r="AL31" s="796"/>
      <c r="AM31" s="796"/>
      <c r="AN31" s="796"/>
      <c r="AO31" s="796"/>
      <c r="AP31" s="796"/>
      <c r="AQ31" s="796"/>
      <c r="AR31" s="796"/>
      <c r="AS31" s="796"/>
      <c r="AT31" s="796"/>
      <c r="AU31" s="796"/>
      <c r="AV31" s="796"/>
      <c r="AW31" s="796"/>
      <c r="AX31" s="796"/>
      <c r="AY31" s="796"/>
      <c r="AZ31" s="796"/>
      <c r="BA31" s="796"/>
      <c r="BB31" s="796"/>
    </row>
    <row r="32" ht="15.75" customHeight="1">
      <c r="A32" s="801"/>
      <c r="B32" s="809" t="s">
        <v>5837</v>
      </c>
      <c r="C32" s="793" t="s">
        <v>1623</v>
      </c>
      <c r="D32" s="812" t="s">
        <v>1623</v>
      </c>
      <c r="E32" s="796"/>
      <c r="F32" s="796"/>
      <c r="G32" s="796"/>
      <c r="H32" s="796"/>
      <c r="I32" s="796"/>
      <c r="J32" s="796"/>
      <c r="K32" s="796"/>
      <c r="L32" s="796"/>
      <c r="M32" s="796"/>
      <c r="N32" s="812" t="s">
        <v>5838</v>
      </c>
      <c r="O32" s="796"/>
      <c r="P32" s="796"/>
      <c r="Q32" s="796"/>
      <c r="R32" s="796"/>
      <c r="S32" s="796"/>
      <c r="T32" s="796"/>
      <c r="U32" s="800"/>
      <c r="V32" s="796"/>
      <c r="W32" s="796"/>
      <c r="X32" s="796"/>
      <c r="Y32" s="800"/>
      <c r="Z32" s="796"/>
      <c r="AA32" s="796"/>
      <c r="AB32" s="796"/>
      <c r="AC32" s="796"/>
      <c r="AD32" s="796"/>
      <c r="AE32" s="796"/>
      <c r="AF32" s="796"/>
      <c r="AG32" s="796"/>
      <c r="AH32" s="796"/>
      <c r="AI32" s="796"/>
      <c r="AJ32" s="796"/>
      <c r="AK32" s="796"/>
      <c r="AL32" s="796"/>
      <c r="AM32" s="796"/>
      <c r="AN32" s="796"/>
      <c r="AO32" s="796"/>
      <c r="AP32" s="796"/>
      <c r="AQ32" s="796"/>
      <c r="AR32" s="796"/>
      <c r="AS32" s="796"/>
      <c r="AT32" s="796"/>
      <c r="AU32" s="796"/>
      <c r="AV32" s="796"/>
      <c r="AW32" s="796"/>
      <c r="AX32" s="796"/>
      <c r="AY32" s="796"/>
      <c r="AZ32" s="796"/>
      <c r="BA32" s="796"/>
      <c r="BB32" s="796"/>
    </row>
    <row r="33" ht="15.75" customHeight="1">
      <c r="A33" s="801"/>
      <c r="B33" s="809" t="s">
        <v>5839</v>
      </c>
      <c r="C33" s="793" t="s">
        <v>1784</v>
      </c>
      <c r="D33" s="812" t="s">
        <v>1937</v>
      </c>
      <c r="E33" s="796"/>
      <c r="F33" s="812" t="s">
        <v>1784</v>
      </c>
      <c r="G33" s="796"/>
      <c r="H33" s="796"/>
      <c r="I33" s="796"/>
      <c r="J33" s="796"/>
      <c r="K33" s="796"/>
      <c r="L33" s="796"/>
      <c r="M33" s="796"/>
      <c r="N33" s="812" t="s">
        <v>2146</v>
      </c>
      <c r="O33" s="796"/>
      <c r="P33" s="796"/>
      <c r="Q33" s="796"/>
      <c r="R33" s="796"/>
      <c r="S33" s="796"/>
      <c r="T33" s="796"/>
      <c r="U33" s="800"/>
      <c r="V33" s="796"/>
      <c r="W33" s="796"/>
      <c r="X33" s="796"/>
      <c r="Y33" s="800"/>
      <c r="Z33" s="796"/>
      <c r="AA33" s="796"/>
      <c r="AB33" s="796"/>
      <c r="AC33" s="796"/>
      <c r="AD33" s="796"/>
      <c r="AE33" s="796"/>
      <c r="AF33" s="796"/>
      <c r="AG33" s="796"/>
      <c r="AH33" s="796"/>
      <c r="AI33" s="796"/>
      <c r="AJ33" s="796"/>
      <c r="AK33" s="796"/>
      <c r="AL33" s="796"/>
      <c r="AM33" s="796"/>
      <c r="AN33" s="796"/>
      <c r="AO33" s="796"/>
      <c r="AP33" s="796"/>
      <c r="AQ33" s="796"/>
      <c r="AR33" s="796"/>
      <c r="AS33" s="796"/>
      <c r="AT33" s="796"/>
      <c r="AU33" s="796"/>
      <c r="AV33" s="796"/>
      <c r="AW33" s="796"/>
      <c r="AX33" s="796"/>
      <c r="AY33" s="796"/>
      <c r="AZ33" s="796"/>
      <c r="BA33" s="796"/>
      <c r="BB33" s="796"/>
    </row>
    <row r="34" ht="15.75" customHeight="1">
      <c r="A34" s="801"/>
      <c r="B34" s="809" t="s">
        <v>5840</v>
      </c>
      <c r="C34" s="793" t="s">
        <v>1937</v>
      </c>
      <c r="D34" s="820" t="str">
        <f>HYPERLINK("https://youtu.be/R9drqtLlI48","40.69")</f>
        <v>40.69</v>
      </c>
      <c r="E34" s="812" t="s">
        <v>1937</v>
      </c>
      <c r="F34" s="798" t="s">
        <v>5841</v>
      </c>
      <c r="G34" s="796"/>
      <c r="H34" s="798"/>
      <c r="I34" s="798"/>
      <c r="J34" s="796"/>
      <c r="K34" s="796"/>
      <c r="L34" s="796"/>
      <c r="M34" s="796"/>
      <c r="N34" s="820" t="s">
        <v>1623</v>
      </c>
      <c r="O34" s="796"/>
      <c r="P34" s="798"/>
      <c r="Q34" s="798"/>
      <c r="R34" s="796" t="s">
        <v>2093</v>
      </c>
      <c r="S34" s="796"/>
      <c r="T34" s="798"/>
      <c r="U34" s="800"/>
      <c r="V34" s="798"/>
      <c r="W34" s="796"/>
      <c r="X34" s="798"/>
      <c r="Y34" s="800"/>
      <c r="Z34" s="796"/>
      <c r="AA34" s="796"/>
      <c r="AB34" s="798"/>
      <c r="AC34" s="798"/>
      <c r="AD34" s="798"/>
      <c r="AE34" s="796"/>
      <c r="AF34" s="798"/>
      <c r="AG34" s="798"/>
      <c r="AH34" s="798"/>
      <c r="AI34" s="796"/>
      <c r="AJ34" s="798"/>
      <c r="AK34" s="798"/>
      <c r="AL34" s="796"/>
      <c r="AM34" s="798"/>
      <c r="AN34" s="798"/>
      <c r="AO34" s="798"/>
      <c r="AP34" s="798"/>
      <c r="AQ34" s="798"/>
      <c r="AR34" s="798"/>
      <c r="AS34" s="798"/>
      <c r="AT34" s="798"/>
      <c r="AU34" s="798"/>
      <c r="AV34" s="798"/>
      <c r="AW34" s="798"/>
      <c r="AX34" s="798"/>
      <c r="AY34" s="798"/>
      <c r="AZ34" s="798"/>
      <c r="BA34" s="798"/>
      <c r="BB34" s="798"/>
    </row>
    <row r="35" ht="15.75" customHeight="1">
      <c r="A35" s="801"/>
      <c r="B35" s="809" t="s">
        <v>5842</v>
      </c>
      <c r="C35" s="793" t="s">
        <v>1784</v>
      </c>
      <c r="D35" s="812" t="s">
        <v>2026</v>
      </c>
      <c r="E35" s="798"/>
      <c r="F35" s="812" t="s">
        <v>1784</v>
      </c>
      <c r="G35" s="798" t="s">
        <v>5843</v>
      </c>
      <c r="H35" s="796"/>
      <c r="I35" s="796"/>
      <c r="J35" s="798"/>
      <c r="K35" s="798"/>
      <c r="L35" s="798"/>
      <c r="M35" s="798"/>
      <c r="N35" s="812" t="s">
        <v>5844</v>
      </c>
      <c r="O35" s="798"/>
      <c r="P35" s="796"/>
      <c r="Q35" s="796"/>
      <c r="R35" s="798"/>
      <c r="S35" s="798"/>
      <c r="T35" s="796"/>
      <c r="U35" s="800"/>
      <c r="V35" s="796"/>
      <c r="W35" s="798"/>
      <c r="X35" s="796"/>
      <c r="Y35" s="800"/>
      <c r="Z35" s="798"/>
      <c r="AA35" s="798"/>
      <c r="AB35" s="796"/>
      <c r="AC35" s="796"/>
      <c r="AD35" s="796"/>
      <c r="AE35" s="798"/>
      <c r="AF35" s="796"/>
      <c r="AG35" s="796"/>
      <c r="AH35" s="796"/>
      <c r="AI35" s="798"/>
      <c r="AJ35" s="796"/>
      <c r="AK35" s="796"/>
      <c r="AL35" s="798"/>
      <c r="AM35" s="796"/>
      <c r="AN35" s="796"/>
      <c r="AO35" s="796"/>
      <c r="AP35" s="796"/>
      <c r="AQ35" s="796"/>
      <c r="AR35" s="796"/>
      <c r="AS35" s="796"/>
      <c r="AT35" s="796"/>
      <c r="AU35" s="796"/>
      <c r="AV35" s="796"/>
      <c r="AW35" s="796"/>
      <c r="AX35" s="796"/>
      <c r="AY35" s="796"/>
      <c r="AZ35" s="796"/>
      <c r="BA35" s="796"/>
      <c r="BB35" s="796"/>
    </row>
    <row r="36" ht="15.75" customHeight="1">
      <c r="A36" s="801"/>
      <c r="B36" s="809" t="s">
        <v>5845</v>
      </c>
      <c r="C36" s="793" t="s">
        <v>1157</v>
      </c>
      <c r="D36" s="794" t="str">
        <f>HYPERLINK("https://clips.twitch.tv/ScrumptiousColdMoonPeanutButterJellyTime","40.22")</f>
        <v>40.22</v>
      </c>
      <c r="E36" s="794" t="s">
        <v>1157</v>
      </c>
      <c r="F36" s="794" t="s">
        <v>5844</v>
      </c>
      <c r="G36" s="796"/>
      <c r="H36" s="821"/>
      <c r="I36" s="796" t="s">
        <v>5846</v>
      </c>
      <c r="J36" s="796"/>
      <c r="K36" s="796"/>
      <c r="L36" s="796"/>
      <c r="M36" s="796"/>
      <c r="N36" s="794" t="s">
        <v>5843</v>
      </c>
      <c r="O36" s="796"/>
      <c r="P36" s="796"/>
      <c r="Q36" s="796" t="s">
        <v>4734</v>
      </c>
      <c r="R36" s="796" t="s">
        <v>1899</v>
      </c>
      <c r="S36" s="796"/>
      <c r="T36" s="796"/>
      <c r="U36" s="800"/>
      <c r="V36" s="796"/>
      <c r="W36" s="796"/>
      <c r="X36" s="796"/>
      <c r="Y36" s="800"/>
      <c r="Z36" s="796"/>
      <c r="AA36" s="796"/>
      <c r="AB36" s="796"/>
      <c r="AC36" s="796"/>
      <c r="AD36" s="796"/>
      <c r="AE36" s="796"/>
      <c r="AF36" s="796"/>
      <c r="AG36" s="796"/>
      <c r="AH36" s="796"/>
      <c r="AI36" s="796"/>
      <c r="AJ36" s="796"/>
      <c r="AK36" s="796"/>
      <c r="AL36" s="796"/>
      <c r="AM36" s="796"/>
      <c r="AN36" s="796"/>
      <c r="AO36" s="796"/>
      <c r="AP36" s="796"/>
      <c r="AQ36" s="796"/>
      <c r="AR36" s="796"/>
      <c r="AS36" s="796"/>
      <c r="AT36" s="796"/>
      <c r="AU36" s="796"/>
      <c r="AV36" s="796"/>
      <c r="AW36" s="796"/>
      <c r="AX36" s="796"/>
      <c r="AY36" s="796"/>
      <c r="AZ36" s="796"/>
      <c r="BA36" s="796"/>
      <c r="BB36" s="796"/>
    </row>
    <row r="37" ht="15.75" customHeight="1">
      <c r="A37" s="801"/>
      <c r="B37" s="809" t="s">
        <v>5847</v>
      </c>
      <c r="C37" s="793" t="s">
        <v>3001</v>
      </c>
      <c r="D37" s="794" t="s">
        <v>3001</v>
      </c>
      <c r="E37" s="794" t="s">
        <v>911</v>
      </c>
      <c r="F37" s="796"/>
      <c r="G37" s="796"/>
      <c r="H37" s="794" t="s">
        <v>1371</v>
      </c>
      <c r="I37" s="794" t="s">
        <v>1371</v>
      </c>
      <c r="J37" s="796"/>
      <c r="K37" s="794" t="s">
        <v>5848</v>
      </c>
      <c r="L37" s="797" t="s">
        <v>1050</v>
      </c>
      <c r="M37" s="794" t="s">
        <v>3001</v>
      </c>
      <c r="N37" s="794" t="s">
        <v>2066</v>
      </c>
      <c r="O37" s="796"/>
      <c r="P37" s="796"/>
      <c r="Q37" s="796"/>
      <c r="R37" s="794" t="str">
        <f>HYPERLINK("https://clips.twitch.tv/AggressiveBigTeaNononoCat","40.26")</f>
        <v>40.26</v>
      </c>
      <c r="S37" s="796"/>
      <c r="T37" s="796"/>
      <c r="U37" s="800"/>
      <c r="V37" s="794" t="s">
        <v>1585</v>
      </c>
      <c r="W37" s="796"/>
      <c r="X37" s="796"/>
      <c r="Y37" s="800"/>
      <c r="Z37" s="796"/>
      <c r="AA37" s="796"/>
      <c r="AB37" s="796"/>
      <c r="AC37" s="796"/>
      <c r="AD37" s="796"/>
      <c r="AE37" s="796"/>
      <c r="AF37" s="796"/>
      <c r="AG37" s="796"/>
      <c r="AH37" s="796"/>
      <c r="AI37" s="796"/>
      <c r="AJ37" s="796"/>
      <c r="AK37" s="796"/>
      <c r="AL37" s="796"/>
      <c r="AM37" s="796"/>
      <c r="AN37" s="796"/>
      <c r="AO37" s="796"/>
      <c r="AP37" s="796"/>
      <c r="AQ37" s="796"/>
      <c r="AR37" s="796"/>
      <c r="AS37" s="796"/>
      <c r="AT37" s="796"/>
      <c r="AU37" s="796"/>
      <c r="AV37" s="796"/>
      <c r="AW37" s="796"/>
      <c r="AX37" s="796"/>
      <c r="AY37" s="796"/>
      <c r="AZ37" s="796"/>
      <c r="BA37" s="796"/>
      <c r="BB37" s="796"/>
    </row>
    <row r="38" ht="15.75" customHeight="1">
      <c r="A38" s="803" t="s">
        <v>5779</v>
      </c>
      <c r="B38" s="804" t="s">
        <v>5849</v>
      </c>
      <c r="C38" s="793" t="s">
        <v>3093</v>
      </c>
      <c r="D38" s="794" t="s">
        <v>3093</v>
      </c>
      <c r="E38" s="794" t="s">
        <v>2241</v>
      </c>
      <c r="F38" s="796"/>
      <c r="G38" s="796"/>
      <c r="H38" s="796"/>
      <c r="I38" s="796"/>
      <c r="J38" s="796"/>
      <c r="K38" s="794" t="s">
        <v>2782</v>
      </c>
      <c r="L38" s="796"/>
      <c r="M38" s="796"/>
      <c r="N38" s="794" t="s">
        <v>510</v>
      </c>
      <c r="O38" s="796"/>
      <c r="P38" s="796"/>
      <c r="Q38" s="796"/>
      <c r="R38" s="796"/>
      <c r="S38" s="796"/>
      <c r="T38" s="796"/>
      <c r="U38" s="800"/>
      <c r="V38" s="796"/>
      <c r="W38" s="796"/>
      <c r="X38" s="796"/>
      <c r="Y38" s="811" t="s">
        <v>5594</v>
      </c>
      <c r="Z38" s="796"/>
      <c r="AA38" s="796"/>
      <c r="AB38" s="796"/>
      <c r="AC38" s="796"/>
      <c r="AD38" s="796"/>
      <c r="AE38" s="796"/>
      <c r="AF38" s="796"/>
      <c r="AG38" s="796"/>
      <c r="AH38" s="796"/>
      <c r="AI38" s="796"/>
      <c r="AJ38" s="796"/>
      <c r="AK38" s="796"/>
      <c r="AL38" s="796"/>
      <c r="AM38" s="796"/>
      <c r="AN38" s="796"/>
      <c r="AO38" s="796"/>
      <c r="AP38" s="796"/>
      <c r="AQ38" s="796"/>
      <c r="AR38" s="796"/>
      <c r="AS38" s="796"/>
      <c r="AT38" s="796"/>
      <c r="AU38" s="796"/>
      <c r="AV38" s="796"/>
      <c r="AW38" s="796"/>
      <c r="AX38" s="796"/>
      <c r="AY38" s="796"/>
      <c r="AZ38" s="796"/>
      <c r="BA38" s="796"/>
      <c r="BB38" s="796"/>
    </row>
    <row r="39" ht="15.75" customHeight="1">
      <c r="A39" s="822"/>
      <c r="B39" s="802" t="s">
        <v>5850</v>
      </c>
      <c r="C39" s="793" t="s">
        <v>1772</v>
      </c>
      <c r="D39" s="794" t="s">
        <v>1681</v>
      </c>
      <c r="E39" s="794" t="s">
        <v>2453</v>
      </c>
      <c r="F39" s="796"/>
      <c r="G39" s="796"/>
      <c r="H39" s="796"/>
      <c r="I39" s="796"/>
      <c r="J39" s="796"/>
      <c r="K39" s="796"/>
      <c r="L39" s="796"/>
      <c r="M39" s="796"/>
      <c r="N39" s="796"/>
      <c r="O39" s="794" t="s">
        <v>3555</v>
      </c>
      <c r="P39" s="796"/>
      <c r="Q39" s="796"/>
      <c r="R39" s="796"/>
      <c r="S39" s="796"/>
      <c r="T39" s="796"/>
      <c r="U39" s="800"/>
      <c r="V39" s="796"/>
      <c r="W39" s="796"/>
      <c r="X39" s="796"/>
      <c r="Y39" s="800"/>
      <c r="Z39" s="796"/>
      <c r="AA39" s="796"/>
      <c r="AB39" s="796"/>
      <c r="AC39" s="796"/>
      <c r="AD39" s="796"/>
      <c r="AE39" s="796"/>
      <c r="AF39" s="796"/>
      <c r="AG39" s="796"/>
      <c r="AH39" s="796"/>
      <c r="AI39" s="796"/>
      <c r="AJ39" s="794" t="s">
        <v>1772</v>
      </c>
      <c r="AK39" s="796"/>
      <c r="AL39" s="796"/>
      <c r="AM39" s="796"/>
      <c r="AN39" s="796"/>
      <c r="AO39" s="796"/>
      <c r="AP39" s="796"/>
      <c r="AQ39" s="796"/>
      <c r="AR39" s="796"/>
      <c r="AS39" s="796"/>
      <c r="AT39" s="796"/>
      <c r="AU39" s="796"/>
      <c r="AV39" s="796"/>
      <c r="AW39" s="796"/>
      <c r="AX39" s="796"/>
      <c r="AY39" s="796"/>
      <c r="AZ39" s="796"/>
      <c r="BA39" s="796"/>
      <c r="BB39" s="796"/>
    </row>
    <row r="40" ht="15.75" customHeight="1">
      <c r="A40" s="803" t="s">
        <v>5794</v>
      </c>
      <c r="B40" s="804" t="s">
        <v>5795</v>
      </c>
      <c r="C40" s="793" t="s">
        <v>1580</v>
      </c>
      <c r="D40" s="812" t="str">
        <f>HYPERLINK("https://clips.twitch.tv/StylishVivaciousAirGuitarNotLikeThis","50.47")</f>
        <v>50.47</v>
      </c>
      <c r="E40" s="812" t="s">
        <v>1580</v>
      </c>
      <c r="F40" s="796" t="s">
        <v>475</v>
      </c>
      <c r="G40" s="796" t="s">
        <v>533</v>
      </c>
      <c r="H40" s="796"/>
      <c r="I40" s="812" t="s">
        <v>1580</v>
      </c>
      <c r="J40" s="812" t="str">
        <f>HYPERLINK("https://youtu.be/Z3lDpXDeu-A","48.50")</f>
        <v>48.50</v>
      </c>
      <c r="K40" s="796"/>
      <c r="L40" s="796"/>
      <c r="M40" s="796"/>
      <c r="N40" s="812" t="s">
        <v>3647</v>
      </c>
      <c r="O40" s="796"/>
      <c r="P40" s="796"/>
      <c r="Q40" s="796"/>
      <c r="R40" s="796"/>
      <c r="S40" s="796"/>
      <c r="T40" s="796"/>
      <c r="U40" s="800"/>
      <c r="V40" s="796"/>
      <c r="W40" s="796"/>
      <c r="X40" s="796"/>
      <c r="Y40" s="800"/>
      <c r="Z40" s="796"/>
      <c r="AA40" s="796"/>
      <c r="AB40" s="796"/>
      <c r="AC40" s="796"/>
      <c r="AD40" s="796"/>
      <c r="AE40" s="796"/>
      <c r="AF40" s="796"/>
      <c r="AG40" s="796"/>
      <c r="AH40" s="796"/>
      <c r="AI40" s="796"/>
      <c r="AJ40" s="796"/>
      <c r="AK40" s="796"/>
      <c r="AL40" s="796"/>
      <c r="AM40" s="796"/>
      <c r="AN40" s="796"/>
      <c r="AO40" s="796"/>
      <c r="AP40" s="796"/>
      <c r="AQ40" s="796"/>
      <c r="AR40" s="796"/>
      <c r="AS40" s="796"/>
      <c r="AT40" s="796"/>
      <c r="AU40" s="796"/>
      <c r="AV40" s="796"/>
      <c r="AW40" s="796"/>
      <c r="AX40" s="796"/>
      <c r="AY40" s="796"/>
      <c r="AZ40" s="796"/>
      <c r="BA40" s="796"/>
      <c r="BB40" s="796"/>
    </row>
    <row r="41" ht="15.75" customHeight="1">
      <c r="A41" s="822"/>
      <c r="B41" s="802" t="s">
        <v>5851</v>
      </c>
      <c r="C41" s="793" t="s">
        <v>5852</v>
      </c>
      <c r="D41" s="796"/>
      <c r="E41" s="796"/>
      <c r="F41" s="796"/>
      <c r="G41" s="796"/>
      <c r="H41" s="796"/>
      <c r="I41" s="812" t="s">
        <v>5852</v>
      </c>
      <c r="J41" s="796"/>
      <c r="K41" s="796"/>
      <c r="L41" s="796"/>
      <c r="M41" s="796"/>
      <c r="N41" s="796"/>
      <c r="O41" s="796"/>
      <c r="P41" s="796"/>
      <c r="Q41" s="796"/>
      <c r="R41" s="796"/>
      <c r="S41" s="796"/>
      <c r="T41" s="796"/>
      <c r="U41" s="800"/>
      <c r="V41" s="796"/>
      <c r="W41" s="796"/>
      <c r="X41" s="796"/>
      <c r="Y41" s="799"/>
      <c r="Z41" s="796"/>
      <c r="AA41" s="796"/>
      <c r="AB41" s="796"/>
      <c r="AC41" s="796"/>
      <c r="AD41" s="796"/>
      <c r="AE41" s="796"/>
      <c r="AF41" s="796"/>
      <c r="AG41" s="796"/>
      <c r="AH41" s="796"/>
      <c r="AI41" s="796"/>
      <c r="AJ41" s="796"/>
      <c r="AK41" s="796"/>
      <c r="AL41" s="796"/>
      <c r="AM41" s="796"/>
      <c r="AN41" s="796"/>
      <c r="AO41" s="796"/>
      <c r="AP41" s="796"/>
      <c r="AQ41" s="796"/>
      <c r="AR41" s="796"/>
      <c r="AS41" s="796"/>
      <c r="AT41" s="796"/>
      <c r="AU41" s="796"/>
      <c r="AV41" s="796"/>
      <c r="AW41" s="796"/>
      <c r="AX41" s="796"/>
      <c r="AY41" s="796"/>
      <c r="AZ41" s="796"/>
      <c r="BA41" s="796"/>
      <c r="BB41" s="796"/>
    </row>
    <row r="42" ht="15.75" customHeight="1">
      <c r="A42" s="822"/>
      <c r="B42" s="802" t="s">
        <v>5853</v>
      </c>
      <c r="C42" s="793" t="s">
        <v>5854</v>
      </c>
      <c r="D42" s="796"/>
      <c r="E42" s="796"/>
      <c r="F42" s="796"/>
      <c r="G42" s="796"/>
      <c r="H42" s="796"/>
      <c r="I42" s="812" t="s">
        <v>5854</v>
      </c>
      <c r="J42" s="796"/>
      <c r="K42" s="796"/>
      <c r="L42" s="796"/>
      <c r="M42" s="796"/>
      <c r="N42" s="796"/>
      <c r="O42" s="796"/>
      <c r="P42" s="796"/>
      <c r="Q42" s="796"/>
      <c r="R42" s="796"/>
      <c r="S42" s="796"/>
      <c r="T42" s="796"/>
      <c r="U42" s="799"/>
      <c r="V42" s="796"/>
      <c r="W42" s="796"/>
      <c r="X42" s="796"/>
      <c r="Y42" s="799"/>
      <c r="Z42" s="796"/>
      <c r="AA42" s="796"/>
      <c r="AB42" s="796"/>
      <c r="AC42" s="796"/>
      <c r="AD42" s="796"/>
      <c r="AE42" s="796"/>
      <c r="AF42" s="796"/>
      <c r="AG42" s="796"/>
      <c r="AH42" s="796"/>
      <c r="AI42" s="796"/>
      <c r="AJ42" s="796"/>
      <c r="AK42" s="796"/>
      <c r="AL42" s="796"/>
      <c r="AM42" s="796"/>
      <c r="AN42" s="796"/>
      <c r="AO42" s="796"/>
      <c r="AP42" s="796"/>
      <c r="AQ42" s="796"/>
      <c r="AR42" s="796"/>
      <c r="AS42" s="796"/>
      <c r="AT42" s="796"/>
      <c r="AU42" s="796"/>
      <c r="AV42" s="796"/>
      <c r="AW42" s="796"/>
      <c r="AX42" s="796"/>
      <c r="AY42" s="796"/>
      <c r="AZ42" s="796"/>
      <c r="BA42" s="796"/>
      <c r="BB42" s="796"/>
    </row>
    <row r="43" ht="15.75" customHeight="1">
      <c r="A43" s="822"/>
      <c r="B43" s="802" t="s">
        <v>5855</v>
      </c>
      <c r="C43" s="793" t="s">
        <v>5856</v>
      </c>
      <c r="D43" s="796"/>
      <c r="E43" s="796"/>
      <c r="F43" s="796"/>
      <c r="G43" s="796"/>
      <c r="H43" s="796"/>
      <c r="I43" s="812" t="s">
        <v>5856</v>
      </c>
      <c r="J43" s="796"/>
      <c r="K43" s="796"/>
      <c r="L43" s="796"/>
      <c r="M43" s="796"/>
      <c r="N43" s="796"/>
      <c r="O43" s="796"/>
      <c r="P43" s="796"/>
      <c r="Q43" s="796"/>
      <c r="R43" s="796"/>
      <c r="S43" s="796"/>
      <c r="T43" s="796"/>
      <c r="U43" s="799"/>
      <c r="V43" s="796"/>
      <c r="W43" s="796"/>
      <c r="X43" s="796"/>
      <c r="Y43" s="799"/>
      <c r="Z43" s="796"/>
      <c r="AA43" s="796"/>
      <c r="AB43" s="796"/>
      <c r="AC43" s="796"/>
      <c r="AD43" s="796"/>
      <c r="AE43" s="796"/>
      <c r="AF43" s="796"/>
      <c r="AG43" s="796"/>
      <c r="AH43" s="796"/>
      <c r="AI43" s="796"/>
      <c r="AJ43" s="796"/>
      <c r="AK43" s="796"/>
      <c r="AL43" s="796"/>
      <c r="AM43" s="796"/>
      <c r="AN43" s="796"/>
      <c r="AO43" s="796"/>
      <c r="AP43" s="796"/>
      <c r="AQ43" s="796"/>
      <c r="AR43" s="796"/>
      <c r="AS43" s="796"/>
      <c r="AT43" s="796"/>
      <c r="AU43" s="796"/>
      <c r="AV43" s="796"/>
      <c r="AW43" s="796"/>
      <c r="AX43" s="796"/>
      <c r="AY43" s="796"/>
      <c r="AZ43" s="796"/>
      <c r="BA43" s="796"/>
      <c r="BB43" s="796"/>
    </row>
    <row r="44" ht="15.75" customHeight="1">
      <c r="A44" s="791" t="s">
        <v>5857</v>
      </c>
      <c r="B44" s="792" t="s">
        <v>5858</v>
      </c>
      <c r="C44" s="793" t="s">
        <v>2402</v>
      </c>
      <c r="D44" s="794" t="s">
        <v>2760</v>
      </c>
      <c r="E44" s="796"/>
      <c r="F44" s="796"/>
      <c r="G44" s="796"/>
      <c r="H44" s="808"/>
      <c r="I44" s="794" t="str">
        <f>HYPERLINK("https://youtu.be/WdBDZlWcLa8","16.95")</f>
        <v>16.95</v>
      </c>
      <c r="J44" s="794" t="str">
        <f>HYPERLINK("https://youtu.be/FwtG-kRM0SE","17.64")</f>
        <v>17.64</v>
      </c>
      <c r="K44" s="796"/>
      <c r="L44" s="796"/>
      <c r="M44" s="796"/>
      <c r="N44" s="796"/>
      <c r="O44" s="794" t="s">
        <v>2402</v>
      </c>
      <c r="P44" s="796"/>
      <c r="Q44" s="796" t="s">
        <v>3860</v>
      </c>
      <c r="R44" s="794" t="str">
        <f>HYPERLINK("https://clips.twitch.tv/VainSmokyPotSeemsGood","16.88")</f>
        <v>16.88</v>
      </c>
      <c r="S44" s="796"/>
      <c r="T44" s="796"/>
      <c r="U44" s="799"/>
      <c r="V44" s="796"/>
      <c r="W44" s="796"/>
      <c r="X44" s="796"/>
      <c r="Y44" s="800"/>
      <c r="Z44" s="796"/>
      <c r="AA44" s="796"/>
      <c r="AB44" s="796"/>
      <c r="AC44" s="794" t="str">
        <f>HYPERLINK("https://youtu.be/nGctd2CZYrU","16.85")</f>
        <v>16.85</v>
      </c>
      <c r="AD44" s="796"/>
      <c r="AE44" s="796"/>
      <c r="AF44" s="796"/>
      <c r="AG44" s="796"/>
      <c r="AH44" s="796"/>
      <c r="AI44" s="796"/>
      <c r="AJ44" s="796"/>
      <c r="AK44" s="796"/>
      <c r="AL44" s="796"/>
      <c r="AM44" s="796"/>
      <c r="AN44" s="796"/>
      <c r="AO44" s="796"/>
      <c r="AP44" s="796"/>
      <c r="AQ44" s="796"/>
      <c r="AR44" s="796"/>
      <c r="AS44" s="796"/>
      <c r="AT44" s="796"/>
      <c r="AU44" s="796"/>
      <c r="AV44" s="796"/>
      <c r="AW44" s="796"/>
      <c r="AX44" s="796"/>
      <c r="AY44" s="796"/>
      <c r="AZ44" s="796"/>
      <c r="BA44" s="796"/>
      <c r="BB44" s="796"/>
    </row>
    <row r="45" ht="15.75" customHeight="1">
      <c r="A45" s="801"/>
      <c r="B45" s="809" t="s">
        <v>5859</v>
      </c>
      <c r="C45" s="793" t="str">
        <f>HYPERLINK("https://clips.twitch.tv/CautiousAmorphousLlamaDxAbomb","15.96")</f>
        <v>15.96</v>
      </c>
      <c r="D45" s="794" t="s">
        <v>1051</v>
      </c>
      <c r="E45" s="794" t="s">
        <v>1972</v>
      </c>
      <c r="F45" s="794" t="s">
        <v>107</v>
      </c>
      <c r="G45" s="794" t="s">
        <v>1051</v>
      </c>
      <c r="H45" s="794" t="s">
        <v>1051</v>
      </c>
      <c r="I45" s="794" t="s">
        <v>107</v>
      </c>
      <c r="J45" s="796" t="s">
        <v>345</v>
      </c>
      <c r="K45" s="794" t="s">
        <v>1972</v>
      </c>
      <c r="L45" s="797" t="s">
        <v>1051</v>
      </c>
      <c r="M45" s="796"/>
      <c r="N45" s="794" t="s">
        <v>2067</v>
      </c>
      <c r="O45" s="796"/>
      <c r="P45" s="796"/>
      <c r="Q45" s="796" t="s">
        <v>2612</v>
      </c>
      <c r="R45" s="796"/>
      <c r="S45" s="796"/>
      <c r="T45" s="796"/>
      <c r="U45" s="800"/>
      <c r="V45" s="796"/>
      <c r="W45" s="796"/>
      <c r="X45" s="796"/>
      <c r="Y45" s="800"/>
      <c r="Z45" s="796"/>
      <c r="AA45" s="796"/>
      <c r="AB45" s="796"/>
      <c r="AC45" s="796"/>
      <c r="AD45" s="796"/>
      <c r="AE45" s="796"/>
      <c r="AF45" s="796"/>
      <c r="AG45" s="796"/>
      <c r="AH45" s="796"/>
      <c r="AI45" s="796"/>
      <c r="AJ45" s="796"/>
      <c r="AK45" s="796"/>
      <c r="AL45" s="796"/>
      <c r="AM45" s="796"/>
      <c r="AN45" s="796"/>
      <c r="AO45" s="796"/>
      <c r="AP45" s="796"/>
      <c r="AQ45" s="796"/>
      <c r="AR45" s="796"/>
      <c r="AS45" s="796"/>
      <c r="AT45" s="796"/>
      <c r="AU45" s="796"/>
      <c r="AV45" s="796"/>
      <c r="AW45" s="796"/>
      <c r="AX45" s="796"/>
      <c r="AY45" s="796"/>
      <c r="AZ45" s="796"/>
      <c r="BA45" s="796"/>
      <c r="BB45" s="796"/>
    </row>
    <row r="46" ht="15.75" customHeight="1">
      <c r="A46" s="791" t="s">
        <v>5860</v>
      </c>
      <c r="B46" s="792" t="s">
        <v>5766</v>
      </c>
      <c r="C46" s="793"/>
      <c r="D46" s="823" t="s">
        <v>5861</v>
      </c>
      <c r="E46" s="796"/>
      <c r="F46" s="823"/>
      <c r="G46" s="796" t="s">
        <v>531</v>
      </c>
      <c r="H46" s="794" t="s">
        <v>5862</v>
      </c>
      <c r="I46" s="823"/>
      <c r="J46" s="796"/>
      <c r="K46" s="796"/>
      <c r="L46" s="796"/>
      <c r="M46" s="796"/>
      <c r="N46" s="823"/>
      <c r="O46" s="796"/>
      <c r="P46" s="823"/>
      <c r="Q46" s="823"/>
      <c r="R46" s="796"/>
      <c r="S46" s="796"/>
      <c r="T46" s="823"/>
      <c r="U46" s="800"/>
      <c r="V46" s="823"/>
      <c r="W46" s="796"/>
      <c r="X46" s="823"/>
      <c r="Y46" s="800"/>
      <c r="Z46" s="796"/>
      <c r="AA46" s="796"/>
      <c r="AB46" s="823"/>
      <c r="AC46" s="823"/>
      <c r="AD46" s="823"/>
      <c r="AE46" s="796"/>
      <c r="AF46" s="823"/>
      <c r="AG46" s="823"/>
      <c r="AH46" s="823"/>
      <c r="AI46" s="796"/>
      <c r="AJ46" s="823"/>
      <c r="AK46" s="823"/>
      <c r="AL46" s="796"/>
      <c r="AM46" s="823"/>
      <c r="AN46" s="823"/>
      <c r="AO46" s="823"/>
      <c r="AP46" s="823"/>
      <c r="AQ46" s="823"/>
      <c r="AR46" s="823"/>
      <c r="AS46" s="823"/>
      <c r="AT46" s="823"/>
      <c r="AU46" s="823"/>
      <c r="AV46" s="823"/>
      <c r="AW46" s="823"/>
      <c r="AX46" s="823"/>
      <c r="AY46" s="823"/>
      <c r="AZ46" s="823"/>
      <c r="BA46" s="823"/>
      <c r="BB46" s="823"/>
    </row>
    <row r="47" ht="15.75" customHeight="1">
      <c r="A47" s="791" t="s">
        <v>57</v>
      </c>
      <c r="B47" s="792" t="s">
        <v>5766</v>
      </c>
      <c r="C47" s="793" t="s">
        <v>234</v>
      </c>
      <c r="D47" s="812" t="s">
        <v>234</v>
      </c>
      <c r="E47" s="823"/>
      <c r="F47" s="796"/>
      <c r="G47" s="824" t="str">
        <f>HYPERLINK("https://www.twitch.tv/videos/540307503","2:12.15")</f>
        <v>2:12.15</v>
      </c>
      <c r="H47" s="796"/>
      <c r="I47" s="796"/>
      <c r="J47" s="823"/>
      <c r="K47" s="823"/>
      <c r="L47" s="823"/>
      <c r="M47" s="823"/>
      <c r="N47" s="796"/>
      <c r="O47" s="823"/>
      <c r="P47" s="796"/>
      <c r="Q47" s="796"/>
      <c r="R47" s="823"/>
      <c r="S47" s="823"/>
      <c r="T47" s="796"/>
      <c r="U47" s="800"/>
      <c r="V47" s="796"/>
      <c r="W47" s="823"/>
      <c r="X47" s="796"/>
      <c r="Y47" s="800"/>
      <c r="Z47" s="823"/>
      <c r="AA47" s="823"/>
      <c r="AB47" s="796"/>
      <c r="AC47" s="796"/>
      <c r="AD47" s="796"/>
      <c r="AE47" s="823"/>
      <c r="AF47" s="796"/>
      <c r="AG47" s="796"/>
      <c r="AH47" s="796"/>
      <c r="AI47" s="823"/>
      <c r="AJ47" s="796"/>
      <c r="AK47" s="796"/>
      <c r="AL47" s="823"/>
      <c r="AM47" s="796"/>
      <c r="AN47" s="796"/>
      <c r="AO47" s="796"/>
      <c r="AP47" s="796"/>
      <c r="AQ47" s="796"/>
      <c r="AR47" s="796"/>
      <c r="AS47" s="796"/>
      <c r="AT47" s="796"/>
      <c r="AU47" s="796"/>
      <c r="AV47" s="796"/>
      <c r="AW47" s="796"/>
      <c r="AX47" s="796"/>
      <c r="AY47" s="796"/>
      <c r="AZ47" s="796"/>
      <c r="BA47" s="796"/>
      <c r="BB47" s="796"/>
    </row>
    <row r="48">
      <c r="A48" s="825" t="s">
        <v>36</v>
      </c>
      <c r="D48" s="826"/>
      <c r="E48" s="826"/>
      <c r="F48" s="826"/>
      <c r="G48" s="826"/>
      <c r="H48" s="826"/>
      <c r="I48" s="826"/>
      <c r="J48" s="826"/>
      <c r="K48" s="826"/>
      <c r="L48" s="826"/>
      <c r="M48" s="826"/>
      <c r="N48" s="826"/>
      <c r="O48" s="826"/>
      <c r="P48" s="826"/>
      <c r="Q48" s="826"/>
      <c r="R48" s="826"/>
      <c r="S48" s="826"/>
      <c r="T48" s="826"/>
      <c r="U48" s="826"/>
      <c r="V48" s="826"/>
      <c r="W48" s="826"/>
      <c r="X48" s="826"/>
      <c r="Y48" s="826"/>
      <c r="Z48" s="826"/>
      <c r="AA48" s="826"/>
      <c r="AB48" s="826"/>
      <c r="AC48" s="826"/>
      <c r="AD48" s="826"/>
      <c r="AE48" s="826"/>
      <c r="AF48" s="826"/>
      <c r="AG48" s="826"/>
      <c r="AH48" s="826"/>
      <c r="AI48" s="826"/>
      <c r="AJ48" s="826"/>
      <c r="AK48" s="826"/>
      <c r="AL48" s="826"/>
      <c r="AM48" s="826"/>
      <c r="AN48" s="826"/>
      <c r="AO48" s="826"/>
      <c r="AP48" s="826"/>
      <c r="AQ48" s="826"/>
      <c r="AR48" s="826"/>
      <c r="AS48" s="826"/>
      <c r="AT48" s="826"/>
      <c r="AU48" s="826"/>
      <c r="AV48" s="826"/>
      <c r="AW48" s="826"/>
      <c r="AX48" s="826"/>
      <c r="AY48" s="826"/>
      <c r="AZ48" s="826"/>
      <c r="BA48" s="826"/>
      <c r="BB48" s="826"/>
    </row>
    <row r="49" ht="15.75" customHeight="1">
      <c r="A49" s="827" t="s">
        <v>5863</v>
      </c>
      <c r="B49" s="828" t="s">
        <v>5864</v>
      </c>
      <c r="C49" s="793" t="s">
        <v>2563</v>
      </c>
      <c r="D49" s="794" t="s">
        <v>2563</v>
      </c>
      <c r="E49" s="794" t="s">
        <v>916</v>
      </c>
      <c r="F49" s="794" t="s">
        <v>442</v>
      </c>
      <c r="G49" s="794" t="str">
        <f>HYPERLINK("https://clips.twitch.tv/AltruisticBrightClipsdadWholeWheat","51.57")</f>
        <v>51.57</v>
      </c>
      <c r="H49" s="829"/>
      <c r="I49" s="829" t="s">
        <v>4940</v>
      </c>
      <c r="J49" s="830" t="s">
        <v>2287</v>
      </c>
      <c r="K49" s="794" t="s">
        <v>1286</v>
      </c>
      <c r="L49" s="797" t="s">
        <v>1087</v>
      </c>
      <c r="M49" s="829"/>
      <c r="N49" s="811" t="s">
        <v>3386</v>
      </c>
      <c r="O49" s="829"/>
      <c r="P49" s="829"/>
      <c r="Q49" s="829" t="s">
        <v>2994</v>
      </c>
      <c r="R49" s="829" t="s">
        <v>4832</v>
      </c>
      <c r="S49" s="829"/>
      <c r="T49" s="829"/>
      <c r="U49" s="829"/>
      <c r="V49" s="830" t="s">
        <v>1365</v>
      </c>
      <c r="W49" s="829"/>
      <c r="X49" s="829"/>
      <c r="Y49" s="829"/>
      <c r="Z49" s="829"/>
      <c r="AA49" s="829"/>
      <c r="AB49" s="829"/>
      <c r="AC49" s="829"/>
      <c r="AD49" s="829"/>
      <c r="AE49" s="829"/>
      <c r="AF49" s="829"/>
      <c r="AG49" s="829"/>
      <c r="AH49" s="829"/>
      <c r="AI49" s="829"/>
      <c r="AJ49" s="829"/>
      <c r="AK49" s="829"/>
      <c r="AL49" s="829"/>
      <c r="AM49" s="829"/>
      <c r="AN49" s="829"/>
      <c r="AO49" s="829"/>
      <c r="AP49" s="829"/>
      <c r="AQ49" s="829"/>
      <c r="AR49" s="829"/>
      <c r="AS49" s="829"/>
      <c r="AT49" s="829"/>
      <c r="AU49" s="829"/>
      <c r="AV49" s="829"/>
      <c r="AW49" s="829"/>
      <c r="AX49" s="829"/>
      <c r="AY49" s="829"/>
      <c r="AZ49" s="829"/>
      <c r="BA49" s="829"/>
      <c r="BB49" s="829"/>
    </row>
    <row r="50" ht="15.75" customHeight="1">
      <c r="A50" s="831"/>
      <c r="B50" s="832" t="s">
        <v>5865</v>
      </c>
      <c r="C50" s="793" t="s">
        <v>2081</v>
      </c>
      <c r="D50" s="794" t="s">
        <v>2081</v>
      </c>
      <c r="E50" s="829"/>
      <c r="F50" s="829"/>
      <c r="G50" s="829"/>
      <c r="H50" s="794" t="s">
        <v>289</v>
      </c>
      <c r="I50" s="829"/>
      <c r="J50" s="829"/>
      <c r="K50" s="808"/>
      <c r="L50" s="829"/>
      <c r="M50" s="794" t="s">
        <v>4712</v>
      </c>
      <c r="N50" s="829"/>
      <c r="O50" s="829"/>
      <c r="P50" s="829"/>
      <c r="Q50" s="829"/>
      <c r="R50" s="829" t="s">
        <v>4832</v>
      </c>
      <c r="S50" s="829"/>
      <c r="T50" s="829"/>
      <c r="U50" s="829"/>
      <c r="V50" s="829"/>
      <c r="W50" s="829"/>
      <c r="X50" s="829"/>
      <c r="Y50" s="829"/>
      <c r="Z50" s="829"/>
      <c r="AA50" s="829"/>
      <c r="AB50" s="829"/>
      <c r="AC50" s="829"/>
      <c r="AD50" s="829"/>
      <c r="AE50" s="829"/>
      <c r="AF50" s="833"/>
      <c r="AG50" s="829"/>
      <c r="AH50" s="829"/>
      <c r="AI50" s="829"/>
      <c r="AJ50" s="829"/>
      <c r="AK50" s="829"/>
      <c r="AL50" s="829"/>
      <c r="AM50" s="829"/>
      <c r="AN50" s="829"/>
      <c r="AO50" s="829"/>
      <c r="AP50" s="829"/>
      <c r="AQ50" s="829"/>
      <c r="AR50" s="829"/>
      <c r="AS50" s="829"/>
      <c r="AT50" s="829"/>
      <c r="AU50" s="829"/>
      <c r="AV50" s="829"/>
      <c r="AW50" s="829"/>
      <c r="AX50" s="829"/>
      <c r="AY50" s="829"/>
      <c r="AZ50" s="829"/>
      <c r="BA50" s="829"/>
      <c r="BB50" s="829"/>
    </row>
    <row r="51" ht="15.75" customHeight="1">
      <c r="A51" s="831"/>
      <c r="B51" s="832" t="s">
        <v>5866</v>
      </c>
      <c r="C51" s="834"/>
      <c r="D51" s="808"/>
      <c r="E51" s="829"/>
      <c r="F51" s="829"/>
      <c r="G51" s="829"/>
      <c r="H51" s="829"/>
      <c r="I51" s="829"/>
      <c r="J51" s="830" t="s">
        <v>2496</v>
      </c>
      <c r="K51" s="829"/>
      <c r="L51" s="829"/>
      <c r="M51" s="829"/>
      <c r="N51" s="829"/>
      <c r="O51" s="829"/>
      <c r="P51" s="829"/>
      <c r="Q51" s="829"/>
      <c r="R51" s="829"/>
      <c r="S51" s="829"/>
      <c r="T51" s="829"/>
      <c r="U51" s="829"/>
      <c r="V51" s="829"/>
      <c r="W51" s="829"/>
      <c r="X51" s="829"/>
      <c r="Y51" s="829"/>
      <c r="Z51" s="829"/>
      <c r="AA51" s="829"/>
      <c r="AB51" s="829"/>
      <c r="AC51" s="829"/>
      <c r="AD51" s="829"/>
      <c r="AE51" s="829"/>
      <c r="AF51" s="829"/>
      <c r="AG51" s="829"/>
      <c r="AH51" s="829"/>
      <c r="AI51" s="829"/>
      <c r="AJ51" s="829"/>
      <c r="AK51" s="829"/>
      <c r="AL51" s="829"/>
      <c r="AM51" s="829"/>
      <c r="AN51" s="829"/>
      <c r="AO51" s="829"/>
      <c r="AP51" s="829"/>
      <c r="AQ51" s="829"/>
      <c r="AR51" s="829"/>
      <c r="AS51" s="829"/>
      <c r="AT51" s="829"/>
      <c r="AU51" s="829"/>
      <c r="AV51" s="829"/>
      <c r="AW51" s="829"/>
      <c r="AX51" s="829"/>
      <c r="AY51" s="829"/>
      <c r="AZ51" s="829"/>
      <c r="BA51" s="829"/>
      <c r="BB51" s="829"/>
    </row>
    <row r="52" ht="15.75" customHeight="1">
      <c r="A52" s="831"/>
      <c r="B52" s="832" t="s">
        <v>5867</v>
      </c>
      <c r="C52" s="793" t="s">
        <v>235</v>
      </c>
      <c r="D52" s="794" t="s">
        <v>235</v>
      </c>
      <c r="E52" s="829"/>
      <c r="F52" s="829"/>
      <c r="G52" s="829"/>
      <c r="H52" s="794" t="s">
        <v>1442</v>
      </c>
      <c r="I52" s="829"/>
      <c r="J52" s="830"/>
      <c r="K52" s="829"/>
      <c r="L52" s="829"/>
      <c r="M52" s="829"/>
      <c r="N52" s="829"/>
      <c r="O52" s="829"/>
      <c r="P52" s="829"/>
      <c r="Q52" s="829"/>
      <c r="R52" s="829"/>
      <c r="S52" s="829"/>
      <c r="T52" s="829"/>
      <c r="U52" s="829"/>
      <c r="V52" s="829"/>
      <c r="W52" s="829"/>
      <c r="X52" s="829"/>
      <c r="Y52" s="829"/>
      <c r="Z52" s="829"/>
      <c r="AA52" s="829"/>
      <c r="AB52" s="829"/>
      <c r="AC52" s="829"/>
      <c r="AD52" s="829"/>
      <c r="AE52" s="829"/>
      <c r="AF52" s="829"/>
      <c r="AG52" s="829"/>
      <c r="AH52" s="829"/>
      <c r="AI52" s="829"/>
      <c r="AJ52" s="829"/>
      <c r="AK52" s="829"/>
      <c r="AL52" s="829"/>
      <c r="AM52" s="829"/>
      <c r="AN52" s="829"/>
      <c r="AO52" s="829"/>
      <c r="AP52" s="829"/>
      <c r="AQ52" s="829"/>
      <c r="AR52" s="829"/>
      <c r="AS52" s="829"/>
      <c r="AT52" s="829"/>
      <c r="AU52" s="829"/>
      <c r="AV52" s="829"/>
      <c r="AW52" s="829"/>
      <c r="AX52" s="829"/>
      <c r="AY52" s="829"/>
      <c r="AZ52" s="829"/>
      <c r="BA52" s="829"/>
      <c r="BB52" s="829"/>
    </row>
    <row r="53" ht="15.75" customHeight="1">
      <c r="A53" s="835" t="s">
        <v>5779</v>
      </c>
      <c r="B53" s="836" t="s">
        <v>5864</v>
      </c>
      <c r="C53" s="793" t="s">
        <v>2840</v>
      </c>
      <c r="D53" s="794" t="s">
        <v>3961</v>
      </c>
      <c r="E53" s="794" t="s">
        <v>2840</v>
      </c>
      <c r="F53" s="829"/>
      <c r="G53" s="829"/>
      <c r="H53" s="829"/>
      <c r="I53" s="829"/>
      <c r="J53" s="830"/>
      <c r="K53" s="829"/>
      <c r="L53" s="829"/>
      <c r="M53" s="829"/>
      <c r="N53" s="829"/>
      <c r="O53" s="829"/>
      <c r="P53" s="829"/>
      <c r="Q53" s="829"/>
      <c r="R53" s="829"/>
      <c r="S53" s="829"/>
      <c r="T53" s="829"/>
      <c r="U53" s="829"/>
      <c r="V53" s="829"/>
      <c r="W53" s="829"/>
      <c r="X53" s="829"/>
      <c r="Y53" s="829"/>
      <c r="Z53" s="829"/>
      <c r="AA53" s="829"/>
      <c r="AB53" s="829"/>
      <c r="AC53" s="829"/>
      <c r="AD53" s="829"/>
      <c r="AE53" s="829"/>
      <c r="AF53" s="829"/>
      <c r="AG53" s="829"/>
      <c r="AH53" s="829"/>
      <c r="AI53" s="829"/>
      <c r="AJ53" s="829"/>
      <c r="AK53" s="829"/>
      <c r="AL53" s="829"/>
      <c r="AM53" s="829"/>
      <c r="AN53" s="829"/>
      <c r="AO53" s="829"/>
      <c r="AP53" s="829"/>
      <c r="AQ53" s="829"/>
      <c r="AR53" s="829"/>
      <c r="AS53" s="829"/>
      <c r="AT53" s="829"/>
      <c r="AU53" s="829"/>
      <c r="AV53" s="829"/>
      <c r="AW53" s="829"/>
      <c r="AX53" s="829"/>
      <c r="AY53" s="829"/>
      <c r="AZ53" s="829"/>
      <c r="BA53" s="829"/>
      <c r="BB53" s="829"/>
    </row>
    <row r="54" ht="15.75" customHeight="1">
      <c r="A54" s="831"/>
      <c r="B54" s="832" t="s">
        <v>5865</v>
      </c>
      <c r="C54" s="793" t="s">
        <v>1979</v>
      </c>
      <c r="D54" s="794" t="s">
        <v>1979</v>
      </c>
      <c r="E54" s="829"/>
      <c r="F54" s="829"/>
      <c r="G54" s="829"/>
      <c r="H54" s="829"/>
      <c r="I54" s="829"/>
      <c r="J54" s="830"/>
      <c r="K54" s="829"/>
      <c r="L54" s="829"/>
      <c r="M54" s="829"/>
      <c r="N54" s="829"/>
      <c r="O54" s="829"/>
      <c r="P54" s="829"/>
      <c r="Q54" s="829"/>
      <c r="R54" s="829"/>
      <c r="S54" s="829"/>
      <c r="T54" s="829"/>
      <c r="U54" s="829"/>
      <c r="V54" s="829"/>
      <c r="W54" s="829"/>
      <c r="X54" s="829"/>
      <c r="Y54" s="829"/>
      <c r="Z54" s="829"/>
      <c r="AA54" s="829"/>
      <c r="AB54" s="829"/>
      <c r="AC54" s="829"/>
      <c r="AD54" s="829"/>
      <c r="AE54" s="811" t="s">
        <v>1066</v>
      </c>
      <c r="AF54" s="829"/>
      <c r="AG54" s="829"/>
      <c r="AH54" s="829"/>
      <c r="AI54" s="829"/>
      <c r="AJ54" s="829"/>
      <c r="AK54" s="829"/>
      <c r="AL54" s="829"/>
      <c r="AM54" s="829"/>
      <c r="AN54" s="829"/>
      <c r="AO54" s="829"/>
      <c r="AP54" s="829"/>
      <c r="AQ54" s="829"/>
      <c r="AR54" s="829"/>
      <c r="AS54" s="829"/>
      <c r="AT54" s="829"/>
      <c r="AU54" s="829"/>
      <c r="AV54" s="829"/>
      <c r="AW54" s="829"/>
      <c r="AX54" s="829"/>
      <c r="AY54" s="829"/>
      <c r="AZ54" s="829"/>
      <c r="BA54" s="829"/>
      <c r="BB54" s="829"/>
    </row>
    <row r="55" ht="15.75" customHeight="1">
      <c r="A55" s="831"/>
      <c r="B55" s="832" t="s">
        <v>5866</v>
      </c>
      <c r="C55" s="793" t="s">
        <v>756</v>
      </c>
      <c r="D55" s="808"/>
      <c r="E55" s="794" t="s">
        <v>756</v>
      </c>
      <c r="F55" s="829"/>
      <c r="G55" s="829"/>
      <c r="H55" s="829"/>
      <c r="I55" s="829"/>
      <c r="J55" s="830"/>
      <c r="K55" s="829"/>
      <c r="L55" s="829"/>
      <c r="M55" s="829"/>
      <c r="N55" s="829"/>
      <c r="O55" s="829"/>
      <c r="P55" s="829"/>
      <c r="Q55" s="829"/>
      <c r="R55" s="829"/>
      <c r="S55" s="829"/>
      <c r="T55" s="829"/>
      <c r="U55" s="829"/>
      <c r="V55" s="829"/>
      <c r="W55" s="829"/>
      <c r="X55" s="829"/>
      <c r="Y55" s="829"/>
      <c r="Z55" s="829"/>
      <c r="AA55" s="829"/>
      <c r="AB55" s="829"/>
      <c r="AC55" s="829"/>
      <c r="AD55" s="829"/>
      <c r="AE55" s="829"/>
      <c r="AF55" s="829"/>
      <c r="AG55" s="829"/>
      <c r="AH55" s="829"/>
      <c r="AI55" s="829"/>
      <c r="AJ55" s="829"/>
      <c r="AK55" s="829"/>
      <c r="AL55" s="829"/>
      <c r="AM55" s="829"/>
      <c r="AN55" s="829"/>
      <c r="AO55" s="829"/>
      <c r="AP55" s="829"/>
      <c r="AQ55" s="829"/>
      <c r="AR55" s="829"/>
      <c r="AS55" s="829"/>
      <c r="AT55" s="829"/>
      <c r="AU55" s="829"/>
      <c r="AV55" s="829"/>
      <c r="AW55" s="829"/>
      <c r="AX55" s="829"/>
      <c r="AY55" s="829"/>
      <c r="AZ55" s="829"/>
      <c r="BA55" s="829"/>
      <c r="BB55" s="829"/>
    </row>
    <row r="56" ht="15.75" customHeight="1">
      <c r="A56" s="831"/>
      <c r="B56" s="832" t="s">
        <v>5867</v>
      </c>
      <c r="C56" s="793" t="s">
        <v>3377</v>
      </c>
      <c r="D56" s="794" t="s">
        <v>4705</v>
      </c>
      <c r="E56" s="829"/>
      <c r="F56" s="829"/>
      <c r="G56" s="829"/>
      <c r="H56" s="829"/>
      <c r="I56" s="829"/>
      <c r="J56" s="830"/>
      <c r="K56" s="829"/>
      <c r="L56" s="829"/>
      <c r="M56" s="829"/>
      <c r="N56" s="829"/>
      <c r="O56" s="829"/>
      <c r="P56" s="829"/>
      <c r="Q56" s="829"/>
      <c r="R56" s="829"/>
      <c r="S56" s="829"/>
      <c r="T56" s="829"/>
      <c r="U56" s="829"/>
      <c r="V56" s="829"/>
      <c r="W56" s="829"/>
      <c r="X56" s="829"/>
      <c r="Y56" s="829"/>
      <c r="Z56" s="829"/>
      <c r="AA56" s="829"/>
      <c r="AB56" s="829"/>
      <c r="AC56" s="829"/>
      <c r="AD56" s="829"/>
      <c r="AE56" s="829"/>
      <c r="AF56" s="829"/>
      <c r="AG56" s="829"/>
      <c r="AH56" s="829"/>
      <c r="AI56" s="829"/>
      <c r="AJ56" s="829"/>
      <c r="AK56" s="829"/>
      <c r="AL56" s="829"/>
      <c r="AM56" s="829"/>
      <c r="AN56" s="829"/>
      <c r="AO56" s="829"/>
      <c r="AP56" s="829"/>
      <c r="AQ56" s="829"/>
      <c r="AR56" s="829"/>
      <c r="AS56" s="829"/>
      <c r="AT56" s="829"/>
      <c r="AU56" s="829"/>
      <c r="AV56" s="829"/>
      <c r="AW56" s="829"/>
      <c r="AX56" s="829"/>
      <c r="AY56" s="829"/>
      <c r="AZ56" s="829"/>
      <c r="BA56" s="829"/>
      <c r="BB56" s="829"/>
    </row>
    <row r="57" ht="15.75" customHeight="1">
      <c r="A57" s="827" t="s">
        <v>5868</v>
      </c>
      <c r="B57" s="828" t="s">
        <v>5869</v>
      </c>
      <c r="C57" s="793" t="str">
        <f>HYPERLINK("https://youtu.be/WV5J-Ci9wPU","16.74")</f>
        <v>16.74</v>
      </c>
      <c r="D57" s="811" t="s">
        <v>3841</v>
      </c>
      <c r="E57" s="829"/>
      <c r="F57" s="830" t="s">
        <v>4421</v>
      </c>
      <c r="G57" s="829"/>
      <c r="H57" s="829"/>
      <c r="I57" s="829"/>
      <c r="J57" s="829" t="s">
        <v>5870</v>
      </c>
      <c r="K57" s="829"/>
      <c r="L57" s="829"/>
      <c r="M57" s="829"/>
      <c r="N57" s="794" t="s">
        <v>248</v>
      </c>
      <c r="O57" s="829"/>
      <c r="P57" s="829"/>
      <c r="Q57" s="829"/>
      <c r="R57" s="829" t="s">
        <v>2633</v>
      </c>
      <c r="S57" s="829"/>
      <c r="T57" s="829"/>
      <c r="U57" s="829"/>
      <c r="V57" s="829"/>
      <c r="W57" s="829"/>
      <c r="X57" s="829"/>
      <c r="Y57" s="829"/>
      <c r="Z57" s="829"/>
      <c r="AA57" s="829"/>
      <c r="AB57" s="829"/>
      <c r="AC57" s="795" t="str">
        <f>HYPERLINK("https://youtu.be/WV5J-Ci9wPU","16.74")</f>
        <v>16.74</v>
      </c>
      <c r="AD57" s="829"/>
      <c r="AE57" s="829"/>
      <c r="AF57" s="811"/>
      <c r="AG57" s="829"/>
      <c r="AH57" s="829"/>
      <c r="AI57" s="829"/>
      <c r="AJ57" s="829"/>
      <c r="AK57" s="829"/>
      <c r="AL57" s="829"/>
      <c r="AM57" s="829"/>
      <c r="AN57" s="829"/>
      <c r="AO57" s="829"/>
      <c r="AP57" s="829"/>
      <c r="AQ57" s="829"/>
      <c r="AR57" s="829"/>
      <c r="AS57" s="829"/>
      <c r="AT57" s="829"/>
      <c r="AU57" s="829"/>
      <c r="AV57" s="829"/>
      <c r="AW57" s="829"/>
      <c r="AX57" s="829"/>
      <c r="AY57" s="829"/>
      <c r="AZ57" s="829"/>
      <c r="BA57" s="829"/>
      <c r="BB57" s="829"/>
    </row>
    <row r="58" ht="15.75" customHeight="1">
      <c r="A58" s="837" t="s">
        <v>5779</v>
      </c>
      <c r="B58" s="838" t="s">
        <v>5871</v>
      </c>
      <c r="C58" s="806" t="s">
        <v>661</v>
      </c>
      <c r="D58" s="796"/>
      <c r="E58" s="794" t="s">
        <v>661</v>
      </c>
      <c r="F58" s="796"/>
      <c r="G58" s="800"/>
      <c r="H58" s="800"/>
      <c r="I58" s="800"/>
      <c r="J58" s="800"/>
      <c r="K58" s="796"/>
      <c r="L58" s="794" t="s">
        <v>1680</v>
      </c>
      <c r="M58" s="829"/>
      <c r="N58" s="800"/>
      <c r="O58" s="800"/>
      <c r="P58" s="800"/>
      <c r="Q58" s="800"/>
      <c r="R58" s="800"/>
      <c r="S58" s="823"/>
      <c r="T58" s="800"/>
      <c r="U58" s="800"/>
      <c r="V58" s="800"/>
      <c r="W58" s="800"/>
      <c r="X58" s="800"/>
      <c r="Y58" s="800"/>
      <c r="Z58" s="800"/>
      <c r="AA58" s="800"/>
      <c r="AB58" s="800"/>
      <c r="AC58" s="800"/>
      <c r="AD58" s="800"/>
      <c r="AE58" s="800"/>
      <c r="AF58" s="800"/>
      <c r="AG58" s="800"/>
      <c r="AH58" s="800"/>
      <c r="AI58" s="800"/>
      <c r="AJ58" s="800"/>
      <c r="AK58" s="800"/>
      <c r="AL58" s="800"/>
      <c r="AM58" s="800"/>
      <c r="AN58" s="800"/>
      <c r="AO58" s="800"/>
      <c r="AP58" s="800"/>
      <c r="AQ58" s="800"/>
      <c r="AR58" s="800"/>
      <c r="AS58" s="800"/>
      <c r="AT58" s="800"/>
      <c r="AU58" s="800"/>
      <c r="AV58" s="800"/>
      <c r="AW58" s="800"/>
      <c r="AX58" s="800"/>
      <c r="AY58" s="800"/>
      <c r="AZ58" s="800"/>
      <c r="BA58" s="800"/>
      <c r="BB58" s="800"/>
    </row>
    <row r="59" ht="15.75" customHeight="1">
      <c r="A59" s="839"/>
      <c r="B59" s="832" t="s">
        <v>5872</v>
      </c>
      <c r="C59" s="793" t="s">
        <v>5873</v>
      </c>
      <c r="D59" s="794" t="s">
        <v>4031</v>
      </c>
      <c r="E59" s="829"/>
      <c r="F59" s="794" t="s">
        <v>4031</v>
      </c>
      <c r="G59" s="829"/>
      <c r="H59" s="829"/>
      <c r="I59" s="829"/>
      <c r="J59" s="829"/>
      <c r="K59" s="808"/>
      <c r="L59" s="829"/>
      <c r="M59" s="794" t="s">
        <v>5873</v>
      </c>
      <c r="N59" s="829"/>
      <c r="O59" s="829"/>
      <c r="P59" s="829"/>
      <c r="Q59" s="829"/>
      <c r="R59" s="829"/>
      <c r="S59" s="811" t="s">
        <v>5874</v>
      </c>
      <c r="T59" s="829"/>
      <c r="U59" s="794" t="s">
        <v>2840</v>
      </c>
      <c r="V59" s="829"/>
      <c r="W59" s="829"/>
      <c r="X59" s="829"/>
      <c r="Y59" s="829"/>
      <c r="Z59" s="829"/>
      <c r="AA59" s="829"/>
      <c r="AB59" s="829"/>
      <c r="AC59" s="829"/>
      <c r="AD59" s="829"/>
      <c r="AE59" s="829"/>
      <c r="AF59" s="829"/>
      <c r="AG59" s="829"/>
      <c r="AH59" s="829"/>
      <c r="AI59" s="829"/>
      <c r="AJ59" s="829"/>
      <c r="AK59" s="829"/>
      <c r="AL59" s="829"/>
      <c r="AM59" s="829"/>
      <c r="AN59" s="829"/>
      <c r="AO59" s="829"/>
      <c r="AP59" s="829"/>
      <c r="AQ59" s="829"/>
      <c r="AR59" s="829"/>
      <c r="AS59" s="829"/>
      <c r="AT59" s="829"/>
      <c r="AU59" s="829"/>
      <c r="AV59" s="829"/>
      <c r="AW59" s="829"/>
      <c r="AX59" s="829"/>
      <c r="AY59" s="829"/>
      <c r="AZ59" s="829"/>
      <c r="BA59" s="829"/>
      <c r="BB59" s="829"/>
    </row>
    <row r="60" ht="15.75" customHeight="1">
      <c r="A60" s="827" t="s">
        <v>5875</v>
      </c>
      <c r="B60" s="828" t="s">
        <v>5876</v>
      </c>
      <c r="C60" s="793" t="str">
        <f>HYPERLINK("https://youtu.be/4OqNmNgyDyw","16.24")</f>
        <v>16.24</v>
      </c>
      <c r="D60" s="840" t="s">
        <v>4516</v>
      </c>
      <c r="E60" s="829"/>
      <c r="F60" s="829"/>
      <c r="G60" s="829"/>
      <c r="H60" s="829"/>
      <c r="I60" s="829"/>
      <c r="J60" s="795" t="str">
        <f>HYPERLINK("https://youtu.be/4OqNmNgyDyw","16.24")</f>
        <v>16.24</v>
      </c>
      <c r="K60" s="829"/>
      <c r="L60" s="829"/>
      <c r="M60" s="829"/>
      <c r="N60" s="829"/>
      <c r="O60" s="829"/>
      <c r="P60" s="829"/>
      <c r="Q60" s="829" t="s">
        <v>2497</v>
      </c>
      <c r="R60" s="795" t="str">
        <f>HYPERLINK("https://clips.twitch.tv/ThankfulSpoopyHerdWOOP","16.58")</f>
        <v>16.58</v>
      </c>
      <c r="S60" s="829"/>
      <c r="T60" s="829"/>
      <c r="U60" s="829"/>
      <c r="V60" s="829"/>
      <c r="W60" s="829"/>
      <c r="X60" s="829"/>
      <c r="Y60" s="811" t="s">
        <v>5877</v>
      </c>
      <c r="Z60" s="829"/>
      <c r="AA60" s="829"/>
      <c r="AB60" s="829"/>
      <c r="AC60" s="829"/>
      <c r="AD60" s="829"/>
      <c r="AE60" s="829"/>
      <c r="AF60" s="829"/>
      <c r="AG60" s="829"/>
      <c r="AH60" s="829"/>
      <c r="AI60" s="829"/>
      <c r="AJ60" s="829"/>
      <c r="AK60" s="829"/>
      <c r="AL60" s="829"/>
      <c r="AM60" s="829"/>
      <c r="AN60" s="829"/>
      <c r="AO60" s="829"/>
      <c r="AP60" s="829"/>
      <c r="AQ60" s="829"/>
      <c r="AR60" s="829"/>
      <c r="AS60" s="829"/>
      <c r="AT60" s="829"/>
      <c r="AU60" s="829"/>
      <c r="AV60" s="829"/>
      <c r="AW60" s="829"/>
      <c r="AX60" s="829"/>
      <c r="AY60" s="829"/>
      <c r="AZ60" s="829"/>
      <c r="BA60" s="829"/>
      <c r="BB60" s="829"/>
    </row>
    <row r="61" ht="15.75" customHeight="1">
      <c r="A61" s="831"/>
      <c r="B61" s="832" t="s">
        <v>5878</v>
      </c>
      <c r="C61" s="793" t="str">
        <f>HYPERLINK("https://youtu.be/fZ3PjrGMczo", "14.91")</f>
        <v>14.91</v>
      </c>
      <c r="D61" s="794" t="s">
        <v>2370</v>
      </c>
      <c r="E61" s="829"/>
      <c r="F61" s="830"/>
      <c r="G61" s="829"/>
      <c r="H61" s="829"/>
      <c r="I61" s="830"/>
      <c r="J61" s="829"/>
      <c r="K61" s="829"/>
      <c r="L61" s="829"/>
      <c r="M61" s="829"/>
      <c r="N61" s="829"/>
      <c r="O61" s="829"/>
      <c r="P61" s="829"/>
      <c r="Q61" s="829"/>
      <c r="R61" s="829"/>
      <c r="S61" s="829"/>
      <c r="T61" s="829"/>
      <c r="U61" s="829"/>
      <c r="V61" s="829"/>
      <c r="W61" s="829"/>
      <c r="X61" s="829"/>
      <c r="Y61" s="829"/>
      <c r="Z61" s="829"/>
      <c r="AA61" s="829"/>
      <c r="AB61" s="829"/>
      <c r="AC61" s="829"/>
      <c r="AD61" s="829"/>
      <c r="AE61" s="829"/>
      <c r="AF61" s="829"/>
      <c r="AG61" s="829"/>
      <c r="AH61" s="829"/>
      <c r="AI61" s="829"/>
      <c r="AJ61" s="829"/>
      <c r="AK61" s="829"/>
      <c r="AL61" s="829"/>
      <c r="AM61" s="829"/>
      <c r="AN61" s="829"/>
      <c r="AO61" s="829"/>
      <c r="AP61" s="829"/>
      <c r="AQ61" s="829"/>
      <c r="AR61" s="829"/>
      <c r="AS61" s="829"/>
      <c r="AT61" s="829"/>
      <c r="AU61" s="829"/>
      <c r="AV61" s="829"/>
      <c r="AW61" s="829"/>
      <c r="AX61" s="829"/>
      <c r="AY61" s="829"/>
      <c r="AZ61" s="829"/>
      <c r="BA61" s="829"/>
      <c r="BB61" s="829"/>
    </row>
    <row r="62" ht="15.75" customHeight="1">
      <c r="A62" s="831"/>
      <c r="B62" s="832" t="s">
        <v>5879</v>
      </c>
      <c r="C62" s="793" t="s">
        <v>5344</v>
      </c>
      <c r="D62" s="794" t="s">
        <v>5344</v>
      </c>
      <c r="E62" s="829"/>
      <c r="F62" s="829"/>
      <c r="G62" s="829"/>
      <c r="H62" s="829"/>
      <c r="I62" s="794" t="s">
        <v>291</v>
      </c>
      <c r="J62" s="795" t="str">
        <f>HYPERLINK("https://youtu.be/1clufi5ICPo","15.10")</f>
        <v>15.10</v>
      </c>
      <c r="K62" s="794" t="s">
        <v>998</v>
      </c>
      <c r="L62" s="829"/>
      <c r="M62" s="829"/>
      <c r="N62" s="829"/>
      <c r="O62" s="805"/>
      <c r="P62" s="829"/>
      <c r="Q62" s="829" t="s">
        <v>177</v>
      </c>
      <c r="R62" s="829" t="s">
        <v>1795</v>
      </c>
      <c r="S62" s="829"/>
      <c r="T62" s="829"/>
      <c r="U62" s="829"/>
      <c r="V62" s="829"/>
      <c r="W62" s="829"/>
      <c r="X62" s="829"/>
      <c r="Y62" s="829"/>
      <c r="Z62" s="829"/>
      <c r="AA62" s="829"/>
      <c r="AB62" s="829"/>
      <c r="AC62" s="829"/>
      <c r="AD62" s="829"/>
      <c r="AE62" s="829"/>
      <c r="AF62" s="829"/>
      <c r="AG62" s="829"/>
      <c r="AH62" s="829"/>
      <c r="AI62" s="829"/>
      <c r="AJ62" s="829"/>
      <c r="AK62" s="829"/>
      <c r="AL62" s="829"/>
      <c r="AM62" s="829"/>
      <c r="AN62" s="829"/>
      <c r="AO62" s="829"/>
      <c r="AP62" s="829"/>
      <c r="AQ62" s="829"/>
      <c r="AR62" s="829"/>
      <c r="AS62" s="829"/>
      <c r="AT62" s="829"/>
      <c r="AU62" s="829"/>
      <c r="AV62" s="829"/>
      <c r="AW62" s="829"/>
      <c r="AX62" s="829"/>
      <c r="AY62" s="829"/>
      <c r="AZ62" s="829"/>
      <c r="BA62" s="829"/>
      <c r="BB62" s="829"/>
    </row>
    <row r="63" ht="15.75" customHeight="1">
      <c r="A63" s="831"/>
      <c r="B63" s="832" t="s">
        <v>5880</v>
      </c>
      <c r="C63" s="793" t="s">
        <v>782</v>
      </c>
      <c r="D63" s="811" t="s">
        <v>535</v>
      </c>
      <c r="E63" s="794" t="s">
        <v>346</v>
      </c>
      <c r="F63" s="794" t="s">
        <v>4665</v>
      </c>
      <c r="G63" s="811" t="s">
        <v>5881</v>
      </c>
      <c r="H63" s="794" t="s">
        <v>1443</v>
      </c>
      <c r="I63" s="830" t="s">
        <v>723</v>
      </c>
      <c r="J63" s="829" t="s">
        <v>243</v>
      </c>
      <c r="K63" s="817" t="s">
        <v>1974</v>
      </c>
      <c r="L63" s="797" t="s">
        <v>2856</v>
      </c>
      <c r="M63" s="829"/>
      <c r="N63" s="794" t="s">
        <v>2855</v>
      </c>
      <c r="O63" s="794" t="s">
        <v>4347</v>
      </c>
      <c r="P63" s="829"/>
      <c r="Q63" s="829"/>
      <c r="R63" s="829" t="s">
        <v>1223</v>
      </c>
      <c r="S63" s="829"/>
      <c r="T63" s="794" t="s">
        <v>782</v>
      </c>
      <c r="U63" s="829"/>
      <c r="V63" s="830" t="s">
        <v>2370</v>
      </c>
      <c r="W63" s="829"/>
      <c r="X63" s="829"/>
      <c r="Y63" s="829"/>
      <c r="Z63" s="829"/>
      <c r="AA63" s="829"/>
      <c r="AB63" s="829"/>
      <c r="AC63" s="829"/>
      <c r="AD63" s="829"/>
      <c r="AE63" s="829"/>
      <c r="AF63" s="829"/>
      <c r="AG63" s="829"/>
      <c r="AH63" s="829"/>
      <c r="AI63" s="829"/>
      <c r="AJ63" s="829"/>
      <c r="AK63" s="829"/>
      <c r="AL63" s="829"/>
      <c r="AM63" s="829"/>
      <c r="AN63" s="829"/>
      <c r="AO63" s="829"/>
      <c r="AP63" s="829"/>
      <c r="AQ63" s="829"/>
      <c r="AR63" s="829"/>
      <c r="AS63" s="829"/>
      <c r="AT63" s="829"/>
      <c r="AU63" s="829"/>
      <c r="AV63" s="829"/>
      <c r="AW63" s="829"/>
      <c r="AX63" s="829"/>
      <c r="AY63" s="829"/>
      <c r="AZ63" s="829"/>
      <c r="BA63" s="829"/>
      <c r="BB63" s="829"/>
    </row>
    <row r="64" ht="15.75" customHeight="1">
      <c r="A64" s="827" t="s">
        <v>5882</v>
      </c>
      <c r="B64" s="828" t="s">
        <v>5883</v>
      </c>
      <c r="C64" s="793" t="s">
        <v>2123</v>
      </c>
      <c r="D64" s="794" t="s">
        <v>2123</v>
      </c>
      <c r="E64" s="794" t="s">
        <v>5884</v>
      </c>
      <c r="F64" s="829"/>
      <c r="G64" s="829"/>
      <c r="H64" s="829"/>
      <c r="I64" s="829" t="s">
        <v>5885</v>
      </c>
      <c r="J64" s="830" t="s">
        <v>1567</v>
      </c>
      <c r="K64" s="794" t="s">
        <v>1076</v>
      </c>
      <c r="L64" s="829"/>
      <c r="M64" s="829"/>
      <c r="N64" s="811" t="s">
        <v>146</v>
      </c>
      <c r="O64" s="829"/>
      <c r="P64" s="829"/>
      <c r="Q64" s="829"/>
      <c r="R64" s="829"/>
      <c r="S64" s="829"/>
      <c r="T64" s="829"/>
      <c r="U64" s="829"/>
      <c r="V64" s="829"/>
      <c r="W64" s="829"/>
      <c r="X64" s="829"/>
      <c r="Y64" s="829"/>
      <c r="Z64" s="829"/>
      <c r="AA64" s="829"/>
      <c r="AB64" s="829"/>
      <c r="AC64" s="829"/>
      <c r="AD64" s="829"/>
      <c r="AE64" s="829"/>
      <c r="AF64" s="829"/>
      <c r="AG64" s="829"/>
      <c r="AH64" s="829"/>
      <c r="AI64" s="829"/>
      <c r="AJ64" s="829"/>
      <c r="AK64" s="829"/>
      <c r="AL64" s="829"/>
      <c r="AM64" s="829"/>
      <c r="AN64" s="829"/>
      <c r="AO64" s="829"/>
      <c r="AP64" s="829"/>
      <c r="AQ64" s="829"/>
      <c r="AR64" s="829"/>
      <c r="AS64" s="829"/>
      <c r="AT64" s="829"/>
      <c r="AU64" s="829"/>
      <c r="AV64" s="829"/>
      <c r="AW64" s="829"/>
      <c r="AX64" s="829"/>
      <c r="AY64" s="829"/>
      <c r="AZ64" s="829"/>
      <c r="BA64" s="829"/>
      <c r="BB64" s="829"/>
    </row>
    <row r="65" ht="15.75" customHeight="1">
      <c r="A65" s="831"/>
      <c r="B65" s="832" t="s">
        <v>5886</v>
      </c>
      <c r="C65" s="793" t="s">
        <v>238</v>
      </c>
      <c r="D65" s="794" t="s">
        <v>238</v>
      </c>
      <c r="E65" s="794" t="s">
        <v>5244</v>
      </c>
      <c r="F65" s="794" t="s">
        <v>444</v>
      </c>
      <c r="G65" s="794" t="s">
        <v>536</v>
      </c>
      <c r="H65" s="794" t="s">
        <v>3525</v>
      </c>
      <c r="I65" s="829" t="s">
        <v>724</v>
      </c>
      <c r="J65" s="829" t="s">
        <v>5887</v>
      </c>
      <c r="K65" s="794" t="s">
        <v>1975</v>
      </c>
      <c r="L65" s="797" t="s">
        <v>1059</v>
      </c>
      <c r="M65" s="829"/>
      <c r="N65" s="829"/>
      <c r="O65" s="794" t="s">
        <v>2408</v>
      </c>
      <c r="P65" s="829"/>
      <c r="Q65" s="829"/>
      <c r="R65" s="829" t="s">
        <v>5888</v>
      </c>
      <c r="S65" s="829"/>
      <c r="T65" s="829"/>
      <c r="U65" s="829"/>
      <c r="V65" s="829"/>
      <c r="W65" s="829"/>
      <c r="X65" s="829"/>
      <c r="Y65" s="829"/>
      <c r="Z65" s="829"/>
      <c r="AA65" s="829"/>
      <c r="AB65" s="829"/>
      <c r="AC65" s="829"/>
      <c r="AD65" s="829"/>
      <c r="AE65" s="829"/>
      <c r="AF65" s="829"/>
      <c r="AG65" s="829"/>
      <c r="AH65" s="829"/>
      <c r="AI65" s="829"/>
      <c r="AJ65" s="829"/>
      <c r="AK65" s="829"/>
      <c r="AL65" s="829"/>
      <c r="AM65" s="829"/>
      <c r="AN65" s="829"/>
      <c r="AO65" s="829"/>
      <c r="AP65" s="829"/>
      <c r="AQ65" s="829"/>
      <c r="AR65" s="829"/>
      <c r="AS65" s="829"/>
      <c r="AT65" s="829"/>
      <c r="AU65" s="829"/>
      <c r="AV65" s="829"/>
      <c r="AW65" s="829"/>
      <c r="AX65" s="829"/>
      <c r="AY65" s="829"/>
      <c r="AZ65" s="829"/>
      <c r="BA65" s="829"/>
      <c r="BB65" s="829"/>
    </row>
    <row r="66" ht="15.75" customHeight="1">
      <c r="A66" s="835" t="s">
        <v>5775</v>
      </c>
      <c r="B66" s="836" t="s">
        <v>5889</v>
      </c>
      <c r="C66" s="793" t="s">
        <v>239</v>
      </c>
      <c r="D66" s="794" t="s">
        <v>445</v>
      </c>
      <c r="E66" s="794" t="s">
        <v>919</v>
      </c>
      <c r="F66" s="794" t="s">
        <v>445</v>
      </c>
      <c r="G66" s="794" t="s">
        <v>919</v>
      </c>
      <c r="H66" s="794" t="s">
        <v>1444</v>
      </c>
      <c r="I66" s="795" t="str">
        <f>HYPERLINK("https://www.youtube.com/watch?v=Imyo7x5mfG4&amp;feature=youtu.be","30.15")</f>
        <v>30.15</v>
      </c>
      <c r="J66" s="829" t="s">
        <v>919</v>
      </c>
      <c r="K66" s="794" t="s">
        <v>754</v>
      </c>
      <c r="L66" s="797" t="s">
        <v>999</v>
      </c>
      <c r="M66" s="829"/>
      <c r="N66" s="794" t="s">
        <v>3107</v>
      </c>
      <c r="O66" s="829"/>
      <c r="P66" s="829"/>
      <c r="Q66" s="829" t="s">
        <v>597</v>
      </c>
      <c r="R66" s="829" t="s">
        <v>3073</v>
      </c>
      <c r="S66" s="829"/>
      <c r="T66" s="829"/>
      <c r="U66" s="829"/>
      <c r="V66" s="794" t="s">
        <v>2929</v>
      </c>
      <c r="W66" s="829"/>
      <c r="X66" s="829"/>
      <c r="Y66" s="829"/>
      <c r="Z66" s="829"/>
      <c r="AA66" s="829"/>
      <c r="AB66" s="829"/>
      <c r="AC66" s="829"/>
      <c r="AD66" s="829"/>
      <c r="AE66" s="829"/>
      <c r="AF66" s="829"/>
      <c r="AG66" s="829"/>
      <c r="AH66" s="829"/>
      <c r="AI66" s="829"/>
      <c r="AJ66" s="829"/>
      <c r="AK66" s="829"/>
      <c r="AL66" s="829"/>
      <c r="AM66" s="829"/>
      <c r="AN66" s="829"/>
      <c r="AO66" s="829"/>
      <c r="AP66" s="829"/>
      <c r="AQ66" s="829"/>
      <c r="AR66" s="829"/>
      <c r="AS66" s="829"/>
      <c r="AT66" s="829"/>
      <c r="AU66" s="829"/>
      <c r="AV66" s="829"/>
      <c r="AW66" s="829"/>
      <c r="AX66" s="829"/>
      <c r="AY66" s="829"/>
      <c r="AZ66" s="829"/>
      <c r="BA66" s="829"/>
      <c r="BB66" s="829"/>
    </row>
    <row r="67" ht="15.75" customHeight="1">
      <c r="A67" s="835" t="s">
        <v>5779</v>
      </c>
      <c r="B67" s="836" t="s">
        <v>5883</v>
      </c>
      <c r="C67" s="793" t="s">
        <v>4385</v>
      </c>
      <c r="D67" s="794" t="s">
        <v>4385</v>
      </c>
      <c r="E67" s="794" t="s">
        <v>4385</v>
      </c>
      <c r="F67" s="829"/>
      <c r="G67" s="830"/>
      <c r="H67" s="829"/>
      <c r="I67" s="829"/>
      <c r="J67" s="833"/>
      <c r="K67" s="794" t="s">
        <v>1708</v>
      </c>
      <c r="L67" s="829"/>
      <c r="M67" s="829"/>
      <c r="N67" s="829"/>
      <c r="O67" s="829"/>
      <c r="P67" s="829"/>
      <c r="Q67" s="829"/>
      <c r="R67" s="829"/>
      <c r="S67" s="829"/>
      <c r="T67" s="829"/>
      <c r="U67" s="829"/>
      <c r="V67" s="829"/>
      <c r="W67" s="829"/>
      <c r="X67" s="829"/>
      <c r="Y67" s="829"/>
      <c r="Z67" s="829"/>
      <c r="AA67" s="829"/>
      <c r="AB67" s="829"/>
      <c r="AC67" s="829"/>
      <c r="AD67" s="811" t="s">
        <v>1223</v>
      </c>
      <c r="AE67" s="829"/>
      <c r="AF67" s="829"/>
      <c r="AG67" s="829"/>
      <c r="AH67" s="829"/>
      <c r="AI67" s="829"/>
      <c r="AJ67" s="829"/>
      <c r="AK67" s="829"/>
      <c r="AL67" s="829"/>
      <c r="AM67" s="829"/>
      <c r="AN67" s="829"/>
      <c r="AO67" s="829"/>
      <c r="AP67" s="829"/>
      <c r="AQ67" s="829"/>
      <c r="AR67" s="829"/>
      <c r="AS67" s="829"/>
      <c r="AT67" s="829"/>
      <c r="AU67" s="829"/>
      <c r="AV67" s="829"/>
      <c r="AW67" s="829"/>
      <c r="AX67" s="829"/>
      <c r="AY67" s="829"/>
      <c r="AZ67" s="829"/>
      <c r="BA67" s="829"/>
      <c r="BB67" s="829"/>
    </row>
    <row r="68" ht="15.75" customHeight="1">
      <c r="A68" s="839"/>
      <c r="B68" s="832" t="s">
        <v>5890</v>
      </c>
      <c r="C68" s="793" t="s">
        <v>961</v>
      </c>
      <c r="D68" s="794" t="s">
        <v>961</v>
      </c>
      <c r="E68" s="794" t="s">
        <v>5891</v>
      </c>
      <c r="F68" s="830" t="s">
        <v>5892</v>
      </c>
      <c r="G68" s="830"/>
      <c r="H68" s="829"/>
      <c r="I68" s="829"/>
      <c r="J68" s="833"/>
      <c r="K68" s="794" t="s">
        <v>5893</v>
      </c>
      <c r="L68" s="829"/>
      <c r="M68" s="829"/>
      <c r="N68" s="829"/>
      <c r="O68" s="811" t="s">
        <v>5894</v>
      </c>
      <c r="P68" s="811" t="s">
        <v>5895</v>
      </c>
      <c r="Q68" s="829"/>
      <c r="R68" s="829"/>
      <c r="S68" s="811" t="s">
        <v>1928</v>
      </c>
      <c r="T68" s="829"/>
      <c r="U68" s="829"/>
      <c r="V68" s="829"/>
      <c r="W68" s="829"/>
      <c r="X68" s="829"/>
      <c r="Y68" s="829"/>
      <c r="Z68" s="829"/>
      <c r="AA68" s="829"/>
      <c r="AB68" s="829"/>
      <c r="AC68" s="829"/>
      <c r="AD68" s="829"/>
      <c r="AE68" s="829"/>
      <c r="AF68" s="829"/>
      <c r="AG68" s="829"/>
      <c r="AH68" s="829"/>
      <c r="AI68" s="829"/>
      <c r="AJ68" s="829"/>
      <c r="AK68" s="829"/>
      <c r="AL68" s="829"/>
      <c r="AM68" s="829"/>
      <c r="AN68" s="829"/>
      <c r="AO68" s="829"/>
      <c r="AP68" s="829"/>
      <c r="AQ68" s="829"/>
      <c r="AR68" s="829"/>
      <c r="AS68" s="829"/>
      <c r="AT68" s="829"/>
      <c r="AU68" s="829"/>
      <c r="AV68" s="829"/>
      <c r="AW68" s="829"/>
      <c r="AX68" s="829"/>
      <c r="AY68" s="829"/>
      <c r="AZ68" s="829"/>
      <c r="BA68" s="829"/>
      <c r="BB68" s="829"/>
    </row>
    <row r="69" ht="15.75" customHeight="1">
      <c r="A69" s="839"/>
      <c r="B69" s="832" t="s">
        <v>5896</v>
      </c>
      <c r="C69" s="793" t="s">
        <v>5897</v>
      </c>
      <c r="D69" s="805"/>
      <c r="E69" s="841"/>
      <c r="F69" s="830"/>
      <c r="G69" s="830"/>
      <c r="H69" s="829"/>
      <c r="I69" s="829"/>
      <c r="J69" s="833"/>
      <c r="K69" s="829"/>
      <c r="L69" s="829"/>
      <c r="M69" s="829"/>
      <c r="N69" s="829"/>
      <c r="O69" s="829"/>
      <c r="P69" s="829"/>
      <c r="Q69" s="829"/>
      <c r="R69" s="829"/>
      <c r="S69" s="829"/>
      <c r="T69" s="829"/>
      <c r="U69" s="829"/>
      <c r="V69" s="829"/>
      <c r="W69" s="829"/>
      <c r="X69" s="829"/>
      <c r="Y69" s="829"/>
      <c r="Z69" s="829"/>
      <c r="AA69" s="829"/>
      <c r="AB69" s="829"/>
      <c r="AC69" s="829"/>
      <c r="AD69" s="829"/>
      <c r="AE69" s="829"/>
      <c r="AF69" s="829"/>
      <c r="AG69" s="829"/>
      <c r="AH69" s="829"/>
      <c r="AI69" s="829"/>
      <c r="AJ69" s="829"/>
      <c r="AK69" s="829"/>
      <c r="AL69" s="829"/>
      <c r="AM69" s="829"/>
      <c r="AN69" s="829"/>
      <c r="AO69" s="829"/>
      <c r="AP69" s="829"/>
      <c r="AQ69" s="829"/>
      <c r="AR69" s="829"/>
      <c r="AS69" s="829"/>
      <c r="AT69" s="829"/>
      <c r="AU69" s="829"/>
      <c r="AV69" s="829"/>
      <c r="AW69" s="829"/>
      <c r="AX69" s="829"/>
      <c r="AY69" s="829"/>
      <c r="AZ69" s="829"/>
      <c r="BA69" s="829"/>
      <c r="BB69" s="829"/>
    </row>
    <row r="70" ht="15.75" customHeight="1">
      <c r="A70" s="835" t="s">
        <v>5794</v>
      </c>
      <c r="B70" s="836" t="s">
        <v>5795</v>
      </c>
      <c r="C70" s="793" t="s">
        <v>5898</v>
      </c>
      <c r="D70" s="794" t="s">
        <v>245</v>
      </c>
      <c r="E70" s="829"/>
      <c r="F70" s="795" t="str">
        <f>HYPERLINK("https://www.youtube.com/watch?v=8BrDAvD-IV4","1:01.54")</f>
        <v>1:01.54</v>
      </c>
      <c r="G70" s="830" t="s">
        <v>4004</v>
      </c>
      <c r="H70" s="829"/>
      <c r="I70" s="829"/>
      <c r="J70" s="794" t="s">
        <v>5899</v>
      </c>
      <c r="K70" s="829"/>
      <c r="L70" s="829"/>
      <c r="M70" s="829"/>
      <c r="N70" s="829"/>
      <c r="O70" s="829"/>
      <c r="P70" s="829"/>
      <c r="Q70" s="829"/>
      <c r="R70" s="829"/>
      <c r="S70" s="829"/>
      <c r="T70" s="829"/>
      <c r="U70" s="829"/>
      <c r="V70" s="829"/>
      <c r="W70" s="829"/>
      <c r="X70" s="829"/>
      <c r="Y70" s="829"/>
      <c r="Z70" s="829"/>
      <c r="AA70" s="829"/>
      <c r="AB70" s="829"/>
      <c r="AC70" s="829"/>
      <c r="AD70" s="829"/>
      <c r="AE70" s="829"/>
      <c r="AF70" s="829"/>
      <c r="AG70" s="829"/>
      <c r="AH70" s="829"/>
      <c r="AI70" s="829"/>
      <c r="AJ70" s="829"/>
      <c r="AK70" s="829"/>
      <c r="AL70" s="829"/>
      <c r="AM70" s="829"/>
      <c r="AN70" s="829"/>
      <c r="AO70" s="829"/>
      <c r="AP70" s="829"/>
      <c r="AQ70" s="829"/>
      <c r="AR70" s="829"/>
      <c r="AS70" s="829"/>
      <c r="AT70" s="829"/>
      <c r="AU70" s="829"/>
      <c r="AV70" s="829"/>
      <c r="AW70" s="829"/>
      <c r="AX70" s="829"/>
      <c r="AY70" s="829"/>
      <c r="AZ70" s="829"/>
      <c r="BA70" s="829"/>
      <c r="BB70" s="829"/>
    </row>
    <row r="71" ht="15.75" customHeight="1">
      <c r="A71" s="827" t="s">
        <v>5810</v>
      </c>
      <c r="B71" s="828" t="s">
        <v>5900</v>
      </c>
      <c r="C71" s="793" t="s">
        <v>5901</v>
      </c>
      <c r="D71" s="794" t="s">
        <v>5901</v>
      </c>
      <c r="E71" s="830"/>
      <c r="F71" s="829"/>
      <c r="G71" s="841"/>
      <c r="H71" s="829"/>
      <c r="I71" s="829"/>
      <c r="J71" s="833"/>
      <c r="K71" s="794" t="s">
        <v>5902</v>
      </c>
      <c r="L71" s="829"/>
      <c r="M71" s="829"/>
      <c r="N71" s="829"/>
      <c r="O71" s="829"/>
      <c r="P71" s="829"/>
      <c r="Q71" s="829"/>
      <c r="R71" s="829"/>
      <c r="S71" s="829"/>
      <c r="T71" s="829"/>
      <c r="U71" s="829"/>
      <c r="V71" s="829"/>
      <c r="W71" s="829"/>
      <c r="X71" s="829"/>
      <c r="Y71" s="829"/>
      <c r="Z71" s="829"/>
      <c r="AA71" s="829"/>
      <c r="AB71" s="829"/>
      <c r="AC71" s="829"/>
      <c r="AD71" s="829"/>
      <c r="AE71" s="829"/>
      <c r="AF71" s="829"/>
      <c r="AG71" s="829"/>
      <c r="AH71" s="829"/>
      <c r="AI71" s="829"/>
      <c r="AJ71" s="829"/>
      <c r="AK71" s="829"/>
      <c r="AL71" s="829"/>
      <c r="AM71" s="829"/>
      <c r="AN71" s="829"/>
      <c r="AO71" s="829"/>
      <c r="AP71" s="829"/>
      <c r="AQ71" s="829"/>
      <c r="AR71" s="829"/>
      <c r="AS71" s="829"/>
      <c r="AT71" s="829"/>
      <c r="AU71" s="829"/>
      <c r="AV71" s="829"/>
      <c r="AW71" s="829"/>
      <c r="AX71" s="829"/>
      <c r="AY71" s="829"/>
      <c r="AZ71" s="829"/>
      <c r="BA71" s="829"/>
      <c r="BB71" s="829"/>
    </row>
    <row r="72" ht="15.75" customHeight="1">
      <c r="A72" s="831"/>
      <c r="B72" s="832" t="s">
        <v>5903</v>
      </c>
      <c r="C72" s="793" t="s">
        <v>5904</v>
      </c>
      <c r="D72" s="794" t="s">
        <v>5904</v>
      </c>
      <c r="E72" s="794" t="s">
        <v>5862</v>
      </c>
      <c r="F72" s="829"/>
      <c r="G72" s="794" t="str">
        <f>HYPERLINK("https://clips.twitch.tv/OddYawningDurianWOOP","56.15")</f>
        <v>56.15</v>
      </c>
      <c r="H72" s="829"/>
      <c r="I72" s="829"/>
      <c r="J72" s="795" t="str">
        <f>HYPERLINK("https://youtu.be/HUwmtKe7cOY","56.54")</f>
        <v>56.54</v>
      </c>
      <c r="K72" s="829"/>
      <c r="L72" s="829"/>
      <c r="M72" s="829"/>
      <c r="N72" s="794" t="s">
        <v>3649</v>
      </c>
      <c r="O72" s="829"/>
      <c r="P72" s="829"/>
      <c r="Q72" s="829" t="s">
        <v>2371</v>
      </c>
      <c r="R72" s="829"/>
      <c r="S72" s="829"/>
      <c r="T72" s="829"/>
      <c r="U72" s="829"/>
      <c r="V72" s="829"/>
      <c r="W72" s="829"/>
      <c r="X72" s="829"/>
      <c r="Y72" s="829"/>
      <c r="Z72" s="829"/>
      <c r="AA72" s="829"/>
      <c r="AB72" s="829"/>
      <c r="AC72" s="829"/>
      <c r="AD72" s="829"/>
      <c r="AE72" s="829"/>
      <c r="AF72" s="829"/>
      <c r="AG72" s="829"/>
      <c r="AH72" s="829"/>
      <c r="AI72" s="829"/>
      <c r="AJ72" s="829"/>
      <c r="AK72" s="829"/>
      <c r="AL72" s="829"/>
      <c r="AM72" s="829"/>
      <c r="AN72" s="829"/>
      <c r="AO72" s="829"/>
      <c r="AP72" s="829"/>
      <c r="AQ72" s="829"/>
      <c r="AR72" s="829"/>
      <c r="AS72" s="829"/>
      <c r="AT72" s="829"/>
      <c r="AU72" s="829"/>
      <c r="AV72" s="829"/>
      <c r="AW72" s="829"/>
      <c r="AX72" s="829"/>
      <c r="AY72" s="829"/>
      <c r="AZ72" s="829"/>
      <c r="BA72" s="829"/>
      <c r="BB72" s="829"/>
    </row>
    <row r="73" ht="15.75" customHeight="1">
      <c r="A73" s="831"/>
      <c r="B73" s="832" t="s">
        <v>5905</v>
      </c>
      <c r="C73" s="793" t="s">
        <v>349</v>
      </c>
      <c r="D73" s="794" t="s">
        <v>4032</v>
      </c>
      <c r="E73" s="829"/>
      <c r="F73" s="808"/>
      <c r="G73" s="829"/>
      <c r="H73" s="794" t="s">
        <v>1441</v>
      </c>
      <c r="I73" s="829" t="s">
        <v>2212</v>
      </c>
      <c r="J73" s="795" t="str">
        <f>HYPERLINK("https://youtu.be/vycxuqUj3Q4","56.44")</f>
        <v>56.44</v>
      </c>
      <c r="K73" s="794" t="s">
        <v>1976</v>
      </c>
      <c r="L73" s="794" t="s">
        <v>5906</v>
      </c>
      <c r="M73" s="794" t="s">
        <v>349</v>
      </c>
      <c r="N73" s="829"/>
      <c r="O73" s="829"/>
      <c r="P73" s="829"/>
      <c r="Q73" s="829"/>
      <c r="R73" s="829"/>
      <c r="S73" s="829"/>
      <c r="T73" s="829"/>
      <c r="U73" s="829"/>
      <c r="V73" s="829"/>
      <c r="W73" s="829"/>
      <c r="X73" s="829"/>
      <c r="Y73" s="829"/>
      <c r="Z73" s="829"/>
      <c r="AA73" s="829"/>
      <c r="AB73" s="829"/>
      <c r="AC73" s="829"/>
      <c r="AD73" s="829"/>
      <c r="AE73" s="829"/>
      <c r="AF73" s="829"/>
      <c r="AG73" s="829"/>
      <c r="AH73" s="829"/>
      <c r="AI73" s="829"/>
      <c r="AJ73" s="829"/>
      <c r="AK73" s="829"/>
      <c r="AL73" s="829"/>
      <c r="AM73" s="829"/>
      <c r="AN73" s="829"/>
      <c r="AO73" s="829"/>
      <c r="AP73" s="829"/>
      <c r="AQ73" s="829"/>
      <c r="AR73" s="829"/>
      <c r="AS73" s="829"/>
      <c r="AT73" s="829"/>
      <c r="AU73" s="829"/>
      <c r="AV73" s="829"/>
      <c r="AW73" s="829"/>
      <c r="AX73" s="829"/>
      <c r="AY73" s="829"/>
      <c r="AZ73" s="829"/>
      <c r="BA73" s="829"/>
      <c r="BB73" s="829"/>
    </row>
    <row r="74" ht="15.75" customHeight="1">
      <c r="A74" s="827" t="s">
        <v>5907</v>
      </c>
      <c r="B74" s="828" t="s">
        <v>5908</v>
      </c>
      <c r="C74" s="793" t="s">
        <v>5909</v>
      </c>
      <c r="D74" s="794" t="s">
        <v>5910</v>
      </c>
      <c r="E74" s="794" t="s">
        <v>5911</v>
      </c>
      <c r="F74" s="829"/>
      <c r="G74" s="829"/>
      <c r="H74" s="829"/>
      <c r="I74" s="829"/>
      <c r="J74" s="829"/>
      <c r="K74" s="794" t="s">
        <v>4120</v>
      </c>
      <c r="L74" s="829"/>
      <c r="M74" s="829"/>
      <c r="N74" s="829"/>
      <c r="O74" s="829"/>
      <c r="P74" s="829"/>
      <c r="Q74" s="829"/>
      <c r="R74" s="829"/>
      <c r="S74" s="829"/>
      <c r="T74" s="829"/>
      <c r="U74" s="829"/>
      <c r="V74" s="829"/>
      <c r="W74" s="794" t="s">
        <v>5909</v>
      </c>
      <c r="X74" s="829"/>
      <c r="Y74" s="829"/>
      <c r="Z74" s="829"/>
      <c r="AA74" s="829"/>
      <c r="AB74" s="829"/>
      <c r="AC74" s="829"/>
      <c r="AD74" s="829"/>
      <c r="AE74" s="829"/>
      <c r="AF74" s="829"/>
      <c r="AG74" s="829"/>
      <c r="AH74" s="829"/>
      <c r="AI74" s="829"/>
      <c r="AJ74" s="829"/>
      <c r="AK74" s="829"/>
      <c r="AL74" s="829"/>
      <c r="AM74" s="829"/>
      <c r="AN74" s="829"/>
      <c r="AO74" s="829"/>
      <c r="AP74" s="829"/>
      <c r="AQ74" s="829"/>
      <c r="AR74" s="829"/>
      <c r="AS74" s="829"/>
      <c r="AT74" s="829"/>
      <c r="AU74" s="829"/>
      <c r="AV74" s="829"/>
      <c r="AW74" s="829"/>
      <c r="AX74" s="829"/>
      <c r="AY74" s="829"/>
      <c r="AZ74" s="829"/>
      <c r="BA74" s="829"/>
      <c r="BB74" s="829"/>
    </row>
    <row r="75" ht="15.75" customHeight="1">
      <c r="A75" s="831"/>
      <c r="B75" s="832" t="s">
        <v>5912</v>
      </c>
      <c r="C75" s="793" t="s">
        <v>1794</v>
      </c>
      <c r="D75" s="808"/>
      <c r="E75" s="808"/>
      <c r="F75" s="808"/>
      <c r="G75" s="808"/>
      <c r="H75" s="829"/>
      <c r="I75" s="829"/>
      <c r="J75" s="808"/>
      <c r="K75" s="808"/>
      <c r="L75" s="829"/>
      <c r="M75" s="829"/>
      <c r="N75" s="808"/>
      <c r="O75" s="829"/>
      <c r="P75" s="794" t="s">
        <v>1794</v>
      </c>
      <c r="Q75" s="829"/>
      <c r="R75" s="829"/>
      <c r="S75" s="829"/>
      <c r="T75" s="829"/>
      <c r="U75" s="829"/>
      <c r="V75" s="829"/>
      <c r="W75" s="829"/>
      <c r="X75" s="829"/>
      <c r="Y75" s="829"/>
      <c r="Z75" s="829"/>
      <c r="AA75" s="829"/>
      <c r="AB75" s="829"/>
      <c r="AC75" s="829"/>
      <c r="AD75" s="829"/>
      <c r="AE75" s="829"/>
      <c r="AF75" s="829"/>
      <c r="AG75" s="829"/>
      <c r="AH75" s="829"/>
      <c r="AI75" s="829"/>
      <c r="AJ75" s="829"/>
      <c r="AK75" s="829"/>
      <c r="AL75" s="829"/>
      <c r="AM75" s="829"/>
      <c r="AN75" s="829"/>
      <c r="AO75" s="829"/>
      <c r="AP75" s="829"/>
      <c r="AQ75" s="829"/>
      <c r="AR75" s="829"/>
      <c r="AS75" s="829"/>
      <c r="AT75" s="829"/>
      <c r="AU75" s="829"/>
      <c r="AV75" s="829"/>
      <c r="AW75" s="829"/>
      <c r="AX75" s="829"/>
      <c r="AY75" s="829"/>
      <c r="AZ75" s="829"/>
      <c r="BA75" s="829"/>
      <c r="BB75" s="829"/>
    </row>
    <row r="76" ht="15.75" customHeight="1">
      <c r="A76" s="831"/>
      <c r="B76" s="832" t="s">
        <v>5913</v>
      </c>
      <c r="C76" s="793" t="s">
        <v>5125</v>
      </c>
      <c r="D76" s="794" t="s">
        <v>5914</v>
      </c>
      <c r="E76" s="794" t="s">
        <v>921</v>
      </c>
      <c r="F76" s="794" t="s">
        <v>448</v>
      </c>
      <c r="G76" s="794" t="s">
        <v>448</v>
      </c>
      <c r="H76" s="794" t="s">
        <v>851</v>
      </c>
      <c r="I76" s="829" t="s">
        <v>1115</v>
      </c>
      <c r="J76" s="794" t="s">
        <v>5125</v>
      </c>
      <c r="K76" s="794" t="s">
        <v>631</v>
      </c>
      <c r="L76" s="829"/>
      <c r="M76" s="829"/>
      <c r="N76" s="794" t="s">
        <v>5915</v>
      </c>
      <c r="O76" s="829"/>
      <c r="P76" s="829"/>
      <c r="Q76" s="829"/>
      <c r="R76" s="829"/>
      <c r="S76" s="829"/>
      <c r="T76" s="829"/>
      <c r="U76" s="829"/>
      <c r="V76" s="829"/>
      <c r="W76" s="829"/>
      <c r="X76" s="829"/>
      <c r="Y76" s="829"/>
      <c r="Z76" s="829"/>
      <c r="AA76" s="829"/>
      <c r="AB76" s="829"/>
      <c r="AC76" s="829"/>
      <c r="AD76" s="829"/>
      <c r="AE76" s="829"/>
      <c r="AF76" s="829"/>
      <c r="AG76" s="829"/>
      <c r="AH76" s="829"/>
      <c r="AI76" s="829"/>
      <c r="AJ76" s="829"/>
      <c r="AK76" s="829"/>
      <c r="AL76" s="829"/>
      <c r="AM76" s="829"/>
      <c r="AN76" s="829"/>
      <c r="AO76" s="829"/>
      <c r="AP76" s="829"/>
      <c r="AQ76" s="829"/>
      <c r="AR76" s="829"/>
      <c r="AS76" s="829"/>
      <c r="AT76" s="829"/>
      <c r="AU76" s="829"/>
      <c r="AV76" s="829"/>
      <c r="AW76" s="829"/>
      <c r="AX76" s="829"/>
      <c r="AY76" s="829"/>
      <c r="AZ76" s="829"/>
      <c r="BA76" s="829"/>
      <c r="BB76" s="829"/>
    </row>
    <row r="77" ht="15.75" customHeight="1">
      <c r="A77" s="827" t="s">
        <v>5857</v>
      </c>
      <c r="B77" s="828" t="s">
        <v>5916</v>
      </c>
      <c r="C77" s="793" t="s">
        <v>4237</v>
      </c>
      <c r="D77" s="794" t="s">
        <v>4237</v>
      </c>
      <c r="E77" s="794" t="s">
        <v>1597</v>
      </c>
      <c r="F77" s="829" t="s">
        <v>2549</v>
      </c>
      <c r="G77" s="829"/>
      <c r="H77" s="829"/>
      <c r="I77" s="829" t="s">
        <v>3909</v>
      </c>
      <c r="J77" s="795" t="str">
        <f>HYPERLINK("https://youtu.be/HjDDp_Mj_yI","16.74")</f>
        <v>16.74</v>
      </c>
      <c r="K77" s="829"/>
      <c r="L77" s="829"/>
      <c r="M77" s="829"/>
      <c r="N77" s="811" t="s">
        <v>3650</v>
      </c>
      <c r="O77" s="829"/>
      <c r="P77" s="829"/>
      <c r="Q77" s="829" t="s">
        <v>3909</v>
      </c>
      <c r="R77" s="829"/>
      <c r="S77" s="829"/>
      <c r="T77" s="829"/>
      <c r="U77" s="829"/>
      <c r="V77" s="829"/>
      <c r="W77" s="829"/>
      <c r="X77" s="829"/>
      <c r="Y77" s="829"/>
      <c r="Z77" s="829"/>
      <c r="AA77" s="829"/>
      <c r="AB77" s="794" t="s">
        <v>4589</v>
      </c>
      <c r="AC77" s="829"/>
      <c r="AD77" s="829"/>
      <c r="AE77" s="829"/>
      <c r="AF77" s="829"/>
      <c r="AG77" s="829"/>
      <c r="AH77" s="829"/>
      <c r="AI77" s="829"/>
      <c r="AJ77" s="829"/>
      <c r="AK77" s="829"/>
      <c r="AL77" s="829"/>
      <c r="AM77" s="829"/>
      <c r="AN77" s="829"/>
      <c r="AO77" s="829"/>
      <c r="AP77" s="829"/>
      <c r="AQ77" s="829"/>
      <c r="AR77" s="829"/>
      <c r="AS77" s="829"/>
      <c r="AT77" s="829"/>
      <c r="AU77" s="829"/>
      <c r="AV77" s="829"/>
      <c r="AW77" s="829"/>
      <c r="AX77" s="829"/>
      <c r="AY77" s="829"/>
      <c r="AZ77" s="829"/>
      <c r="BA77" s="829"/>
      <c r="BB77" s="829"/>
    </row>
    <row r="78" ht="15.75" customHeight="1">
      <c r="A78" s="831"/>
      <c r="B78" s="832" t="s">
        <v>5917</v>
      </c>
      <c r="C78" s="793" t="s">
        <v>1767</v>
      </c>
      <c r="D78" s="794" t="s">
        <v>1767</v>
      </c>
      <c r="E78" s="829"/>
      <c r="F78" s="794" t="s">
        <v>1767</v>
      </c>
      <c r="G78" s="829"/>
      <c r="H78" s="829"/>
      <c r="I78" s="829"/>
      <c r="J78" s="829"/>
      <c r="K78" s="829"/>
      <c r="L78" s="829"/>
      <c r="M78" s="829"/>
      <c r="N78" s="829"/>
      <c r="O78" s="829"/>
      <c r="P78" s="829"/>
      <c r="Q78" s="829"/>
      <c r="R78" s="829"/>
      <c r="S78" s="829"/>
      <c r="T78" s="829"/>
      <c r="U78" s="829"/>
      <c r="V78" s="829"/>
      <c r="W78" s="829"/>
      <c r="X78" s="829"/>
      <c r="Y78" s="829"/>
      <c r="Z78" s="829"/>
      <c r="AA78" s="829"/>
      <c r="AB78" s="829"/>
      <c r="AC78" s="829"/>
      <c r="AD78" s="829"/>
      <c r="AE78" s="829"/>
      <c r="AF78" s="829"/>
      <c r="AG78" s="829"/>
      <c r="AH78" s="829"/>
      <c r="AI78" s="829"/>
      <c r="AJ78" s="829"/>
      <c r="AK78" s="829"/>
      <c r="AL78" s="829"/>
      <c r="AM78" s="829"/>
      <c r="AN78" s="829"/>
      <c r="AO78" s="829"/>
      <c r="AP78" s="829"/>
      <c r="AQ78" s="829"/>
      <c r="AR78" s="829"/>
      <c r="AS78" s="829"/>
      <c r="AT78" s="829"/>
      <c r="AU78" s="829"/>
      <c r="AV78" s="829"/>
      <c r="AW78" s="829"/>
      <c r="AX78" s="829"/>
      <c r="AY78" s="829"/>
      <c r="AZ78" s="829"/>
      <c r="BA78" s="829"/>
      <c r="BB78" s="829"/>
    </row>
    <row r="79" ht="15.75" customHeight="1">
      <c r="A79" s="831"/>
      <c r="B79" s="832" t="s">
        <v>5918</v>
      </c>
      <c r="C79" s="793" t="s">
        <v>2053</v>
      </c>
      <c r="D79" s="794" t="s">
        <v>2053</v>
      </c>
      <c r="E79" s="829"/>
      <c r="F79" s="830"/>
      <c r="G79" s="829"/>
      <c r="H79" s="829"/>
      <c r="I79" s="829"/>
      <c r="J79" s="829"/>
      <c r="K79" s="829"/>
      <c r="L79" s="829"/>
      <c r="M79" s="829"/>
      <c r="N79" s="829"/>
      <c r="O79" s="829"/>
      <c r="P79" s="829"/>
      <c r="Q79" s="829"/>
      <c r="R79" s="829"/>
      <c r="S79" s="829"/>
      <c r="T79" s="829"/>
      <c r="U79" s="829"/>
      <c r="V79" s="829"/>
      <c r="W79" s="829"/>
      <c r="X79" s="829"/>
      <c r="Y79" s="829"/>
      <c r="Z79" s="829"/>
      <c r="AA79" s="829"/>
      <c r="AB79" s="829"/>
      <c r="AC79" s="829"/>
      <c r="AD79" s="829"/>
      <c r="AE79" s="829"/>
      <c r="AF79" s="794" t="s">
        <v>3289</v>
      </c>
      <c r="AG79" s="829"/>
      <c r="AH79" s="829"/>
      <c r="AI79" s="829"/>
      <c r="AJ79" s="829"/>
      <c r="AK79" s="829"/>
      <c r="AL79" s="829"/>
      <c r="AM79" s="829"/>
      <c r="AN79" s="829"/>
      <c r="AO79" s="829"/>
      <c r="AP79" s="829"/>
      <c r="AQ79" s="829"/>
      <c r="AR79" s="829"/>
      <c r="AS79" s="829"/>
      <c r="AT79" s="829"/>
      <c r="AU79" s="829"/>
      <c r="AV79" s="829"/>
      <c r="AW79" s="829"/>
      <c r="AX79" s="829"/>
      <c r="AY79" s="829"/>
      <c r="AZ79" s="829"/>
      <c r="BA79" s="829"/>
      <c r="BB79" s="829"/>
    </row>
    <row r="80" ht="15.75" customHeight="1">
      <c r="A80" s="831"/>
      <c r="B80" s="832" t="s">
        <v>5919</v>
      </c>
      <c r="C80" s="793" t="str">
        <f>HYPERLINK("https://clips.twitch.tv/TameArbitraryBurritoYouDontSay","15.00")</f>
        <v>15.00</v>
      </c>
      <c r="D80" s="794" t="s">
        <v>243</v>
      </c>
      <c r="E80" s="794" t="s">
        <v>726</v>
      </c>
      <c r="F80" s="794" t="s">
        <v>5920</v>
      </c>
      <c r="G80" s="811" t="s">
        <v>538</v>
      </c>
      <c r="H80" s="794" t="s">
        <v>538</v>
      </c>
      <c r="I80" s="829"/>
      <c r="J80" s="829"/>
      <c r="K80" s="817" t="s">
        <v>1977</v>
      </c>
      <c r="L80" s="797" t="s">
        <v>5921</v>
      </c>
      <c r="M80" s="829"/>
      <c r="N80" s="829"/>
      <c r="O80" s="829"/>
      <c r="P80" s="829"/>
      <c r="Q80" s="829"/>
      <c r="R80" s="829"/>
      <c r="S80" s="829"/>
      <c r="T80" s="794" t="str">
        <f>HYPERLINK("https://clips.twitch.tv/TameArbitraryBurritoYouDontSay","15.00")</f>
        <v>15.00</v>
      </c>
      <c r="U80" s="829"/>
      <c r="V80" s="829"/>
      <c r="W80" s="829"/>
      <c r="X80" s="829"/>
      <c r="Y80" s="829"/>
      <c r="Z80" s="829"/>
      <c r="AA80" s="829"/>
      <c r="AB80" s="829"/>
      <c r="AC80" s="829"/>
      <c r="AD80" s="829"/>
      <c r="AE80" s="829"/>
      <c r="AF80" s="829"/>
      <c r="AG80" s="829"/>
      <c r="AH80" s="829"/>
      <c r="AI80" s="829"/>
      <c r="AJ80" s="829"/>
      <c r="AK80" s="829"/>
      <c r="AL80" s="829"/>
      <c r="AM80" s="829"/>
      <c r="AN80" s="829"/>
      <c r="AO80" s="829"/>
      <c r="AP80" s="829"/>
      <c r="AQ80" s="829"/>
      <c r="AR80" s="829"/>
      <c r="AS80" s="829"/>
      <c r="AT80" s="829"/>
      <c r="AU80" s="829"/>
      <c r="AV80" s="829"/>
      <c r="AW80" s="829"/>
      <c r="AX80" s="829"/>
      <c r="AY80" s="829"/>
      <c r="AZ80" s="829"/>
      <c r="BA80" s="829"/>
      <c r="BB80" s="829"/>
    </row>
    <row r="81" ht="15.75" customHeight="1">
      <c r="A81" s="827" t="s">
        <v>5860</v>
      </c>
      <c r="B81" s="828" t="s">
        <v>5922</v>
      </c>
      <c r="C81" s="793" t="s">
        <v>1704</v>
      </c>
      <c r="D81" s="794" t="s">
        <v>1704</v>
      </c>
      <c r="E81" s="829"/>
      <c r="F81" s="829"/>
      <c r="G81" s="829"/>
      <c r="H81" s="829"/>
      <c r="I81" s="795" t="str">
        <f>HYPERLINK("https://youtu.be/VjOXmvP4h2s","46.37")</f>
        <v>46.37</v>
      </c>
      <c r="J81" s="829" t="s">
        <v>5923</v>
      </c>
      <c r="K81" s="829"/>
      <c r="L81" s="833"/>
      <c r="M81" s="829"/>
      <c r="N81" s="829"/>
      <c r="O81" s="829"/>
      <c r="P81" s="829"/>
      <c r="Q81" s="829"/>
      <c r="R81" s="829"/>
      <c r="S81" s="829"/>
      <c r="T81" s="829"/>
      <c r="U81" s="829"/>
      <c r="V81" s="829"/>
      <c r="W81" s="829"/>
      <c r="X81" s="829"/>
      <c r="Y81" s="829"/>
      <c r="Z81" s="829"/>
      <c r="AA81" s="829"/>
      <c r="AB81" s="829"/>
      <c r="AC81" s="829"/>
      <c r="AD81" s="829"/>
      <c r="AE81" s="829"/>
      <c r="AF81" s="829"/>
      <c r="AG81" s="829"/>
      <c r="AH81" s="829"/>
      <c r="AI81" s="829"/>
      <c r="AJ81" s="829"/>
      <c r="AK81" s="829"/>
      <c r="AL81" s="829"/>
      <c r="AM81" s="829"/>
      <c r="AN81" s="829"/>
      <c r="AO81" s="829"/>
      <c r="AP81" s="829"/>
      <c r="AQ81" s="829"/>
      <c r="AR81" s="829"/>
      <c r="AS81" s="829"/>
      <c r="AT81" s="829"/>
      <c r="AU81" s="829"/>
      <c r="AV81" s="829"/>
      <c r="AW81" s="829"/>
      <c r="AX81" s="829"/>
      <c r="AY81" s="829"/>
      <c r="AZ81" s="829"/>
      <c r="BA81" s="829"/>
      <c r="BB81" s="829"/>
    </row>
    <row r="82" ht="15.75" customHeight="1">
      <c r="A82" s="827" t="s">
        <v>57</v>
      </c>
      <c r="B82" s="828" t="s">
        <v>5766</v>
      </c>
      <c r="C82" s="793" t="s">
        <v>246</v>
      </c>
      <c r="D82" s="794" t="s">
        <v>246</v>
      </c>
      <c r="E82" s="829"/>
      <c r="F82" s="829"/>
      <c r="G82" s="794" t="str">
        <f>HYPERLINK("https://www.twitch.tv/videos/540380823","2:04.21")</f>
        <v>2:04.21</v>
      </c>
      <c r="H82" s="829"/>
      <c r="I82" s="829"/>
      <c r="J82" s="829"/>
      <c r="K82" s="829"/>
      <c r="L82" s="829"/>
      <c r="M82" s="829"/>
      <c r="N82" s="829"/>
      <c r="O82" s="829"/>
      <c r="P82" s="829"/>
      <c r="Q82" s="829"/>
      <c r="R82" s="829"/>
      <c r="S82" s="829"/>
      <c r="T82" s="829"/>
      <c r="U82" s="829"/>
      <c r="V82" s="829"/>
      <c r="W82" s="829"/>
      <c r="X82" s="829"/>
      <c r="Y82" s="829"/>
      <c r="Z82" s="829"/>
      <c r="AA82" s="829"/>
      <c r="AB82" s="829"/>
      <c r="AC82" s="829"/>
      <c r="AD82" s="829"/>
      <c r="AE82" s="829"/>
      <c r="AF82" s="829"/>
      <c r="AG82" s="829"/>
      <c r="AH82" s="829"/>
      <c r="AI82" s="829"/>
      <c r="AJ82" s="829"/>
      <c r="AK82" s="829"/>
      <c r="AL82" s="829"/>
      <c r="AM82" s="829"/>
      <c r="AN82" s="829"/>
      <c r="AO82" s="829"/>
      <c r="AP82" s="829"/>
      <c r="AQ82" s="829"/>
      <c r="AR82" s="829"/>
      <c r="AS82" s="829"/>
      <c r="AT82" s="829"/>
      <c r="AU82" s="829"/>
      <c r="AV82" s="829"/>
      <c r="AW82" s="829"/>
      <c r="AX82" s="829"/>
      <c r="AY82" s="829"/>
      <c r="AZ82" s="829"/>
      <c r="BA82" s="829"/>
      <c r="BB82" s="829"/>
    </row>
    <row r="83">
      <c r="A83" s="842" t="s">
        <v>5924</v>
      </c>
      <c r="D83" s="843"/>
      <c r="E83" s="843"/>
      <c r="F83" s="843"/>
      <c r="G83" s="843"/>
      <c r="H83" s="843"/>
      <c r="I83" s="843"/>
      <c r="J83" s="843"/>
      <c r="K83" s="843"/>
      <c r="L83" s="843"/>
      <c r="M83" s="843"/>
      <c r="N83" s="843"/>
      <c r="O83" s="843"/>
      <c r="P83" s="843"/>
      <c r="Q83" s="843"/>
      <c r="R83" s="843"/>
      <c r="S83" s="843"/>
      <c r="T83" s="843"/>
      <c r="U83" s="843"/>
      <c r="V83" s="843"/>
      <c r="W83" s="843"/>
      <c r="X83" s="843"/>
      <c r="Y83" s="843"/>
      <c r="Z83" s="843"/>
      <c r="AA83" s="843"/>
      <c r="AB83" s="843"/>
      <c r="AC83" s="843"/>
      <c r="AD83" s="843"/>
      <c r="AE83" s="843"/>
      <c r="AF83" s="843"/>
      <c r="AG83" s="843"/>
      <c r="AH83" s="843"/>
      <c r="AI83" s="843"/>
      <c r="AJ83" s="843"/>
      <c r="AK83" s="843"/>
      <c r="AL83" s="843"/>
      <c r="AM83" s="843"/>
      <c r="AN83" s="843"/>
      <c r="AO83" s="843"/>
      <c r="AP83" s="843"/>
      <c r="AQ83" s="843"/>
      <c r="AR83" s="843"/>
      <c r="AS83" s="843"/>
      <c r="AT83" s="843"/>
      <c r="AU83" s="843"/>
      <c r="AV83" s="843"/>
      <c r="AW83" s="843"/>
      <c r="AX83" s="843"/>
      <c r="AY83" s="843"/>
      <c r="AZ83" s="843"/>
      <c r="BA83" s="843"/>
      <c r="BB83" s="843"/>
    </row>
    <row r="84" ht="15.75" customHeight="1">
      <c r="A84" s="844" t="s">
        <v>5765</v>
      </c>
      <c r="B84" s="845"/>
      <c r="C84" s="793" t="s">
        <v>5925</v>
      </c>
      <c r="D84" s="846" t="s">
        <v>1496</v>
      </c>
      <c r="E84" s="846" t="s">
        <v>5925</v>
      </c>
      <c r="F84" s="847"/>
      <c r="G84" s="846" t="s">
        <v>127</v>
      </c>
      <c r="H84" s="847"/>
      <c r="I84" s="848" t="str">
        <f>HYPERLINK("https://youtu.be/ycBfir2aflI","41.70")</f>
        <v>41.70</v>
      </c>
      <c r="J84" s="848" t="str">
        <f>HYPERLINK("https://youtu.be/OxlK2SgEm_U","42.73")</f>
        <v>42.73</v>
      </c>
      <c r="K84" s="797" t="s">
        <v>1978</v>
      </c>
      <c r="L84" s="797" t="s">
        <v>1065</v>
      </c>
      <c r="M84" s="847"/>
      <c r="N84" s="847"/>
      <c r="O84" s="847"/>
      <c r="P84" s="847"/>
      <c r="Q84" s="847"/>
      <c r="R84" s="847"/>
      <c r="S84" s="847"/>
      <c r="T84" s="847"/>
      <c r="U84" s="847"/>
      <c r="V84" s="847"/>
      <c r="W84" s="847"/>
      <c r="X84" s="847"/>
      <c r="Y84" s="847"/>
      <c r="Z84" s="847"/>
      <c r="AA84" s="847"/>
      <c r="AB84" s="847"/>
      <c r="AC84" s="847"/>
      <c r="AD84" s="847"/>
      <c r="AE84" s="847"/>
      <c r="AF84" s="847"/>
      <c r="AG84" s="847"/>
      <c r="AH84" s="847"/>
      <c r="AI84" s="847"/>
      <c r="AJ84" s="847"/>
      <c r="AK84" s="847"/>
      <c r="AL84" s="847"/>
      <c r="AM84" s="847"/>
      <c r="AN84" s="847"/>
      <c r="AO84" s="847"/>
      <c r="AP84" s="847"/>
      <c r="AQ84" s="847"/>
      <c r="AR84" s="847"/>
      <c r="AS84" s="847"/>
      <c r="AT84" s="847"/>
      <c r="AU84" s="847"/>
      <c r="AV84" s="847"/>
      <c r="AW84" s="847"/>
      <c r="AX84" s="847"/>
      <c r="AY84" s="847"/>
      <c r="AZ84" s="847"/>
      <c r="BA84" s="847"/>
      <c r="BB84" s="847"/>
    </row>
    <row r="85" ht="15.75" customHeight="1">
      <c r="A85" s="849" t="s">
        <v>5775</v>
      </c>
      <c r="B85" s="850"/>
      <c r="C85" s="793" t="s">
        <v>452</v>
      </c>
      <c r="D85" s="851"/>
      <c r="E85" s="846" t="s">
        <v>452</v>
      </c>
      <c r="F85" s="846" t="s">
        <v>452</v>
      </c>
      <c r="G85" s="852" t="s">
        <v>540</v>
      </c>
      <c r="H85" s="846" t="s">
        <v>1446</v>
      </c>
      <c r="I85" s="846" t="s">
        <v>2933</v>
      </c>
      <c r="J85" s="847" t="s">
        <v>1600</v>
      </c>
      <c r="K85" s="797" t="s">
        <v>1979</v>
      </c>
      <c r="L85" s="797" t="s">
        <v>1066</v>
      </c>
      <c r="M85" s="847"/>
      <c r="N85" s="852" t="s">
        <v>3652</v>
      </c>
      <c r="O85" s="847"/>
      <c r="P85" s="847"/>
      <c r="Q85" s="847"/>
      <c r="R85" s="847"/>
      <c r="S85" s="847"/>
      <c r="T85" s="847"/>
      <c r="U85" s="847"/>
      <c r="V85" s="847"/>
      <c r="W85" s="847"/>
      <c r="X85" s="847"/>
      <c r="Y85" s="847"/>
      <c r="Z85" s="847"/>
      <c r="AA85" s="847"/>
      <c r="AB85" s="847"/>
      <c r="AC85" s="847"/>
      <c r="AD85" s="847"/>
      <c r="AE85" s="847"/>
      <c r="AF85" s="847"/>
      <c r="AG85" s="847"/>
      <c r="AH85" s="847"/>
      <c r="AI85" s="847"/>
      <c r="AJ85" s="847"/>
      <c r="AK85" s="847"/>
      <c r="AL85" s="847"/>
      <c r="AM85" s="847"/>
      <c r="AN85" s="847"/>
      <c r="AO85" s="847"/>
      <c r="AP85" s="847"/>
      <c r="AQ85" s="847"/>
      <c r="AR85" s="847"/>
      <c r="AS85" s="847"/>
      <c r="AT85" s="847"/>
      <c r="AU85" s="847"/>
      <c r="AV85" s="847"/>
      <c r="AW85" s="847"/>
      <c r="AX85" s="847"/>
      <c r="AY85" s="847"/>
      <c r="AZ85" s="847"/>
      <c r="BA85" s="847"/>
      <c r="BB85" s="847"/>
    </row>
    <row r="86" ht="15.75" customHeight="1">
      <c r="A86" s="849" t="s">
        <v>5779</v>
      </c>
      <c r="B86" s="850"/>
      <c r="C86" s="793" t="s">
        <v>1330</v>
      </c>
      <c r="D86" s="851"/>
      <c r="E86" s="846" t="s">
        <v>1330</v>
      </c>
      <c r="F86" s="847"/>
      <c r="G86" s="846" t="s">
        <v>4031</v>
      </c>
      <c r="H86" s="847"/>
      <c r="I86" s="853"/>
      <c r="J86" s="847"/>
      <c r="K86" s="846" t="s">
        <v>4570</v>
      </c>
      <c r="L86" s="847"/>
      <c r="M86" s="846" t="s">
        <v>3059</v>
      </c>
      <c r="N86" s="847"/>
      <c r="O86" s="847"/>
      <c r="P86" s="847"/>
      <c r="Q86" s="847"/>
      <c r="R86" s="847"/>
      <c r="S86" s="847"/>
      <c r="T86" s="847"/>
      <c r="U86" s="847"/>
      <c r="V86" s="847"/>
      <c r="W86" s="847"/>
      <c r="X86" s="847"/>
      <c r="Y86" s="847"/>
      <c r="Z86" s="852" t="s">
        <v>1826</v>
      </c>
      <c r="AA86" s="847"/>
      <c r="AB86" s="847"/>
      <c r="AC86" s="847"/>
      <c r="AD86" s="847"/>
      <c r="AE86" s="847"/>
      <c r="AF86" s="847"/>
      <c r="AG86" s="847"/>
      <c r="AH86" s="847"/>
      <c r="AI86" s="847"/>
      <c r="AJ86" s="847"/>
      <c r="AK86" s="847"/>
      <c r="AL86" s="847"/>
      <c r="AM86" s="847"/>
      <c r="AN86" s="847"/>
      <c r="AO86" s="847"/>
      <c r="AP86" s="847"/>
      <c r="AQ86" s="847"/>
      <c r="AR86" s="847"/>
      <c r="AS86" s="847"/>
      <c r="AT86" s="847"/>
      <c r="AU86" s="847"/>
      <c r="AV86" s="847"/>
      <c r="AW86" s="847"/>
      <c r="AX86" s="847"/>
      <c r="AY86" s="847"/>
      <c r="AZ86" s="847"/>
      <c r="BA86" s="847"/>
      <c r="BB86" s="847"/>
    </row>
    <row r="87" ht="15.75" customHeight="1">
      <c r="A87" s="849" t="s">
        <v>5926</v>
      </c>
      <c r="B87" s="854" t="s">
        <v>5795</v>
      </c>
      <c r="C87" s="793" t="s">
        <v>5927</v>
      </c>
      <c r="D87" s="851"/>
      <c r="E87" s="846" t="s">
        <v>930</v>
      </c>
      <c r="F87" s="847"/>
      <c r="G87" s="846" t="s">
        <v>3076</v>
      </c>
      <c r="H87" s="847"/>
      <c r="I87" s="853" t="s">
        <v>3670</v>
      </c>
      <c r="J87" s="847"/>
      <c r="K87" s="847"/>
      <c r="L87" s="847"/>
      <c r="M87" s="847"/>
      <c r="N87" s="852" t="s">
        <v>1865</v>
      </c>
      <c r="O87" s="847"/>
      <c r="P87" s="847"/>
      <c r="Q87" s="847"/>
      <c r="R87" s="847"/>
      <c r="S87" s="847"/>
      <c r="T87" s="846" t="s">
        <v>5927</v>
      </c>
      <c r="U87" s="847"/>
      <c r="V87" s="847"/>
      <c r="W87" s="847"/>
      <c r="X87" s="847"/>
      <c r="Y87" s="847"/>
      <c r="Z87" s="846" t="s">
        <v>5928</v>
      </c>
      <c r="AA87" s="847"/>
      <c r="AB87" s="847"/>
      <c r="AC87" s="847"/>
      <c r="AD87" s="847"/>
      <c r="AE87" s="847"/>
      <c r="AF87" s="847"/>
      <c r="AG87" s="847"/>
      <c r="AH87" s="847"/>
      <c r="AI87" s="847"/>
      <c r="AJ87" s="847"/>
      <c r="AK87" s="847"/>
      <c r="AL87" s="847"/>
      <c r="AM87" s="847"/>
      <c r="AN87" s="847"/>
      <c r="AO87" s="847"/>
      <c r="AP87" s="847"/>
      <c r="AQ87" s="847"/>
      <c r="AR87" s="847"/>
      <c r="AS87" s="847"/>
      <c r="AT87" s="847"/>
      <c r="AU87" s="847"/>
      <c r="AV87" s="847"/>
      <c r="AW87" s="847"/>
      <c r="AX87" s="847"/>
      <c r="AY87" s="847"/>
      <c r="AZ87" s="847"/>
      <c r="BA87" s="847"/>
      <c r="BB87" s="847"/>
    </row>
    <row r="88" ht="15.75" customHeight="1">
      <c r="A88" s="844" t="s">
        <v>5868</v>
      </c>
      <c r="B88" s="855" t="s">
        <v>5929</v>
      </c>
      <c r="C88" s="793" t="s">
        <v>854</v>
      </c>
      <c r="D88" s="851"/>
      <c r="E88" s="847"/>
      <c r="F88" s="847"/>
      <c r="G88" s="846" t="s">
        <v>541</v>
      </c>
      <c r="H88" s="847"/>
      <c r="I88" s="847" t="s">
        <v>5276</v>
      </c>
      <c r="J88" s="848" t="str">
        <f>HYPERLINK("https://youtu.be/amAFpVoAKyY","1:57.90")</f>
        <v>1:57.90</v>
      </c>
      <c r="K88" s="847"/>
      <c r="L88" s="797" t="s">
        <v>1067</v>
      </c>
      <c r="M88" s="847"/>
      <c r="N88" s="847"/>
      <c r="O88" s="847"/>
      <c r="P88" s="847"/>
      <c r="Q88" s="847"/>
      <c r="R88" s="847"/>
      <c r="S88" s="846" t="s">
        <v>854</v>
      </c>
      <c r="T88" s="847"/>
      <c r="U88" s="847"/>
      <c r="V88" s="847"/>
      <c r="W88" s="847"/>
      <c r="X88" s="847"/>
      <c r="Y88" s="847"/>
      <c r="Z88" s="847"/>
      <c r="AA88" s="847"/>
      <c r="AB88" s="847"/>
      <c r="AC88" s="847"/>
      <c r="AD88" s="847"/>
      <c r="AE88" s="847"/>
      <c r="AF88" s="847"/>
      <c r="AG88" s="847"/>
      <c r="AH88" s="847"/>
      <c r="AI88" s="847"/>
      <c r="AJ88" s="847"/>
      <c r="AK88" s="847"/>
      <c r="AL88" s="847"/>
      <c r="AM88" s="847"/>
      <c r="AN88" s="847"/>
      <c r="AO88" s="847"/>
      <c r="AP88" s="847"/>
      <c r="AQ88" s="847"/>
      <c r="AR88" s="847"/>
      <c r="AS88" s="847"/>
      <c r="AT88" s="847"/>
      <c r="AU88" s="847"/>
      <c r="AV88" s="847"/>
      <c r="AW88" s="847"/>
      <c r="AX88" s="847"/>
      <c r="AY88" s="847"/>
      <c r="AZ88" s="847"/>
      <c r="BA88" s="847"/>
      <c r="BB88" s="847"/>
    </row>
    <row r="89" ht="15.75" customHeight="1">
      <c r="A89" s="856"/>
      <c r="B89" s="857" t="s">
        <v>5930</v>
      </c>
      <c r="C89" s="793"/>
      <c r="D89" s="851"/>
      <c r="E89" s="847"/>
      <c r="F89" s="847"/>
      <c r="G89" s="846"/>
      <c r="H89" s="847"/>
      <c r="I89" s="847"/>
      <c r="J89" s="848"/>
      <c r="K89" s="847"/>
      <c r="L89" s="847"/>
      <c r="M89" s="847"/>
      <c r="N89" s="847"/>
      <c r="O89" s="847"/>
      <c r="P89" s="847"/>
      <c r="Q89" s="847"/>
      <c r="R89" s="847"/>
      <c r="S89" s="846"/>
      <c r="T89" s="847"/>
      <c r="U89" s="847"/>
      <c r="V89" s="847"/>
      <c r="W89" s="847"/>
      <c r="X89" s="847"/>
      <c r="Y89" s="847"/>
      <c r="Z89" s="847"/>
      <c r="AA89" s="847"/>
      <c r="AB89" s="847"/>
      <c r="AC89" s="847"/>
      <c r="AD89" s="847"/>
      <c r="AE89" s="847"/>
      <c r="AF89" s="847"/>
      <c r="AG89" s="847"/>
      <c r="AH89" s="847"/>
      <c r="AI89" s="847"/>
      <c r="AJ89" s="847"/>
      <c r="AK89" s="847"/>
      <c r="AL89" s="847"/>
      <c r="AM89" s="847"/>
      <c r="AN89" s="847"/>
      <c r="AO89" s="847"/>
      <c r="AP89" s="847"/>
      <c r="AQ89" s="847"/>
      <c r="AR89" s="847"/>
      <c r="AS89" s="847"/>
      <c r="AT89" s="847"/>
      <c r="AU89" s="847"/>
      <c r="AV89" s="847"/>
      <c r="AW89" s="847"/>
      <c r="AX89" s="847"/>
      <c r="AY89" s="847"/>
      <c r="AZ89" s="847"/>
      <c r="BA89" s="847"/>
      <c r="BB89" s="847"/>
    </row>
    <row r="90" ht="15.75" customHeight="1">
      <c r="A90" s="844" t="s">
        <v>5875</v>
      </c>
      <c r="B90" s="855" t="s">
        <v>5931</v>
      </c>
      <c r="C90" s="793" t="s">
        <v>926</v>
      </c>
      <c r="D90" s="851"/>
      <c r="E90" s="846" t="s">
        <v>926</v>
      </c>
      <c r="F90" s="847"/>
      <c r="G90" s="847"/>
      <c r="H90" s="847"/>
      <c r="I90" s="847"/>
      <c r="J90" s="847"/>
      <c r="K90" s="848" t="s">
        <v>1980</v>
      </c>
      <c r="L90" s="797" t="s">
        <v>1068</v>
      </c>
      <c r="M90" s="847"/>
      <c r="N90" s="846" t="s">
        <v>3653</v>
      </c>
      <c r="O90" s="847"/>
      <c r="P90" s="847"/>
      <c r="Q90" s="847"/>
      <c r="R90" s="847"/>
      <c r="S90" s="847"/>
      <c r="T90" s="847"/>
      <c r="U90" s="847"/>
      <c r="V90" s="847"/>
      <c r="W90" s="847"/>
      <c r="X90" s="847"/>
      <c r="Y90" s="847"/>
      <c r="Z90" s="847"/>
      <c r="AA90" s="847"/>
      <c r="AB90" s="847"/>
      <c r="AC90" s="847"/>
      <c r="AD90" s="847"/>
      <c r="AE90" s="847"/>
      <c r="AF90" s="847"/>
      <c r="AG90" s="847"/>
      <c r="AH90" s="847"/>
      <c r="AI90" s="847"/>
      <c r="AJ90" s="847"/>
      <c r="AK90" s="848" t="str">
        <f>HYPERLINK("https://www.twitch.tv/videos/729397997","1:11.72")</f>
        <v>1:11.72</v>
      </c>
      <c r="AL90" s="847"/>
      <c r="AM90" s="847"/>
      <c r="AN90" s="847"/>
      <c r="AO90" s="847"/>
      <c r="AP90" s="847"/>
      <c r="AQ90" s="847"/>
      <c r="AR90" s="847"/>
      <c r="AS90" s="847"/>
      <c r="AT90" s="847"/>
      <c r="AU90" s="847"/>
      <c r="AV90" s="847"/>
      <c r="AW90" s="847"/>
      <c r="AX90" s="847"/>
      <c r="AY90" s="847"/>
      <c r="AZ90" s="847"/>
      <c r="BA90" s="847"/>
      <c r="BB90" s="847"/>
    </row>
    <row r="91" ht="15.75" customHeight="1">
      <c r="A91" s="844" t="s">
        <v>5882</v>
      </c>
      <c r="B91" s="855" t="s">
        <v>5929</v>
      </c>
      <c r="C91" s="858" t="s">
        <v>1069</v>
      </c>
      <c r="D91" s="851"/>
      <c r="E91" s="847"/>
      <c r="F91" s="847"/>
      <c r="G91" s="852" t="s">
        <v>543</v>
      </c>
      <c r="H91" s="847"/>
      <c r="I91" s="847" t="s">
        <v>5932</v>
      </c>
      <c r="J91" s="847" t="s">
        <v>1740</v>
      </c>
      <c r="K91" s="847"/>
      <c r="L91" s="797" t="s">
        <v>1069</v>
      </c>
      <c r="M91" s="847"/>
      <c r="N91" s="852" t="s">
        <v>3654</v>
      </c>
      <c r="O91" s="847"/>
      <c r="P91" s="847"/>
      <c r="Q91" s="847"/>
      <c r="R91" s="847"/>
      <c r="S91" s="847"/>
      <c r="T91" s="847"/>
      <c r="U91" s="847"/>
      <c r="V91" s="847"/>
      <c r="W91" s="847"/>
      <c r="X91" s="847"/>
      <c r="Y91" s="847"/>
      <c r="Z91" s="847"/>
      <c r="AA91" s="847"/>
      <c r="AB91" s="847"/>
      <c r="AC91" s="847"/>
      <c r="AD91" s="847"/>
      <c r="AE91" s="847"/>
      <c r="AF91" s="847"/>
      <c r="AG91" s="847"/>
      <c r="AH91" s="847"/>
      <c r="AI91" s="847"/>
      <c r="AJ91" s="847"/>
      <c r="AK91" s="847"/>
      <c r="AL91" s="847"/>
      <c r="AM91" s="847"/>
      <c r="AN91" s="847"/>
      <c r="AO91" s="847"/>
      <c r="AP91" s="847"/>
      <c r="AQ91" s="847"/>
      <c r="AR91" s="847"/>
      <c r="AS91" s="847"/>
      <c r="AT91" s="847"/>
      <c r="AU91" s="847"/>
      <c r="AV91" s="847"/>
      <c r="AW91" s="847"/>
      <c r="AX91" s="847"/>
      <c r="AY91" s="847"/>
      <c r="AZ91" s="847"/>
      <c r="BA91" s="847"/>
      <c r="BB91" s="847"/>
    </row>
    <row r="92" ht="15.75" customHeight="1">
      <c r="A92" s="859"/>
      <c r="B92" s="857" t="s">
        <v>5933</v>
      </c>
      <c r="C92" s="793"/>
      <c r="D92" s="851"/>
      <c r="E92" s="847"/>
      <c r="F92" s="847"/>
      <c r="G92" s="847"/>
      <c r="H92" s="847"/>
      <c r="I92" s="847"/>
      <c r="J92" s="847"/>
      <c r="K92" s="847"/>
      <c r="L92" s="847"/>
      <c r="M92" s="847"/>
      <c r="N92" s="847"/>
      <c r="O92" s="847"/>
      <c r="P92" s="847"/>
      <c r="Q92" s="847"/>
      <c r="R92" s="847"/>
      <c r="S92" s="847"/>
      <c r="T92" s="847"/>
      <c r="U92" s="847"/>
      <c r="V92" s="847"/>
      <c r="W92" s="847"/>
      <c r="X92" s="847"/>
      <c r="Y92" s="847"/>
      <c r="Z92" s="847"/>
      <c r="AA92" s="847"/>
      <c r="AB92" s="847"/>
      <c r="AC92" s="847"/>
      <c r="AD92" s="847"/>
      <c r="AE92" s="847"/>
      <c r="AF92" s="847"/>
      <c r="AG92" s="847"/>
      <c r="AH92" s="847"/>
      <c r="AI92" s="847"/>
      <c r="AJ92" s="847"/>
      <c r="AK92" s="847"/>
      <c r="AL92" s="847"/>
      <c r="AM92" s="847"/>
      <c r="AN92" s="847"/>
      <c r="AO92" s="847"/>
      <c r="AP92" s="847"/>
      <c r="AQ92" s="847"/>
      <c r="AR92" s="847"/>
      <c r="AS92" s="847"/>
      <c r="AT92" s="847"/>
      <c r="AU92" s="847"/>
      <c r="AV92" s="847"/>
      <c r="AW92" s="847"/>
      <c r="AX92" s="847"/>
      <c r="AY92" s="847"/>
      <c r="AZ92" s="847"/>
      <c r="BA92" s="847"/>
      <c r="BB92" s="847"/>
    </row>
    <row r="93" ht="15.75" customHeight="1">
      <c r="A93" s="849" t="s">
        <v>5775</v>
      </c>
      <c r="B93" s="860" t="s">
        <v>5929</v>
      </c>
      <c r="C93" s="793" t="s">
        <v>5934</v>
      </c>
      <c r="D93" s="846" t="s">
        <v>2619</v>
      </c>
      <c r="E93" s="846" t="s">
        <v>3844</v>
      </c>
      <c r="F93" s="847"/>
      <c r="G93" s="847"/>
      <c r="H93" s="847"/>
      <c r="I93" s="847"/>
      <c r="J93" s="848" t="str">
        <f>HYPERLINK("https://youtu.be/fN_8rgua0Xs","36.26")</f>
        <v>36.26</v>
      </c>
      <c r="K93" s="847"/>
      <c r="L93" s="847"/>
      <c r="M93" s="846" t="s">
        <v>5934</v>
      </c>
      <c r="N93" s="847"/>
      <c r="O93" s="847"/>
      <c r="P93" s="847"/>
      <c r="Q93" s="847"/>
      <c r="R93" s="847"/>
      <c r="S93" s="847"/>
      <c r="T93" s="847"/>
      <c r="U93" s="847"/>
      <c r="V93" s="847"/>
      <c r="W93" s="847"/>
      <c r="X93" s="847"/>
      <c r="Y93" s="847"/>
      <c r="Z93" s="847"/>
      <c r="AA93" s="847"/>
      <c r="AB93" s="847"/>
      <c r="AC93" s="847"/>
      <c r="AD93" s="847"/>
      <c r="AE93" s="847"/>
      <c r="AF93" s="847"/>
      <c r="AG93" s="847"/>
      <c r="AH93" s="847"/>
      <c r="AI93" s="847"/>
      <c r="AJ93" s="847"/>
      <c r="AK93" s="847"/>
      <c r="AL93" s="847"/>
      <c r="AM93" s="847"/>
      <c r="AN93" s="847"/>
      <c r="AO93" s="847"/>
      <c r="AP93" s="847"/>
      <c r="AQ93" s="847"/>
      <c r="AR93" s="847"/>
      <c r="AS93" s="847"/>
      <c r="AT93" s="847"/>
      <c r="AU93" s="847"/>
      <c r="AV93" s="847"/>
      <c r="AW93" s="847"/>
      <c r="AX93" s="847"/>
      <c r="AY93" s="847"/>
      <c r="AZ93" s="847"/>
      <c r="BA93" s="847"/>
      <c r="BB93" s="847"/>
    </row>
    <row r="94" ht="15.75" customHeight="1">
      <c r="A94" s="859"/>
      <c r="B94" s="857" t="s">
        <v>5933</v>
      </c>
      <c r="C94" s="793"/>
      <c r="D94" s="851"/>
      <c r="E94" s="847"/>
      <c r="F94" s="847"/>
      <c r="G94" s="847"/>
      <c r="H94" s="847"/>
      <c r="I94" s="847"/>
      <c r="J94" s="847"/>
      <c r="K94" s="847"/>
      <c r="L94" s="847"/>
      <c r="M94" s="847"/>
      <c r="N94" s="847"/>
      <c r="O94" s="847"/>
      <c r="P94" s="847"/>
      <c r="Q94" s="847"/>
      <c r="R94" s="847"/>
      <c r="S94" s="847"/>
      <c r="T94" s="847"/>
      <c r="U94" s="847"/>
      <c r="V94" s="847"/>
      <c r="W94" s="847"/>
      <c r="X94" s="847"/>
      <c r="Y94" s="847"/>
      <c r="Z94" s="847"/>
      <c r="AA94" s="847"/>
      <c r="AB94" s="847"/>
      <c r="AC94" s="847"/>
      <c r="AD94" s="847"/>
      <c r="AE94" s="847"/>
      <c r="AF94" s="847"/>
      <c r="AG94" s="847"/>
      <c r="AH94" s="847"/>
      <c r="AI94" s="847"/>
      <c r="AJ94" s="847"/>
      <c r="AK94" s="847"/>
      <c r="AL94" s="847"/>
      <c r="AM94" s="847"/>
      <c r="AN94" s="847"/>
      <c r="AO94" s="847"/>
      <c r="AP94" s="847"/>
      <c r="AQ94" s="847"/>
      <c r="AR94" s="847"/>
      <c r="AS94" s="847"/>
      <c r="AT94" s="847"/>
      <c r="AU94" s="847"/>
      <c r="AV94" s="847"/>
      <c r="AW94" s="847"/>
      <c r="AX94" s="847"/>
      <c r="AY94" s="847"/>
      <c r="AZ94" s="847"/>
      <c r="BA94" s="847"/>
      <c r="BB94" s="847"/>
    </row>
    <row r="95" ht="15.75" customHeight="1">
      <c r="A95" s="849" t="s">
        <v>5779</v>
      </c>
      <c r="B95" s="860" t="s">
        <v>5929</v>
      </c>
      <c r="C95" s="793" t="s">
        <v>1862</v>
      </c>
      <c r="D95" s="851"/>
      <c r="E95" s="847"/>
      <c r="F95" s="847"/>
      <c r="G95" s="847"/>
      <c r="H95" s="847"/>
      <c r="I95" s="847"/>
      <c r="J95" s="851"/>
      <c r="K95" s="847"/>
      <c r="L95" s="847"/>
      <c r="M95" s="847"/>
      <c r="N95" s="847"/>
      <c r="O95" s="847"/>
      <c r="P95" s="847"/>
      <c r="Q95" s="847"/>
      <c r="R95" s="847"/>
      <c r="S95" s="847"/>
      <c r="T95" s="847"/>
      <c r="U95" s="847"/>
      <c r="V95" s="847"/>
      <c r="W95" s="847"/>
      <c r="X95" s="847"/>
      <c r="Y95" s="847"/>
      <c r="Z95" s="847"/>
      <c r="AA95" s="847"/>
      <c r="AB95" s="847"/>
      <c r="AC95" s="847"/>
      <c r="AD95" s="847"/>
      <c r="AE95" s="847"/>
      <c r="AF95" s="847"/>
      <c r="AG95" s="847"/>
      <c r="AH95" s="847"/>
      <c r="AI95" s="847"/>
      <c r="AJ95" s="847"/>
      <c r="AK95" s="847"/>
      <c r="AL95" s="847"/>
      <c r="AM95" s="847"/>
      <c r="AN95" s="847"/>
      <c r="AO95" s="847"/>
      <c r="AP95" s="847"/>
      <c r="AQ95" s="847"/>
      <c r="AR95" s="847"/>
      <c r="AS95" s="847"/>
      <c r="AT95" s="847"/>
      <c r="AU95" s="847"/>
      <c r="AV95" s="847"/>
      <c r="AW95" s="847"/>
      <c r="AX95" s="847"/>
      <c r="AY95" s="847"/>
      <c r="AZ95" s="847"/>
      <c r="BA95" s="847"/>
      <c r="BB95" s="847"/>
    </row>
    <row r="96" ht="15.75" customHeight="1">
      <c r="A96" s="859"/>
      <c r="B96" s="857" t="s">
        <v>5933</v>
      </c>
      <c r="C96" s="793"/>
      <c r="D96" s="851"/>
      <c r="E96" s="847"/>
      <c r="F96" s="847"/>
      <c r="G96" s="847"/>
      <c r="H96" s="847"/>
      <c r="I96" s="847"/>
      <c r="J96" s="847"/>
      <c r="K96" s="847"/>
      <c r="L96" s="847"/>
      <c r="M96" s="847"/>
      <c r="N96" s="847"/>
      <c r="O96" s="847"/>
      <c r="P96" s="847"/>
      <c r="Q96" s="847"/>
      <c r="R96" s="847"/>
      <c r="S96" s="847"/>
      <c r="T96" s="847"/>
      <c r="U96" s="847"/>
      <c r="V96" s="847"/>
      <c r="W96" s="847"/>
      <c r="X96" s="847"/>
      <c r="Y96" s="847"/>
      <c r="Z96" s="847"/>
      <c r="AA96" s="847"/>
      <c r="AB96" s="847"/>
      <c r="AC96" s="847"/>
      <c r="AD96" s="847"/>
      <c r="AE96" s="847"/>
      <c r="AF96" s="847"/>
      <c r="AG96" s="847"/>
      <c r="AH96" s="847"/>
      <c r="AI96" s="847"/>
      <c r="AJ96" s="847"/>
      <c r="AK96" s="847"/>
      <c r="AL96" s="847"/>
      <c r="AM96" s="847"/>
      <c r="AN96" s="847"/>
      <c r="AO96" s="847"/>
      <c r="AP96" s="847"/>
      <c r="AQ96" s="847"/>
      <c r="AR96" s="847"/>
      <c r="AS96" s="847"/>
      <c r="AT96" s="847"/>
      <c r="AU96" s="847"/>
      <c r="AV96" s="847"/>
      <c r="AW96" s="847"/>
      <c r="AX96" s="847"/>
      <c r="AY96" s="847"/>
      <c r="AZ96" s="847"/>
      <c r="BA96" s="847"/>
      <c r="BB96" s="847"/>
    </row>
    <row r="97" ht="15.75" customHeight="1">
      <c r="A97" s="844" t="s">
        <v>5907</v>
      </c>
      <c r="B97" s="855" t="s">
        <v>5795</v>
      </c>
      <c r="C97" s="793" t="str">
        <f>HYPERLINK("https://youtu.be/v1WXz9d1jVU","1:11.53")</f>
        <v>1:11.53</v>
      </c>
      <c r="D97" s="851"/>
      <c r="E97" s="847"/>
      <c r="F97" s="847"/>
      <c r="G97" s="847"/>
      <c r="H97" s="847"/>
      <c r="I97" s="847"/>
      <c r="J97" s="848" t="str">
        <f>HYPERLINK("https://youtu.be/v1WXz9d1jVU","1:11.53")</f>
        <v>1:11.53</v>
      </c>
      <c r="K97" s="847"/>
      <c r="L97" s="847"/>
      <c r="M97" s="847"/>
      <c r="N97" s="847"/>
      <c r="O97" s="847"/>
      <c r="P97" s="847"/>
      <c r="Q97" s="847"/>
      <c r="R97" s="847"/>
      <c r="S97" s="847"/>
      <c r="T97" s="847"/>
      <c r="U97" s="847"/>
      <c r="V97" s="847"/>
      <c r="W97" s="847"/>
      <c r="X97" s="847"/>
      <c r="Y97" s="847"/>
      <c r="Z97" s="847"/>
      <c r="AA97" s="847"/>
      <c r="AB97" s="847"/>
      <c r="AC97" s="847"/>
      <c r="AD97" s="847"/>
      <c r="AE97" s="847"/>
      <c r="AF97" s="847"/>
      <c r="AG97" s="847"/>
      <c r="AH97" s="847"/>
      <c r="AI97" s="847"/>
      <c r="AJ97" s="847"/>
      <c r="AK97" s="847"/>
      <c r="AL97" s="847"/>
      <c r="AM97" s="847"/>
      <c r="AN97" s="847"/>
      <c r="AO97" s="847"/>
      <c r="AP97" s="847"/>
      <c r="AQ97" s="847"/>
      <c r="AR97" s="847"/>
      <c r="AS97" s="847"/>
      <c r="AT97" s="847"/>
      <c r="AU97" s="847"/>
      <c r="AV97" s="847"/>
      <c r="AW97" s="847"/>
      <c r="AX97" s="847"/>
      <c r="AY97" s="847"/>
      <c r="AZ97" s="847"/>
      <c r="BA97" s="847"/>
      <c r="BB97" s="847"/>
    </row>
    <row r="98" ht="15.75" customHeight="1">
      <c r="A98" s="861"/>
      <c r="B98" s="857" t="s">
        <v>5933</v>
      </c>
      <c r="C98" s="793" t="s">
        <v>2218</v>
      </c>
      <c r="D98" s="851"/>
      <c r="E98" s="847"/>
      <c r="F98" s="847"/>
      <c r="G98" s="846" t="s">
        <v>545</v>
      </c>
      <c r="H98" s="847"/>
      <c r="I98" s="847" t="s">
        <v>5935</v>
      </c>
      <c r="J98" s="847"/>
      <c r="K98" s="847"/>
      <c r="L98" s="797" t="s">
        <v>1917</v>
      </c>
      <c r="M98" s="847"/>
      <c r="N98" s="852" t="s">
        <v>3655</v>
      </c>
      <c r="O98" s="847"/>
      <c r="P98" s="847"/>
      <c r="Q98" s="847"/>
      <c r="R98" s="847"/>
      <c r="S98" s="847"/>
      <c r="T98" s="847"/>
      <c r="U98" s="847"/>
      <c r="V98" s="847"/>
      <c r="W98" s="847"/>
      <c r="X98" s="847"/>
      <c r="Y98" s="847"/>
      <c r="Z98" s="847"/>
      <c r="AA98" s="847"/>
      <c r="AB98" s="847"/>
      <c r="AC98" s="847"/>
      <c r="AD98" s="847"/>
      <c r="AE98" s="847"/>
      <c r="AF98" s="847"/>
      <c r="AG98" s="847"/>
      <c r="AH98" s="847"/>
      <c r="AI98" s="847"/>
      <c r="AJ98" s="847"/>
      <c r="AK98" s="847"/>
      <c r="AL98" s="847"/>
      <c r="AM98" s="847"/>
      <c r="AN98" s="847"/>
      <c r="AO98" s="847"/>
      <c r="AP98" s="847"/>
      <c r="AQ98" s="847"/>
      <c r="AR98" s="847"/>
      <c r="AS98" s="847"/>
      <c r="AT98" s="847"/>
      <c r="AU98" s="847"/>
      <c r="AV98" s="847"/>
      <c r="AW98" s="847"/>
      <c r="AX98" s="847"/>
      <c r="AY98" s="847"/>
      <c r="AZ98" s="847"/>
      <c r="BA98" s="847"/>
      <c r="BB98" s="847"/>
    </row>
    <row r="99" ht="15.75" customHeight="1">
      <c r="A99" s="844" t="s">
        <v>5857</v>
      </c>
      <c r="B99" s="855" t="s">
        <v>5858</v>
      </c>
      <c r="C99" s="793" t="s">
        <v>4570</v>
      </c>
      <c r="D99" s="846" t="s">
        <v>4570</v>
      </c>
      <c r="E99" s="846" t="s">
        <v>421</v>
      </c>
      <c r="F99" s="862" t="s">
        <v>2138</v>
      </c>
      <c r="G99" s="847"/>
      <c r="H99" s="847"/>
      <c r="I99" s="848" t="str">
        <f>HYPERLINK("https://youtu.be/NIfI1hsvvFQ","19.73")</f>
        <v>19.73</v>
      </c>
      <c r="J99" s="848" t="str">
        <f>HYPERLINK("https://youtu.be/vlD8b3WQME8","20.08")</f>
        <v>20.08</v>
      </c>
      <c r="K99" s="847"/>
      <c r="L99" s="847"/>
      <c r="M99" s="847"/>
      <c r="N99" s="846" t="s">
        <v>3656</v>
      </c>
      <c r="O99" s="847"/>
      <c r="P99" s="847"/>
      <c r="Q99" s="847"/>
      <c r="R99" s="847"/>
      <c r="S99" s="847"/>
      <c r="T99" s="847"/>
      <c r="U99" s="847"/>
      <c r="V99" s="847"/>
      <c r="W99" s="847"/>
      <c r="X99" s="847"/>
      <c r="Y99" s="847"/>
      <c r="Z99" s="847"/>
      <c r="AA99" s="847"/>
      <c r="AB99" s="847"/>
      <c r="AC99" s="847"/>
      <c r="AD99" s="847"/>
      <c r="AE99" s="847"/>
      <c r="AF99" s="847"/>
      <c r="AG99" s="847"/>
      <c r="AH99" s="847"/>
      <c r="AI99" s="847"/>
      <c r="AJ99" s="847"/>
      <c r="AK99" s="847"/>
      <c r="AL99" s="847"/>
      <c r="AM99" s="847"/>
      <c r="AN99" s="847"/>
      <c r="AO99" s="847"/>
      <c r="AP99" s="847"/>
      <c r="AQ99" s="847"/>
      <c r="AR99" s="847"/>
      <c r="AS99" s="847"/>
      <c r="AT99" s="847"/>
      <c r="AU99" s="847"/>
      <c r="AV99" s="847"/>
      <c r="AW99" s="847"/>
      <c r="AX99" s="847"/>
      <c r="AY99" s="847"/>
      <c r="AZ99" s="847"/>
      <c r="BA99" s="847"/>
      <c r="BB99" s="847"/>
    </row>
    <row r="100" ht="15.75" customHeight="1">
      <c r="A100" s="861"/>
      <c r="B100" s="857" t="s">
        <v>5859</v>
      </c>
      <c r="C100" s="793" t="s">
        <v>360</v>
      </c>
      <c r="D100" s="846" t="s">
        <v>546</v>
      </c>
      <c r="E100" s="847"/>
      <c r="F100" s="846" t="s">
        <v>458</v>
      </c>
      <c r="G100" s="846" t="s">
        <v>546</v>
      </c>
      <c r="H100" s="846" t="s">
        <v>998</v>
      </c>
      <c r="I100" s="847"/>
      <c r="J100" s="847"/>
      <c r="K100" s="846" t="s">
        <v>1604</v>
      </c>
      <c r="L100" s="797" t="s">
        <v>1072</v>
      </c>
      <c r="M100" s="847"/>
      <c r="N100" s="847"/>
      <c r="O100" s="847"/>
      <c r="P100" s="847"/>
      <c r="Q100" s="847"/>
      <c r="R100" s="847"/>
      <c r="S100" s="847"/>
      <c r="T100" s="846" t="s">
        <v>360</v>
      </c>
      <c r="U100" s="847"/>
      <c r="V100" s="847"/>
      <c r="W100" s="847"/>
      <c r="X100" s="847"/>
      <c r="Y100" s="847"/>
      <c r="Z100" s="847"/>
      <c r="AA100" s="847"/>
      <c r="AB100" s="847"/>
      <c r="AC100" s="847"/>
      <c r="AD100" s="847"/>
      <c r="AE100" s="847"/>
      <c r="AF100" s="847"/>
      <c r="AG100" s="847"/>
      <c r="AH100" s="847"/>
      <c r="AI100" s="847"/>
      <c r="AJ100" s="847"/>
      <c r="AK100" s="847"/>
      <c r="AL100" s="847"/>
      <c r="AM100" s="847"/>
      <c r="AN100" s="847"/>
      <c r="AO100" s="847"/>
      <c r="AP100" s="847"/>
      <c r="AQ100" s="847"/>
      <c r="AR100" s="847"/>
      <c r="AS100" s="847"/>
      <c r="AT100" s="847"/>
      <c r="AU100" s="847"/>
      <c r="AV100" s="847"/>
      <c r="AW100" s="847"/>
      <c r="AX100" s="847"/>
      <c r="AY100" s="847"/>
      <c r="AZ100" s="847"/>
      <c r="BA100" s="847"/>
      <c r="BB100" s="847"/>
    </row>
    <row r="101" ht="15.75" customHeight="1">
      <c r="A101" s="844" t="s">
        <v>5860</v>
      </c>
      <c r="B101" s="855" t="s">
        <v>5936</v>
      </c>
      <c r="C101" s="793" t="s">
        <v>2394</v>
      </c>
      <c r="D101" s="851"/>
      <c r="E101" s="846" t="s">
        <v>2394</v>
      </c>
      <c r="F101" s="847"/>
      <c r="G101" s="847"/>
      <c r="H101" s="847"/>
      <c r="I101" s="847"/>
      <c r="J101" s="847" t="s">
        <v>4145</v>
      </c>
      <c r="K101" s="846" t="s">
        <v>5937</v>
      </c>
      <c r="L101" s="847"/>
      <c r="M101" s="847"/>
      <c r="N101" s="846" t="s">
        <v>3382</v>
      </c>
      <c r="O101" s="847"/>
      <c r="P101" s="847"/>
      <c r="Q101" s="847"/>
      <c r="R101" s="847"/>
      <c r="S101" s="847"/>
      <c r="T101" s="847"/>
      <c r="U101" s="847"/>
      <c r="V101" s="847"/>
      <c r="W101" s="847"/>
      <c r="X101" s="847"/>
      <c r="Y101" s="847"/>
      <c r="Z101" s="847"/>
      <c r="AA101" s="847"/>
      <c r="AB101" s="847"/>
      <c r="AC101" s="847"/>
      <c r="AD101" s="847"/>
      <c r="AE101" s="847"/>
      <c r="AF101" s="847"/>
      <c r="AG101" s="847"/>
      <c r="AH101" s="847"/>
      <c r="AI101" s="847"/>
      <c r="AJ101" s="847"/>
      <c r="AK101" s="847"/>
      <c r="AL101" s="847"/>
      <c r="AM101" s="847"/>
      <c r="AN101" s="847"/>
      <c r="AO101" s="847"/>
      <c r="AP101" s="847"/>
      <c r="AQ101" s="847"/>
      <c r="AR101" s="847"/>
      <c r="AS101" s="847"/>
      <c r="AT101" s="847"/>
      <c r="AU101" s="847"/>
      <c r="AV101" s="847"/>
      <c r="AW101" s="847"/>
      <c r="AX101" s="847"/>
      <c r="AY101" s="847"/>
      <c r="AZ101" s="847"/>
      <c r="BA101" s="847"/>
      <c r="BB101" s="847"/>
    </row>
    <row r="102" ht="15.75" customHeight="1">
      <c r="A102" s="861"/>
      <c r="B102" s="857" t="s">
        <v>5938</v>
      </c>
      <c r="C102" s="793" t="s">
        <v>2839</v>
      </c>
      <c r="D102" s="851"/>
      <c r="E102" s="846" t="s">
        <v>2839</v>
      </c>
      <c r="F102" s="853"/>
      <c r="G102" s="846" t="s">
        <v>495</v>
      </c>
      <c r="H102" s="847"/>
      <c r="I102" s="851"/>
      <c r="J102" s="847"/>
      <c r="K102" s="797" t="s">
        <v>516</v>
      </c>
      <c r="L102" s="847"/>
      <c r="M102" s="847"/>
      <c r="N102" s="846" t="s">
        <v>2654</v>
      </c>
      <c r="O102" s="847"/>
      <c r="P102" s="847"/>
      <c r="Q102" s="847" t="s">
        <v>5544</v>
      </c>
      <c r="R102" s="847" t="s">
        <v>1831</v>
      </c>
      <c r="S102" s="847"/>
      <c r="T102" s="847"/>
      <c r="U102" s="847"/>
      <c r="V102" s="847"/>
      <c r="W102" s="847"/>
      <c r="X102" s="847"/>
      <c r="Y102" s="847"/>
      <c r="Z102" s="847"/>
      <c r="AA102" s="847"/>
      <c r="AB102" s="847"/>
      <c r="AC102" s="847"/>
      <c r="AD102" s="847"/>
      <c r="AE102" s="847"/>
      <c r="AF102" s="847"/>
      <c r="AG102" s="847"/>
      <c r="AH102" s="847"/>
      <c r="AI102" s="847"/>
      <c r="AJ102" s="847"/>
      <c r="AK102" s="847"/>
      <c r="AL102" s="847"/>
      <c r="AM102" s="847"/>
      <c r="AN102" s="847"/>
      <c r="AO102" s="847"/>
      <c r="AP102" s="847"/>
      <c r="AQ102" s="847"/>
      <c r="AR102" s="847"/>
      <c r="AS102" s="847"/>
      <c r="AT102" s="847"/>
      <c r="AU102" s="847"/>
      <c r="AV102" s="847"/>
      <c r="AW102" s="847"/>
      <c r="AX102" s="847"/>
      <c r="AY102" s="847"/>
      <c r="AZ102" s="847"/>
      <c r="BA102" s="847"/>
      <c r="BB102" s="847"/>
    </row>
    <row r="103" ht="15.75" customHeight="1">
      <c r="A103" s="861"/>
      <c r="B103" s="857" t="s">
        <v>5939</v>
      </c>
      <c r="C103" s="793" t="s">
        <v>5940</v>
      </c>
      <c r="D103" s="846" t="s">
        <v>5940</v>
      </c>
      <c r="E103" s="852" t="s">
        <v>321</v>
      </c>
      <c r="F103" s="846" t="s">
        <v>459</v>
      </c>
      <c r="G103" s="847"/>
      <c r="H103" s="846" t="s">
        <v>135</v>
      </c>
      <c r="I103" s="846" t="s">
        <v>1451</v>
      </c>
      <c r="J103" s="847"/>
      <c r="K103" s="847"/>
      <c r="L103" s="797" t="s">
        <v>5941</v>
      </c>
      <c r="M103" s="846" t="s">
        <v>5942</v>
      </c>
      <c r="N103" s="847"/>
      <c r="O103" s="847"/>
      <c r="P103" s="847"/>
      <c r="Q103" s="847"/>
      <c r="R103" s="847"/>
      <c r="S103" s="847"/>
      <c r="T103" s="847"/>
      <c r="U103" s="847"/>
      <c r="V103" s="847"/>
      <c r="W103" s="847"/>
      <c r="X103" s="847"/>
      <c r="Y103" s="847"/>
      <c r="Z103" s="847"/>
      <c r="AA103" s="847"/>
      <c r="AB103" s="847"/>
      <c r="AC103" s="847"/>
      <c r="AD103" s="847"/>
      <c r="AE103" s="847"/>
      <c r="AF103" s="847"/>
      <c r="AG103" s="847"/>
      <c r="AH103" s="847"/>
      <c r="AI103" s="847"/>
      <c r="AJ103" s="847"/>
      <c r="AK103" s="847"/>
      <c r="AL103" s="847"/>
      <c r="AM103" s="847"/>
      <c r="AN103" s="847"/>
      <c r="AO103" s="847"/>
      <c r="AP103" s="847"/>
      <c r="AQ103" s="847"/>
      <c r="AR103" s="847"/>
      <c r="AS103" s="847"/>
      <c r="AT103" s="847"/>
      <c r="AU103" s="847"/>
      <c r="AV103" s="847"/>
      <c r="AW103" s="847"/>
      <c r="AX103" s="847"/>
      <c r="AY103" s="847"/>
      <c r="AZ103" s="847"/>
      <c r="BA103" s="847"/>
      <c r="BB103" s="847"/>
    </row>
    <row r="104" ht="15.75" customHeight="1">
      <c r="A104" s="861"/>
      <c r="B104" s="857" t="s">
        <v>5943</v>
      </c>
      <c r="C104" s="793" t="s">
        <v>5944</v>
      </c>
      <c r="D104" s="851"/>
      <c r="E104" s="847"/>
      <c r="F104" s="847"/>
      <c r="G104" s="847"/>
      <c r="H104" s="847"/>
      <c r="I104" s="847"/>
      <c r="J104" s="847"/>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47"/>
      <c r="AJ104" s="847"/>
      <c r="AK104" s="847"/>
      <c r="AL104" s="847"/>
      <c r="AM104" s="847"/>
      <c r="AN104" s="847"/>
      <c r="AO104" s="847"/>
      <c r="AP104" s="847"/>
      <c r="AQ104" s="847"/>
      <c r="AR104" s="847"/>
      <c r="AS104" s="847"/>
      <c r="AT104" s="847"/>
      <c r="AU104" s="847"/>
      <c r="AV104" s="847"/>
      <c r="AW104" s="847"/>
      <c r="AX104" s="847"/>
      <c r="AY104" s="847"/>
      <c r="AZ104" s="847"/>
      <c r="BA104" s="847"/>
      <c r="BB104" s="847"/>
    </row>
    <row r="105" ht="15.75" customHeight="1">
      <c r="A105" s="861"/>
      <c r="B105" s="857" t="s">
        <v>5945</v>
      </c>
      <c r="C105" s="793"/>
      <c r="D105" s="851"/>
      <c r="E105" s="847"/>
      <c r="F105" s="847"/>
      <c r="G105" s="847"/>
      <c r="H105" s="847"/>
      <c r="I105" s="847"/>
      <c r="J105" s="847"/>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47"/>
      <c r="AJ105" s="847"/>
      <c r="AK105" s="847"/>
      <c r="AL105" s="847"/>
      <c r="AM105" s="847"/>
      <c r="AN105" s="847"/>
      <c r="AO105" s="847"/>
      <c r="AP105" s="847"/>
      <c r="AQ105" s="847"/>
      <c r="AR105" s="847"/>
      <c r="AS105" s="847"/>
      <c r="AT105" s="847"/>
      <c r="AU105" s="847"/>
      <c r="AV105" s="847"/>
      <c r="AW105" s="847"/>
      <c r="AX105" s="847"/>
      <c r="AY105" s="847"/>
      <c r="AZ105" s="847"/>
      <c r="BA105" s="847"/>
      <c r="BB105" s="847"/>
    </row>
    <row r="106" ht="15.75" customHeight="1">
      <c r="A106" s="844" t="s">
        <v>5946</v>
      </c>
      <c r="B106" s="845"/>
      <c r="C106" s="793" t="s">
        <v>460</v>
      </c>
      <c r="D106" s="851"/>
      <c r="E106" s="847"/>
      <c r="F106" s="846" t="s">
        <v>460</v>
      </c>
      <c r="G106" s="852" t="s">
        <v>3107</v>
      </c>
      <c r="H106" s="846" t="s">
        <v>1770</v>
      </c>
      <c r="I106" s="848" t="str">
        <f>HYPERLINK("https://youtu.be/JiJPMQx9xwU","31.85")</f>
        <v>31.85</v>
      </c>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7"/>
      <c r="AJ106" s="847"/>
      <c r="AK106" s="847"/>
      <c r="AL106" s="847"/>
      <c r="AM106" s="847"/>
      <c r="AN106" s="847"/>
      <c r="AO106" s="847"/>
      <c r="AP106" s="847"/>
      <c r="AQ106" s="847"/>
      <c r="AR106" s="847"/>
      <c r="AS106" s="847"/>
      <c r="AT106" s="847"/>
      <c r="AU106" s="847"/>
      <c r="AV106" s="847"/>
      <c r="AW106" s="847"/>
      <c r="AX106" s="847"/>
      <c r="AY106" s="847"/>
      <c r="AZ106" s="847"/>
      <c r="BA106" s="847"/>
      <c r="BB106" s="847"/>
    </row>
    <row r="107" ht="15.75" customHeight="1">
      <c r="A107" s="844" t="s">
        <v>57</v>
      </c>
      <c r="B107" s="845"/>
      <c r="C107" s="793" t="s">
        <v>2222</v>
      </c>
      <c r="D107" s="851"/>
      <c r="E107" s="847"/>
      <c r="F107" s="847"/>
      <c r="G107" s="852" t="s">
        <v>549</v>
      </c>
      <c r="H107" s="847"/>
      <c r="I107" s="847"/>
      <c r="J107" s="847"/>
      <c r="K107" s="847"/>
      <c r="L107" s="847"/>
      <c r="M107" s="847"/>
      <c r="N107" s="847"/>
      <c r="O107" s="847"/>
      <c r="P107" s="847"/>
      <c r="Q107" s="847"/>
      <c r="R107" s="847"/>
      <c r="S107" s="847"/>
      <c r="T107" s="847"/>
      <c r="U107" s="847"/>
      <c r="V107" s="847"/>
      <c r="W107" s="847"/>
      <c r="X107" s="847"/>
      <c r="Y107" s="847"/>
      <c r="Z107" s="847"/>
      <c r="AA107" s="847"/>
      <c r="AB107" s="847"/>
      <c r="AC107" s="847"/>
      <c r="AD107" s="847"/>
      <c r="AE107" s="847"/>
      <c r="AF107" s="847"/>
      <c r="AG107" s="847"/>
      <c r="AH107" s="847"/>
      <c r="AI107" s="847"/>
      <c r="AJ107" s="847"/>
      <c r="AK107" s="847"/>
      <c r="AL107" s="847"/>
      <c r="AM107" s="847"/>
      <c r="AN107" s="847"/>
      <c r="AO107" s="847"/>
      <c r="AP107" s="847"/>
      <c r="AQ107" s="847"/>
      <c r="AR107" s="847"/>
      <c r="AS107" s="847"/>
      <c r="AT107" s="847"/>
      <c r="AU107" s="847"/>
      <c r="AV107" s="847"/>
      <c r="AW107" s="847"/>
      <c r="AX107" s="847"/>
      <c r="AY107" s="847"/>
      <c r="AZ107" s="847"/>
      <c r="BA107" s="847"/>
      <c r="BB107" s="847"/>
    </row>
    <row r="108">
      <c r="A108" s="863" t="s">
        <v>38</v>
      </c>
      <c r="D108" s="864"/>
      <c r="E108" s="864"/>
      <c r="F108" s="864"/>
      <c r="G108" s="864"/>
      <c r="H108" s="864"/>
      <c r="I108" s="864"/>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65" t="s">
        <v>5947</v>
      </c>
      <c r="B109" s="866"/>
      <c r="C109" s="793" t="s">
        <v>5948</v>
      </c>
      <c r="D109" s="846" t="s">
        <v>5948</v>
      </c>
      <c r="E109" s="847"/>
      <c r="F109" s="862"/>
      <c r="G109" s="846" t="s">
        <v>5948</v>
      </c>
      <c r="H109" s="847"/>
      <c r="I109" s="847"/>
      <c r="J109" s="847"/>
      <c r="K109" s="847"/>
      <c r="L109" s="847"/>
      <c r="M109" s="847"/>
      <c r="N109" s="847"/>
      <c r="O109" s="852" t="s">
        <v>5949</v>
      </c>
      <c r="P109" s="847"/>
      <c r="Q109" s="847"/>
      <c r="R109" s="847"/>
      <c r="S109" s="852" t="s">
        <v>5950</v>
      </c>
      <c r="T109" s="847"/>
      <c r="U109" s="847"/>
      <c r="V109" s="847"/>
      <c r="W109" s="847"/>
      <c r="X109" s="847"/>
      <c r="Y109" s="847"/>
      <c r="Z109" s="847"/>
      <c r="AA109" s="847"/>
      <c r="AB109" s="847"/>
      <c r="AC109" s="847"/>
      <c r="AD109" s="847"/>
      <c r="AE109" s="847"/>
      <c r="AF109" s="847"/>
      <c r="AG109" s="847"/>
      <c r="AH109" s="847"/>
      <c r="AI109" s="847"/>
      <c r="AJ109" s="847"/>
      <c r="AK109" s="847"/>
      <c r="AL109" s="847"/>
      <c r="AM109" s="847"/>
      <c r="AN109" s="847"/>
      <c r="AO109" s="847"/>
      <c r="AP109" s="847"/>
      <c r="AQ109" s="847"/>
      <c r="AR109" s="847"/>
      <c r="AS109" s="847"/>
      <c r="AT109" s="847"/>
      <c r="AU109" s="847"/>
      <c r="AV109" s="847"/>
      <c r="AW109" s="847"/>
      <c r="AX109" s="847"/>
      <c r="AY109" s="847"/>
      <c r="AZ109" s="847"/>
      <c r="BA109" s="847"/>
      <c r="BB109" s="847"/>
    </row>
    <row r="110" ht="15.75" customHeight="1">
      <c r="A110" s="865" t="s">
        <v>5765</v>
      </c>
      <c r="B110" s="866"/>
      <c r="C110" s="793" t="s">
        <v>1332</v>
      </c>
      <c r="D110" s="851"/>
      <c r="E110" s="847"/>
      <c r="F110" s="852"/>
      <c r="G110" s="847"/>
      <c r="H110" s="846" t="s">
        <v>1449</v>
      </c>
      <c r="I110" s="847"/>
      <c r="J110" s="847"/>
      <c r="K110" s="846" t="s">
        <v>1981</v>
      </c>
      <c r="L110" s="797" t="s">
        <v>2074</v>
      </c>
      <c r="M110" s="847"/>
      <c r="N110" s="846" t="s">
        <v>3658</v>
      </c>
      <c r="O110" s="846" t="s">
        <v>2422</v>
      </c>
      <c r="P110" s="847"/>
      <c r="Q110" s="847"/>
      <c r="R110" s="847"/>
      <c r="S110" s="847"/>
      <c r="T110" s="847"/>
      <c r="U110" s="846" t="s">
        <v>1332</v>
      </c>
      <c r="V110" s="847"/>
      <c r="W110" s="847"/>
      <c r="X110" s="847"/>
      <c r="Y110" s="847"/>
      <c r="Z110" s="847"/>
      <c r="AA110" s="847"/>
      <c r="AB110" s="847"/>
      <c r="AC110" s="847"/>
      <c r="AD110" s="847"/>
      <c r="AE110" s="847"/>
      <c r="AF110" s="847"/>
      <c r="AG110" s="847"/>
      <c r="AH110" s="847"/>
      <c r="AI110" s="847"/>
      <c r="AJ110" s="847"/>
      <c r="AK110" s="847"/>
      <c r="AL110" s="847"/>
      <c r="AM110" s="847"/>
      <c r="AN110" s="847"/>
      <c r="AO110" s="847"/>
      <c r="AP110" s="847"/>
      <c r="AQ110" s="847"/>
      <c r="AR110" s="847"/>
      <c r="AS110" s="847"/>
      <c r="AT110" s="847"/>
      <c r="AU110" s="847"/>
      <c r="AV110" s="847"/>
      <c r="AW110" s="847"/>
      <c r="AX110" s="847"/>
      <c r="AY110" s="847"/>
      <c r="AZ110" s="847"/>
      <c r="BA110" s="847"/>
      <c r="BB110" s="847"/>
    </row>
    <row r="111" ht="15.75" customHeight="1">
      <c r="A111" s="865" t="s">
        <v>5767</v>
      </c>
      <c r="B111" s="866"/>
      <c r="C111" s="793" t="s">
        <v>464</v>
      </c>
      <c r="D111" s="851"/>
      <c r="E111" s="846" t="s">
        <v>933</v>
      </c>
      <c r="F111" s="846" t="s">
        <v>464</v>
      </c>
      <c r="G111" s="846" t="s">
        <v>141</v>
      </c>
      <c r="H111" s="846" t="s">
        <v>1450</v>
      </c>
      <c r="I111" s="848" t="str">
        <f>HYPERLINK("https://youtu.be/6f5dBhAmU1g","42.10")</f>
        <v>42.10</v>
      </c>
      <c r="J111" s="847" t="s">
        <v>1454</v>
      </c>
      <c r="K111" s="846" t="s">
        <v>1982</v>
      </c>
      <c r="L111" s="797" t="s">
        <v>871</v>
      </c>
      <c r="M111" s="847"/>
      <c r="N111" s="852" t="s">
        <v>3659</v>
      </c>
      <c r="O111" s="847"/>
      <c r="P111" s="847"/>
      <c r="Q111" s="847"/>
      <c r="R111" s="847"/>
      <c r="S111" s="847"/>
      <c r="T111" s="847"/>
      <c r="U111" s="847"/>
      <c r="V111" s="847"/>
      <c r="W111" s="847"/>
      <c r="X111" s="847"/>
      <c r="Y111" s="847"/>
      <c r="Z111" s="847"/>
      <c r="AA111" s="847"/>
      <c r="AB111" s="847"/>
      <c r="AC111" s="847"/>
      <c r="AD111" s="847"/>
      <c r="AE111" s="847"/>
      <c r="AF111" s="847"/>
      <c r="AG111" s="847"/>
      <c r="AH111" s="847"/>
      <c r="AI111" s="847"/>
      <c r="AJ111" s="847"/>
      <c r="AK111" s="847"/>
      <c r="AL111" s="847"/>
      <c r="AM111" s="847"/>
      <c r="AN111" s="847"/>
      <c r="AO111" s="847"/>
      <c r="AP111" s="847"/>
      <c r="AQ111" s="847"/>
      <c r="AR111" s="847"/>
      <c r="AS111" s="847"/>
      <c r="AT111" s="847"/>
      <c r="AU111" s="847"/>
      <c r="AV111" s="847"/>
      <c r="AW111" s="847"/>
      <c r="AX111" s="847"/>
      <c r="AY111" s="847"/>
      <c r="AZ111" s="847"/>
      <c r="BA111" s="847"/>
      <c r="BB111" s="847"/>
    </row>
    <row r="112" ht="15.75" customHeight="1">
      <c r="A112" s="867" t="s">
        <v>5775</v>
      </c>
      <c r="B112" s="868"/>
      <c r="C112" s="793" t="str">
        <f>HYPERLINK("https://youtu.be/BhEMFzn21Zg","28.57")</f>
        <v>28.57</v>
      </c>
      <c r="D112" s="851"/>
      <c r="E112" s="846" t="s">
        <v>2764</v>
      </c>
      <c r="F112" s="846" t="s">
        <v>366</v>
      </c>
      <c r="G112" s="846" t="s">
        <v>551</v>
      </c>
      <c r="H112" s="846" t="s">
        <v>1451</v>
      </c>
      <c r="I112" s="847" t="s">
        <v>735</v>
      </c>
      <c r="J112" s="847" t="s">
        <v>3148</v>
      </c>
      <c r="K112" s="846" t="s">
        <v>1983</v>
      </c>
      <c r="L112" s="797" t="s">
        <v>1077</v>
      </c>
      <c r="M112" s="847"/>
      <c r="N112" s="852" t="s">
        <v>293</v>
      </c>
      <c r="O112" s="847"/>
      <c r="P112" s="847"/>
      <c r="Q112" s="847" t="s">
        <v>397</v>
      </c>
      <c r="R112" s="847"/>
      <c r="S112" s="847"/>
      <c r="T112" s="847"/>
      <c r="U112" s="847"/>
      <c r="V112" s="847"/>
      <c r="W112" s="847"/>
      <c r="X112" s="847"/>
      <c r="Y112" s="847"/>
      <c r="Z112" s="847"/>
      <c r="AA112" s="847"/>
      <c r="AB112" s="847"/>
      <c r="AC112" s="847"/>
      <c r="AD112" s="847"/>
      <c r="AE112" s="847"/>
      <c r="AF112" s="847"/>
      <c r="AG112" s="847"/>
      <c r="AH112" s="847"/>
      <c r="AI112" s="847"/>
      <c r="AJ112" s="847"/>
      <c r="AK112" s="847"/>
      <c r="AL112" s="847"/>
      <c r="AM112" s="847"/>
      <c r="AN112" s="847"/>
      <c r="AO112" s="847"/>
      <c r="AP112" s="847"/>
      <c r="AQ112" s="847"/>
      <c r="AR112" s="847"/>
      <c r="AS112" s="847"/>
      <c r="AT112" s="847"/>
      <c r="AU112" s="847"/>
      <c r="AV112" s="847"/>
      <c r="AW112" s="847"/>
      <c r="AX112" s="847"/>
      <c r="AY112" s="847"/>
      <c r="AZ112" s="847"/>
      <c r="BA112" s="847"/>
      <c r="BB112" s="847"/>
    </row>
    <row r="113" ht="15.75" customHeight="1">
      <c r="A113" s="867" t="s">
        <v>5779</v>
      </c>
      <c r="B113" s="868"/>
      <c r="C113" s="793" t="s">
        <v>5951</v>
      </c>
      <c r="D113" s="846" t="s">
        <v>5951</v>
      </c>
      <c r="E113" s="846" t="s">
        <v>892</v>
      </c>
      <c r="F113" s="846" t="s">
        <v>5952</v>
      </c>
      <c r="G113" s="846" t="s">
        <v>1165</v>
      </c>
      <c r="H113" s="847"/>
      <c r="I113" s="847"/>
      <c r="J113" s="851"/>
      <c r="K113" s="846" t="s">
        <v>5953</v>
      </c>
      <c r="L113" s="847"/>
      <c r="M113" s="847"/>
      <c r="N113" s="847"/>
      <c r="O113" s="847"/>
      <c r="P113" s="847"/>
      <c r="Q113" s="847"/>
      <c r="R113" s="847"/>
      <c r="S113" s="847"/>
      <c r="T113" s="847"/>
      <c r="U113" s="847"/>
      <c r="V113" s="847"/>
      <c r="W113" s="847"/>
      <c r="X113" s="847"/>
      <c r="Y113" s="847"/>
      <c r="Z113" s="847"/>
      <c r="AA113" s="847"/>
      <c r="AB113" s="847"/>
      <c r="AC113" s="847"/>
      <c r="AD113" s="847"/>
      <c r="AE113" s="846" t="s">
        <v>5954</v>
      </c>
      <c r="AF113" s="847"/>
      <c r="AG113" s="847"/>
      <c r="AH113" s="847"/>
      <c r="AI113" s="847"/>
      <c r="AJ113" s="847"/>
      <c r="AK113" s="847"/>
      <c r="AL113" s="847"/>
      <c r="AM113" s="847"/>
      <c r="AN113" s="847"/>
      <c r="AO113" s="847"/>
      <c r="AP113" s="847"/>
      <c r="AQ113" s="847"/>
      <c r="AR113" s="847"/>
      <c r="AS113" s="847"/>
      <c r="AT113" s="847"/>
      <c r="AU113" s="847"/>
      <c r="AV113" s="847"/>
      <c r="AW113" s="847"/>
      <c r="AX113" s="847"/>
      <c r="AY113" s="847"/>
      <c r="AZ113" s="847"/>
      <c r="BA113" s="847"/>
      <c r="BB113" s="847"/>
    </row>
    <row r="114" ht="15.75" customHeight="1">
      <c r="A114" s="867" t="s">
        <v>5794</v>
      </c>
      <c r="B114" s="868" t="s">
        <v>5955</v>
      </c>
      <c r="C114" s="793" t="s">
        <v>5956</v>
      </c>
      <c r="D114" s="851"/>
      <c r="E114" s="846" t="s">
        <v>5956</v>
      </c>
      <c r="F114" s="847"/>
      <c r="G114" s="847"/>
      <c r="H114" s="847"/>
      <c r="I114" s="847"/>
      <c r="J114" s="848" t="str">
        <f>HYPERLINK("https://youtu.be/tXG5xCfHZ2E","35.72")</f>
        <v>35.72</v>
      </c>
      <c r="K114" s="847"/>
      <c r="L114" s="847"/>
      <c r="M114" s="847"/>
      <c r="N114" s="852" t="s">
        <v>3662</v>
      </c>
      <c r="O114" s="847"/>
      <c r="P114" s="847"/>
      <c r="Q114" s="847"/>
      <c r="R114" s="847"/>
      <c r="S114" s="847"/>
      <c r="T114" s="847"/>
      <c r="U114" s="847"/>
      <c r="V114" s="847"/>
      <c r="W114" s="847"/>
      <c r="X114" s="847"/>
      <c r="Y114" s="847"/>
      <c r="Z114" s="847"/>
      <c r="AA114" s="847"/>
      <c r="AB114" s="847"/>
      <c r="AC114" s="847"/>
      <c r="AD114" s="847"/>
      <c r="AE114" s="847"/>
      <c r="AF114" s="847"/>
      <c r="AG114" s="847"/>
      <c r="AH114" s="847"/>
      <c r="AI114" s="847"/>
      <c r="AJ114" s="847"/>
      <c r="AK114" s="847"/>
      <c r="AL114" s="847"/>
      <c r="AM114" s="847"/>
      <c r="AN114" s="847"/>
      <c r="AO114" s="847"/>
      <c r="AP114" s="847"/>
      <c r="AQ114" s="847"/>
      <c r="AR114" s="847"/>
      <c r="AS114" s="847"/>
      <c r="AT114" s="847"/>
      <c r="AU114" s="847"/>
      <c r="AV114" s="847"/>
      <c r="AW114" s="847"/>
      <c r="AX114" s="847"/>
      <c r="AY114" s="847"/>
      <c r="AZ114" s="847"/>
      <c r="BA114" s="847"/>
      <c r="BB114" s="847"/>
    </row>
    <row r="115" ht="15.75" customHeight="1">
      <c r="A115" s="869"/>
      <c r="B115" s="870" t="s">
        <v>5957</v>
      </c>
      <c r="C115" s="793" t="s">
        <v>558</v>
      </c>
      <c r="D115" s="851"/>
      <c r="E115" s="847"/>
      <c r="F115" s="871"/>
      <c r="G115" s="846" t="s">
        <v>558</v>
      </c>
      <c r="H115" s="847"/>
      <c r="I115" s="872"/>
      <c r="J115" s="847"/>
      <c r="K115" s="847"/>
      <c r="L115" s="847"/>
      <c r="M115" s="847"/>
      <c r="N115" s="847"/>
      <c r="O115" s="847"/>
      <c r="P115" s="847"/>
      <c r="Q115" s="847"/>
      <c r="R115" s="847"/>
      <c r="S115" s="847"/>
      <c r="T115" s="847"/>
      <c r="U115" s="847"/>
      <c r="V115" s="847"/>
      <c r="W115" s="847"/>
      <c r="X115" s="847"/>
      <c r="Y115" s="847"/>
      <c r="Z115" s="847"/>
      <c r="AA115" s="847"/>
      <c r="AB115" s="847"/>
      <c r="AC115" s="847"/>
      <c r="AD115" s="847"/>
      <c r="AE115" s="847"/>
      <c r="AF115" s="847"/>
      <c r="AG115" s="847"/>
      <c r="AH115" s="847"/>
      <c r="AI115" s="847"/>
      <c r="AJ115" s="847"/>
      <c r="AK115" s="847"/>
      <c r="AL115" s="847"/>
      <c r="AM115" s="847"/>
      <c r="AN115" s="847"/>
      <c r="AO115" s="847"/>
      <c r="AP115" s="847"/>
      <c r="AQ115" s="847"/>
      <c r="AR115" s="847"/>
      <c r="AS115" s="847"/>
      <c r="AT115" s="847"/>
      <c r="AU115" s="847"/>
      <c r="AV115" s="847"/>
      <c r="AW115" s="847"/>
      <c r="AX115" s="847"/>
      <c r="AY115" s="847"/>
      <c r="AZ115" s="847"/>
      <c r="BA115" s="847"/>
      <c r="BB115" s="847"/>
    </row>
    <row r="116" ht="15.75" customHeight="1">
      <c r="A116" s="865" t="s">
        <v>5875</v>
      </c>
      <c r="B116" s="873" t="s">
        <v>5958</v>
      </c>
      <c r="C116" s="793" t="s">
        <v>5959</v>
      </c>
      <c r="D116" s="851"/>
      <c r="E116" s="847"/>
      <c r="F116" s="847"/>
      <c r="G116" s="847"/>
      <c r="H116" s="847"/>
      <c r="I116" s="851"/>
      <c r="J116" s="847"/>
      <c r="K116" s="846" t="s">
        <v>4157</v>
      </c>
      <c r="L116" s="847"/>
      <c r="M116" s="847"/>
      <c r="N116" s="846" t="s">
        <v>5148</v>
      </c>
      <c r="O116" s="847"/>
      <c r="P116" s="847"/>
      <c r="Q116" s="847"/>
      <c r="R116" s="847"/>
      <c r="S116" s="847"/>
      <c r="T116" s="847"/>
      <c r="U116" s="847"/>
      <c r="V116" s="847"/>
      <c r="W116" s="847"/>
      <c r="X116" s="847"/>
      <c r="Y116" s="852" t="s">
        <v>1163</v>
      </c>
      <c r="Z116" s="847"/>
      <c r="AA116" s="847"/>
      <c r="AB116" s="847"/>
      <c r="AC116" s="847"/>
      <c r="AD116" s="847"/>
      <c r="AE116" s="847"/>
      <c r="AF116" s="847"/>
      <c r="AG116" s="847"/>
      <c r="AH116" s="847"/>
      <c r="AI116" s="847"/>
      <c r="AJ116" s="847"/>
      <c r="AK116" s="847"/>
      <c r="AL116" s="847"/>
      <c r="AM116" s="847"/>
      <c r="AN116" s="847"/>
      <c r="AO116" s="847"/>
      <c r="AP116" s="847"/>
      <c r="AQ116" s="847"/>
      <c r="AR116" s="847"/>
      <c r="AS116" s="847"/>
      <c r="AT116" s="847"/>
      <c r="AU116" s="847"/>
      <c r="AV116" s="847"/>
      <c r="AW116" s="847"/>
      <c r="AX116" s="847"/>
      <c r="AY116" s="847"/>
      <c r="AZ116" s="847"/>
      <c r="BA116" s="847"/>
      <c r="BB116" s="847"/>
    </row>
    <row r="117" ht="15.75" customHeight="1">
      <c r="A117" s="869"/>
      <c r="B117" s="870" t="s">
        <v>5960</v>
      </c>
      <c r="C117" s="793" t="s">
        <v>5070</v>
      </c>
      <c r="D117" s="851"/>
      <c r="E117" s="846" t="s">
        <v>5961</v>
      </c>
      <c r="F117" s="847"/>
      <c r="G117" s="847"/>
      <c r="H117" s="847"/>
      <c r="I117" s="847"/>
      <c r="J117" s="851"/>
      <c r="K117" s="847"/>
      <c r="L117" s="847"/>
      <c r="M117" s="847"/>
      <c r="N117" s="874" t="s">
        <v>2535</v>
      </c>
      <c r="O117" s="847"/>
      <c r="P117" s="847"/>
      <c r="Q117" s="847"/>
      <c r="R117" s="847"/>
      <c r="S117" s="846" t="s">
        <v>5070</v>
      </c>
      <c r="T117" s="847"/>
      <c r="U117" s="847"/>
      <c r="V117" s="847"/>
      <c r="W117" s="847"/>
      <c r="X117" s="847"/>
      <c r="Y117" s="846" t="s">
        <v>2585</v>
      </c>
      <c r="Z117" s="847"/>
      <c r="AA117" s="847"/>
      <c r="AB117" s="847"/>
      <c r="AC117" s="847"/>
      <c r="AD117" s="847"/>
      <c r="AE117" s="847"/>
      <c r="AF117" s="847"/>
      <c r="AG117" s="847"/>
      <c r="AH117" s="847"/>
      <c r="AI117" s="847"/>
      <c r="AJ117" s="847"/>
      <c r="AK117" s="847"/>
      <c r="AL117" s="847"/>
      <c r="AM117" s="847"/>
      <c r="AN117" s="847"/>
      <c r="AO117" s="847"/>
      <c r="AP117" s="847"/>
      <c r="AQ117" s="847"/>
      <c r="AR117" s="847"/>
      <c r="AS117" s="847"/>
      <c r="AT117" s="847"/>
      <c r="AU117" s="847"/>
      <c r="AV117" s="847"/>
      <c r="AW117" s="847"/>
      <c r="AX117" s="847"/>
      <c r="AY117" s="847"/>
      <c r="AZ117" s="847"/>
      <c r="BA117" s="847"/>
      <c r="BB117" s="847"/>
    </row>
    <row r="118" ht="15.75" customHeight="1">
      <c r="A118" s="869"/>
      <c r="B118" s="870" t="s">
        <v>5962</v>
      </c>
      <c r="C118" s="793" t="s">
        <v>3344</v>
      </c>
      <c r="D118" s="851"/>
      <c r="E118" s="847"/>
      <c r="F118" s="852"/>
      <c r="G118" s="847"/>
      <c r="H118" s="871"/>
      <c r="I118" s="847"/>
      <c r="J118" s="851"/>
      <c r="K118" s="847"/>
      <c r="L118" s="847"/>
      <c r="M118" s="847"/>
      <c r="N118" s="847"/>
      <c r="O118" s="847"/>
      <c r="P118" s="847"/>
      <c r="Q118" s="847"/>
      <c r="R118" s="847"/>
      <c r="S118" s="875"/>
      <c r="T118" s="847"/>
      <c r="U118" s="847"/>
      <c r="V118" s="847"/>
      <c r="W118" s="847"/>
      <c r="X118" s="847"/>
      <c r="Y118" s="847"/>
      <c r="Z118" s="847"/>
      <c r="AA118" s="846" t="s">
        <v>3344</v>
      </c>
      <c r="AB118" s="847"/>
      <c r="AC118" s="847"/>
      <c r="AD118" s="847"/>
      <c r="AE118" s="847"/>
      <c r="AF118" s="847"/>
      <c r="AG118" s="847"/>
      <c r="AH118" s="847"/>
      <c r="AI118" s="847"/>
      <c r="AJ118" s="847"/>
      <c r="AK118" s="847"/>
      <c r="AL118" s="862" t="s">
        <v>5963</v>
      </c>
      <c r="AM118" s="847"/>
      <c r="AN118" s="847"/>
      <c r="AO118" s="847"/>
      <c r="AP118" s="847"/>
      <c r="AQ118" s="847"/>
      <c r="AR118" s="847"/>
      <c r="AS118" s="847"/>
      <c r="AT118" s="847"/>
      <c r="AU118" s="847"/>
      <c r="AV118" s="847"/>
      <c r="AW118" s="847"/>
      <c r="AX118" s="847"/>
      <c r="AY118" s="847"/>
      <c r="AZ118" s="847"/>
      <c r="BA118" s="847"/>
      <c r="BB118" s="847"/>
    </row>
    <row r="119" ht="15.75" customHeight="1">
      <c r="A119" s="869"/>
      <c r="B119" s="870" t="s">
        <v>5964</v>
      </c>
      <c r="C119" s="793" t="s">
        <v>260</v>
      </c>
      <c r="D119" s="846" t="s">
        <v>260</v>
      </c>
      <c r="E119" s="847"/>
      <c r="F119" s="846" t="s">
        <v>5965</v>
      </c>
      <c r="G119" s="846" t="s">
        <v>552</v>
      </c>
      <c r="H119" s="846" t="s">
        <v>1452</v>
      </c>
      <c r="I119" s="852"/>
      <c r="J119" s="851"/>
      <c r="K119" s="846" t="s">
        <v>1984</v>
      </c>
      <c r="L119" s="847"/>
      <c r="M119" s="847"/>
      <c r="N119" s="847"/>
      <c r="O119" s="847"/>
      <c r="P119" s="847"/>
      <c r="Q119" s="847"/>
      <c r="R119" s="847"/>
      <c r="S119" s="846" t="s">
        <v>859</v>
      </c>
      <c r="T119" s="847"/>
      <c r="U119" s="847"/>
      <c r="V119" s="847"/>
      <c r="W119" s="847"/>
      <c r="X119" s="847"/>
      <c r="Y119" s="847"/>
      <c r="Z119" s="847"/>
      <c r="AA119" s="847"/>
      <c r="AB119" s="847"/>
      <c r="AC119" s="847"/>
      <c r="AD119" s="847"/>
      <c r="AE119" s="847"/>
      <c r="AF119" s="847"/>
      <c r="AG119" s="847"/>
      <c r="AH119" s="847"/>
      <c r="AI119" s="847"/>
      <c r="AJ119" s="847"/>
      <c r="AK119" s="847"/>
      <c r="AL119" s="862" t="s">
        <v>5966</v>
      </c>
      <c r="AM119" s="847"/>
      <c r="AN119" s="847"/>
      <c r="AO119" s="847"/>
      <c r="AP119" s="847"/>
      <c r="AQ119" s="847"/>
      <c r="AR119" s="847"/>
      <c r="AS119" s="847"/>
      <c r="AT119" s="847"/>
      <c r="AU119" s="847"/>
      <c r="AV119" s="847"/>
      <c r="AW119" s="847"/>
      <c r="AX119" s="847"/>
      <c r="AY119" s="847"/>
      <c r="AZ119" s="847"/>
      <c r="BA119" s="847"/>
      <c r="BB119" s="847"/>
    </row>
    <row r="120" ht="15.75" customHeight="1">
      <c r="A120" s="865" t="s">
        <v>5798</v>
      </c>
      <c r="B120" s="873" t="s">
        <v>5967</v>
      </c>
      <c r="C120" s="793" t="s">
        <v>5968</v>
      </c>
      <c r="D120" s="851"/>
      <c r="E120" s="846" t="s">
        <v>5969</v>
      </c>
      <c r="F120" s="847"/>
      <c r="G120" s="847"/>
      <c r="H120" s="846" t="s">
        <v>5968</v>
      </c>
      <c r="I120" s="847"/>
      <c r="J120" s="848" t="str">
        <f>HYPERLINK("https://youtu.be/wzsts4r5VHY","56.24")</f>
        <v>56.24</v>
      </c>
      <c r="K120" s="847"/>
      <c r="L120" s="846" t="s">
        <v>5970</v>
      </c>
      <c r="M120" s="847"/>
      <c r="N120" s="846" t="s">
        <v>3181</v>
      </c>
      <c r="O120" s="846" t="s">
        <v>2425</v>
      </c>
      <c r="P120" s="847"/>
      <c r="Q120" s="847"/>
      <c r="R120" s="847"/>
      <c r="S120" s="847"/>
      <c r="T120" s="847"/>
      <c r="U120" s="847"/>
      <c r="V120" s="847"/>
      <c r="W120" s="847"/>
      <c r="X120" s="847"/>
      <c r="Y120" s="847"/>
      <c r="Z120" s="847"/>
      <c r="AA120" s="847"/>
      <c r="AB120" s="847"/>
      <c r="AC120" s="847"/>
      <c r="AD120" s="847"/>
      <c r="AE120" s="847"/>
      <c r="AF120" s="847"/>
      <c r="AG120" s="847"/>
      <c r="AH120" s="847"/>
      <c r="AI120" s="847"/>
      <c r="AJ120" s="847"/>
      <c r="AK120" s="847"/>
      <c r="AL120" s="847"/>
      <c r="AM120" s="847"/>
      <c r="AN120" s="847"/>
      <c r="AO120" s="847"/>
      <c r="AP120" s="847"/>
      <c r="AQ120" s="847"/>
      <c r="AR120" s="847"/>
      <c r="AS120" s="847"/>
      <c r="AT120" s="847"/>
      <c r="AU120" s="847"/>
      <c r="AV120" s="847"/>
      <c r="AW120" s="847"/>
      <c r="AX120" s="847"/>
      <c r="AY120" s="847"/>
      <c r="AZ120" s="847"/>
      <c r="BA120" s="847"/>
      <c r="BB120" s="847"/>
    </row>
    <row r="121" ht="15.75" customHeight="1">
      <c r="A121" s="869"/>
      <c r="B121" s="870" t="s">
        <v>5971</v>
      </c>
      <c r="C121" s="793" t="s">
        <v>629</v>
      </c>
      <c r="D121" s="871"/>
      <c r="E121" s="847"/>
      <c r="F121" s="871"/>
      <c r="G121" s="871"/>
      <c r="H121" s="871"/>
      <c r="I121" s="847"/>
      <c r="J121" s="847"/>
      <c r="K121" s="871"/>
      <c r="L121" s="846" t="s">
        <v>629</v>
      </c>
      <c r="M121" s="847"/>
      <c r="N121" s="847"/>
      <c r="O121" s="847"/>
      <c r="P121" s="847"/>
      <c r="Q121" s="847"/>
      <c r="R121" s="847"/>
      <c r="S121" s="847"/>
      <c r="T121" s="847"/>
      <c r="U121" s="847"/>
      <c r="V121" s="847"/>
      <c r="W121" s="847"/>
      <c r="X121" s="847"/>
      <c r="Y121" s="847"/>
      <c r="Z121" s="847"/>
      <c r="AA121" s="847"/>
      <c r="AB121" s="847"/>
      <c r="AC121" s="847"/>
      <c r="AD121" s="847"/>
      <c r="AE121" s="847"/>
      <c r="AF121" s="847"/>
      <c r="AG121" s="847"/>
      <c r="AH121" s="847"/>
      <c r="AI121" s="847"/>
      <c r="AJ121" s="847"/>
      <c r="AK121" s="847"/>
      <c r="AL121" s="847"/>
      <c r="AM121" s="847"/>
      <c r="AN121" s="847"/>
      <c r="AO121" s="847"/>
      <c r="AP121" s="847"/>
      <c r="AQ121" s="847"/>
      <c r="AR121" s="847"/>
      <c r="AS121" s="847"/>
      <c r="AT121" s="847"/>
      <c r="AU121" s="847"/>
      <c r="AV121" s="847"/>
      <c r="AW121" s="847"/>
      <c r="AX121" s="847"/>
      <c r="AY121" s="847"/>
      <c r="AZ121" s="847"/>
      <c r="BA121" s="847"/>
      <c r="BB121" s="847"/>
    </row>
    <row r="122" ht="15.75" customHeight="1">
      <c r="A122" s="869"/>
      <c r="B122" s="870" t="s">
        <v>5972</v>
      </c>
      <c r="C122" s="793" t="s">
        <v>5973</v>
      </c>
      <c r="D122" s="846" t="s">
        <v>466</v>
      </c>
      <c r="E122" s="847"/>
      <c r="F122" s="846" t="s">
        <v>4375</v>
      </c>
      <c r="G122" s="846" t="s">
        <v>553</v>
      </c>
      <c r="H122" s="846" t="s">
        <v>1453</v>
      </c>
      <c r="I122" s="847" t="s">
        <v>390</v>
      </c>
      <c r="J122" s="847"/>
      <c r="K122" s="846" t="s">
        <v>543</v>
      </c>
      <c r="L122" s="847"/>
      <c r="M122" s="847"/>
      <c r="N122" s="847"/>
      <c r="O122" s="847"/>
      <c r="P122" s="847"/>
      <c r="Q122" s="847"/>
      <c r="R122" s="847"/>
      <c r="S122" s="847"/>
      <c r="T122" s="847"/>
      <c r="U122" s="847"/>
      <c r="V122" s="847"/>
      <c r="W122" s="847"/>
      <c r="X122" s="847"/>
      <c r="Y122" s="847"/>
      <c r="Z122" s="847"/>
      <c r="AA122" s="847"/>
      <c r="AB122" s="847"/>
      <c r="AC122" s="847"/>
      <c r="AD122" s="847"/>
      <c r="AE122" s="847"/>
      <c r="AF122" s="847"/>
      <c r="AG122" s="847"/>
      <c r="AH122" s="847"/>
      <c r="AI122" s="847"/>
      <c r="AJ122" s="847"/>
      <c r="AK122" s="847"/>
      <c r="AL122" s="847"/>
      <c r="AM122" s="847"/>
      <c r="AN122" s="847"/>
      <c r="AO122" s="847"/>
      <c r="AP122" s="847"/>
      <c r="AQ122" s="847"/>
      <c r="AR122" s="847"/>
      <c r="AS122" s="847"/>
      <c r="AT122" s="847"/>
      <c r="AU122" s="847"/>
      <c r="AV122" s="847"/>
      <c r="AW122" s="847"/>
      <c r="AX122" s="847"/>
      <c r="AY122" s="847"/>
      <c r="AZ122" s="847"/>
      <c r="BA122" s="847"/>
      <c r="BB122" s="847"/>
    </row>
    <row r="123" ht="15.75" customHeight="1">
      <c r="A123" s="865" t="s">
        <v>5810</v>
      </c>
      <c r="B123" s="873" t="s">
        <v>5974</v>
      </c>
      <c r="C123" s="793" t="s">
        <v>3784</v>
      </c>
      <c r="D123" s="851"/>
      <c r="E123" s="846" t="s">
        <v>3784</v>
      </c>
      <c r="F123" s="847"/>
      <c r="G123" s="847"/>
      <c r="H123" s="871"/>
      <c r="I123" s="847"/>
      <c r="J123" s="847"/>
      <c r="K123" s="847"/>
      <c r="L123" s="852"/>
      <c r="M123" s="847"/>
      <c r="N123" s="852" t="s">
        <v>2504</v>
      </c>
      <c r="O123" s="847"/>
      <c r="P123" s="847"/>
      <c r="Q123" s="847"/>
      <c r="R123" s="847"/>
      <c r="S123" s="847"/>
      <c r="T123" s="847"/>
      <c r="U123" s="847"/>
      <c r="V123" s="847"/>
      <c r="W123" s="847"/>
      <c r="X123" s="847"/>
      <c r="Y123" s="847"/>
      <c r="Z123" s="847"/>
      <c r="AA123" s="847"/>
      <c r="AB123" s="847"/>
      <c r="AC123" s="847"/>
      <c r="AD123" s="847"/>
      <c r="AE123" s="847"/>
      <c r="AF123" s="847"/>
      <c r="AG123" s="847"/>
      <c r="AH123" s="847"/>
      <c r="AI123" s="847"/>
      <c r="AJ123" s="847"/>
      <c r="AK123" s="847"/>
      <c r="AL123" s="847"/>
      <c r="AM123" s="847"/>
      <c r="AN123" s="847"/>
      <c r="AO123" s="847"/>
      <c r="AP123" s="847"/>
      <c r="AQ123" s="847"/>
      <c r="AR123" s="847"/>
      <c r="AS123" s="847"/>
      <c r="AT123" s="847"/>
      <c r="AU123" s="847"/>
      <c r="AV123" s="847"/>
      <c r="AW123" s="847"/>
      <c r="AX123" s="847"/>
      <c r="AY123" s="847"/>
      <c r="AZ123" s="847"/>
      <c r="BA123" s="847"/>
      <c r="BB123" s="847"/>
    </row>
    <row r="124" ht="15.75" customHeight="1">
      <c r="A124" s="869"/>
      <c r="B124" s="870" t="s">
        <v>5975</v>
      </c>
      <c r="C124" s="793" t="s">
        <v>5808</v>
      </c>
      <c r="D124" s="851"/>
      <c r="E124" s="846" t="s">
        <v>5808</v>
      </c>
      <c r="F124" s="847"/>
      <c r="G124" s="852" t="s">
        <v>554</v>
      </c>
      <c r="H124" s="846" t="s">
        <v>5976</v>
      </c>
      <c r="I124" s="847"/>
      <c r="J124" s="847"/>
      <c r="K124" s="797" t="s">
        <v>1985</v>
      </c>
      <c r="L124" s="797" t="s">
        <v>5977</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47"/>
      <c r="AJ124" s="847"/>
      <c r="AK124" s="847"/>
      <c r="AL124" s="847"/>
      <c r="AM124" s="847"/>
      <c r="AN124" s="847"/>
      <c r="AO124" s="847"/>
      <c r="AP124" s="847"/>
      <c r="AQ124" s="847"/>
      <c r="AR124" s="847"/>
      <c r="AS124" s="847"/>
      <c r="AT124" s="847"/>
      <c r="AU124" s="847"/>
      <c r="AV124" s="847"/>
      <c r="AW124" s="847"/>
      <c r="AX124" s="847"/>
      <c r="AY124" s="847"/>
      <c r="AZ124" s="847"/>
      <c r="BA124" s="847"/>
      <c r="BB124" s="847"/>
    </row>
    <row r="125" ht="15.75" customHeight="1">
      <c r="A125" s="865" t="s">
        <v>5816</v>
      </c>
      <c r="B125" s="873" t="s">
        <v>5978</v>
      </c>
      <c r="C125" s="793" t="str">
        <f>HYPERLINK("https://youtu.be/KomZysL4CgE","1:10.59")</f>
        <v>1:10.59</v>
      </c>
      <c r="D125" s="851"/>
      <c r="E125" s="847"/>
      <c r="F125" s="847"/>
      <c r="G125" s="847"/>
      <c r="H125" s="847"/>
      <c r="I125" s="847"/>
      <c r="J125" s="848" t="str">
        <f>HYPERLINK("https://youtu.be/KomZysL4CgE","1:10.59")</f>
        <v>1:10.59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47"/>
      <c r="AJ125" s="847"/>
      <c r="AK125" s="847"/>
      <c r="AL125" s="847"/>
      <c r="AM125" s="847"/>
      <c r="AN125" s="847"/>
      <c r="AO125" s="847"/>
      <c r="AP125" s="847"/>
      <c r="AQ125" s="847"/>
      <c r="AR125" s="847"/>
      <c r="AS125" s="847"/>
      <c r="AT125" s="847"/>
      <c r="AU125" s="847"/>
      <c r="AV125" s="847"/>
      <c r="AW125" s="847"/>
      <c r="AX125" s="847"/>
      <c r="AY125" s="847"/>
      <c r="AZ125" s="847"/>
      <c r="BA125" s="847"/>
      <c r="BB125" s="847"/>
    </row>
    <row r="126" ht="15.75" customHeight="1">
      <c r="A126" s="869"/>
      <c r="B126" s="870" t="s">
        <v>5979</v>
      </c>
      <c r="C126" s="793"/>
      <c r="D126" s="851"/>
      <c r="E126" s="847"/>
      <c r="F126" s="847"/>
      <c r="G126" s="847"/>
      <c r="H126" s="847"/>
      <c r="I126" s="847"/>
      <c r="J126" s="847"/>
      <c r="K126" s="847"/>
      <c r="L126" s="847"/>
      <c r="M126" s="847"/>
      <c r="N126" s="847"/>
      <c r="O126" s="847"/>
      <c r="P126" s="847"/>
      <c r="Q126" s="847"/>
      <c r="R126" s="847"/>
      <c r="S126" s="847"/>
      <c r="T126" s="847"/>
      <c r="U126" s="847"/>
      <c r="V126" s="847"/>
      <c r="W126" s="847"/>
      <c r="X126" s="847"/>
      <c r="Y126" s="847"/>
      <c r="Z126" s="847"/>
      <c r="AA126" s="847"/>
      <c r="AB126" s="847"/>
      <c r="AC126" s="847"/>
      <c r="AD126" s="847"/>
      <c r="AE126" s="847"/>
      <c r="AF126" s="847"/>
      <c r="AG126" s="847"/>
      <c r="AH126" s="847"/>
      <c r="AI126" s="847"/>
      <c r="AJ126" s="847"/>
      <c r="AK126" s="847"/>
      <c r="AL126" s="847"/>
      <c r="AM126" s="847"/>
      <c r="AN126" s="847"/>
      <c r="AO126" s="847"/>
      <c r="AP126" s="847"/>
      <c r="AQ126" s="847"/>
      <c r="AR126" s="847"/>
      <c r="AS126" s="847"/>
      <c r="AT126" s="847"/>
      <c r="AU126" s="847"/>
      <c r="AV126" s="847"/>
      <c r="AW126" s="847"/>
      <c r="AX126" s="847"/>
      <c r="AY126" s="847"/>
      <c r="AZ126" s="847"/>
      <c r="BA126" s="847"/>
      <c r="BB126" s="847"/>
    </row>
    <row r="127" ht="15.75" customHeight="1">
      <c r="A127" s="867" t="s">
        <v>5775</v>
      </c>
      <c r="B127" s="868" t="s">
        <v>5978</v>
      </c>
      <c r="C127" s="793" t="s">
        <v>649</v>
      </c>
      <c r="D127" s="846" t="s">
        <v>649</v>
      </c>
      <c r="E127" s="846" t="s">
        <v>1923</v>
      </c>
      <c r="F127" s="846" t="s">
        <v>5980</v>
      </c>
      <c r="G127" s="847"/>
      <c r="H127" s="847"/>
      <c r="I127" s="847"/>
      <c r="J127" s="847" t="s">
        <v>2911</v>
      </c>
      <c r="K127" s="846" t="s">
        <v>2211</v>
      </c>
      <c r="L127" s="847"/>
      <c r="M127" s="847"/>
      <c r="N127" s="846" t="s">
        <v>362</v>
      </c>
      <c r="O127" s="847"/>
      <c r="P127" s="847"/>
      <c r="Q127" s="847"/>
      <c r="R127" s="847"/>
      <c r="S127" s="847"/>
      <c r="T127" s="847"/>
      <c r="U127" s="846" t="s">
        <v>495</v>
      </c>
      <c r="V127" s="847"/>
      <c r="W127" s="847"/>
      <c r="X127" s="847"/>
      <c r="Y127" s="852" t="s">
        <v>1266</v>
      </c>
      <c r="Z127" s="847"/>
      <c r="AA127" s="847"/>
      <c r="AB127" s="847"/>
      <c r="AC127" s="847"/>
      <c r="AD127" s="847"/>
      <c r="AE127" s="847"/>
      <c r="AF127" s="847"/>
      <c r="AG127" s="847"/>
      <c r="AH127" s="847"/>
      <c r="AI127" s="847"/>
      <c r="AJ127" s="847"/>
      <c r="AK127" s="847"/>
      <c r="AL127" s="847"/>
      <c r="AM127" s="847"/>
      <c r="AN127" s="847"/>
      <c r="AO127" s="847"/>
      <c r="AP127" s="847"/>
      <c r="AQ127" s="847"/>
      <c r="AR127" s="847"/>
      <c r="AS127" s="847"/>
      <c r="AT127" s="847"/>
      <c r="AU127" s="847"/>
      <c r="AV127" s="847"/>
      <c r="AW127" s="847"/>
      <c r="AX127" s="847"/>
      <c r="AY127" s="847"/>
      <c r="AZ127" s="847"/>
      <c r="BA127" s="847"/>
      <c r="BB127" s="847"/>
    </row>
    <row r="128" ht="15.75" customHeight="1">
      <c r="A128" s="869"/>
      <c r="B128" s="870" t="s">
        <v>5979</v>
      </c>
      <c r="C128" s="793" t="s">
        <v>5981</v>
      </c>
      <c r="D128" s="846" t="s">
        <v>5981</v>
      </c>
      <c r="E128" s="846" t="s">
        <v>937</v>
      </c>
      <c r="F128" s="846" t="s">
        <v>5981</v>
      </c>
      <c r="G128" s="847"/>
      <c r="H128" s="846" t="s">
        <v>1455</v>
      </c>
      <c r="I128" s="848" t="str">
        <f>HYPERLINK("https://youtu.be/NPrbRwZDn1I","27.54")</f>
        <v>27.54</v>
      </c>
      <c r="J128" s="848" t="str">
        <f>HYPERLINK("https://youtu.be/gwRV1gD1ndo","27.79")</f>
        <v>27.79</v>
      </c>
      <c r="K128" s="817" t="s">
        <v>1986</v>
      </c>
      <c r="L128" s="797" t="s">
        <v>391</v>
      </c>
      <c r="M128" s="847"/>
      <c r="N128" s="846" t="s">
        <v>2506</v>
      </c>
      <c r="O128" s="846" t="s">
        <v>1772</v>
      </c>
      <c r="P128" s="847"/>
      <c r="Q128" s="847" t="s">
        <v>5982</v>
      </c>
      <c r="R128" s="847" t="s">
        <v>297</v>
      </c>
      <c r="S128" s="847"/>
      <c r="T128" s="862" t="s">
        <v>5983</v>
      </c>
      <c r="U128" s="847"/>
      <c r="V128" s="847"/>
      <c r="W128" s="847"/>
      <c r="X128" s="847"/>
      <c r="Y128" s="852" t="s">
        <v>1983</v>
      </c>
      <c r="Z128" s="847"/>
      <c r="AA128" s="847"/>
      <c r="AB128" s="847"/>
      <c r="AC128" s="847"/>
      <c r="AD128" s="847"/>
      <c r="AE128" s="847"/>
      <c r="AF128" s="847"/>
      <c r="AG128" s="847"/>
      <c r="AH128" s="847"/>
      <c r="AI128" s="847"/>
      <c r="AJ128" s="847"/>
      <c r="AK128" s="847"/>
      <c r="AL128" s="847"/>
      <c r="AM128" s="847"/>
      <c r="AN128" s="847"/>
      <c r="AO128" s="847"/>
      <c r="AP128" s="847"/>
      <c r="AQ128" s="847"/>
      <c r="AR128" s="847"/>
      <c r="AS128" s="847"/>
      <c r="AT128" s="847"/>
      <c r="AU128" s="847"/>
      <c r="AV128" s="847"/>
      <c r="AW128" s="847"/>
      <c r="AX128" s="847"/>
      <c r="AY128" s="847"/>
      <c r="AZ128" s="847"/>
      <c r="BA128" s="847"/>
      <c r="BB128" s="847"/>
    </row>
    <row r="129" ht="15.75" customHeight="1">
      <c r="A129" s="867" t="s">
        <v>5984</v>
      </c>
      <c r="B129" s="876" t="s">
        <v>5985</v>
      </c>
      <c r="C129" s="793" t="s">
        <v>5986</v>
      </c>
      <c r="D129" s="846" t="s">
        <v>5986</v>
      </c>
      <c r="E129" s="862"/>
      <c r="F129" s="847"/>
      <c r="G129" s="846" t="s">
        <v>5987</v>
      </c>
      <c r="H129" s="877"/>
      <c r="I129" s="862" t="s">
        <v>5988</v>
      </c>
      <c r="J129" s="862" t="s">
        <v>5989</v>
      </c>
      <c r="K129" s="847"/>
      <c r="L129" s="797" t="s">
        <v>1082</v>
      </c>
      <c r="M129" s="847" t="s">
        <v>5990</v>
      </c>
      <c r="N129" s="847"/>
      <c r="O129" s="847"/>
      <c r="P129" s="847"/>
      <c r="Q129" s="847" t="s">
        <v>3886</v>
      </c>
      <c r="R129" s="847"/>
      <c r="S129" s="847"/>
      <c r="T129" s="847"/>
      <c r="U129" s="847"/>
      <c r="V129" s="847"/>
      <c r="W129" s="847"/>
      <c r="X129" s="847"/>
      <c r="Y129" s="847"/>
      <c r="Z129" s="847"/>
      <c r="AA129" s="847"/>
      <c r="AB129" s="847"/>
      <c r="AC129" s="847"/>
      <c r="AD129" s="847"/>
      <c r="AE129" s="847"/>
      <c r="AF129" s="846" t="s">
        <v>5273</v>
      </c>
      <c r="AG129" s="847"/>
      <c r="AH129" s="847"/>
      <c r="AI129" s="862" t="s">
        <v>5991</v>
      </c>
      <c r="AJ129" s="847"/>
      <c r="AK129" s="847"/>
      <c r="AL129" s="847"/>
      <c r="AM129" s="847"/>
      <c r="AN129" s="847"/>
      <c r="AO129" s="847"/>
      <c r="AP129" s="847"/>
      <c r="AQ129" s="847"/>
      <c r="AR129" s="847"/>
      <c r="AS129" s="847"/>
      <c r="AT129" s="847"/>
      <c r="AU129" s="847"/>
      <c r="AV129" s="847"/>
      <c r="AW129" s="847"/>
      <c r="AX129" s="847"/>
      <c r="AY129" s="847"/>
      <c r="AZ129" s="847"/>
      <c r="BA129" s="847"/>
      <c r="BB129" s="847"/>
    </row>
    <row r="130" ht="15.75" customHeight="1">
      <c r="A130" s="869"/>
      <c r="B130" s="870" t="s">
        <v>5992</v>
      </c>
      <c r="C130" s="793" t="s">
        <v>5993</v>
      </c>
      <c r="D130" s="851"/>
      <c r="E130" s="846" t="s">
        <v>938</v>
      </c>
      <c r="F130" s="875"/>
      <c r="G130" s="847"/>
      <c r="H130" s="846" t="s">
        <v>5993</v>
      </c>
      <c r="I130" s="875"/>
      <c r="J130" s="847"/>
      <c r="K130" s="875"/>
      <c r="L130" s="847"/>
      <c r="M130" s="847"/>
      <c r="N130" s="852" t="s">
        <v>3660</v>
      </c>
      <c r="O130" s="875"/>
      <c r="P130" s="847"/>
      <c r="Q130" s="847"/>
      <c r="R130" s="847"/>
      <c r="S130" s="847"/>
      <c r="T130" s="847"/>
      <c r="U130" s="847"/>
      <c r="V130" s="847"/>
      <c r="W130" s="847"/>
      <c r="X130" s="847"/>
      <c r="Y130" s="847"/>
      <c r="Z130" s="847"/>
      <c r="AA130" s="847"/>
      <c r="AB130" s="847"/>
      <c r="AC130" s="851"/>
      <c r="AD130" s="847"/>
      <c r="AE130" s="847"/>
      <c r="AF130" s="847"/>
      <c r="AG130" s="847"/>
      <c r="AH130" s="847"/>
      <c r="AI130" s="847"/>
      <c r="AJ130" s="847"/>
      <c r="AK130" s="847"/>
      <c r="AL130" s="847"/>
      <c r="AM130" s="847"/>
      <c r="AN130" s="847"/>
      <c r="AO130" s="847"/>
      <c r="AP130" s="847"/>
      <c r="AQ130" s="847"/>
      <c r="AR130" s="847"/>
      <c r="AS130" s="847"/>
      <c r="AT130" s="847"/>
      <c r="AU130" s="847"/>
      <c r="AV130" s="847"/>
      <c r="AW130" s="847"/>
      <c r="AX130" s="847"/>
      <c r="AY130" s="847"/>
      <c r="AZ130" s="847"/>
      <c r="BA130" s="847"/>
      <c r="BB130" s="847"/>
    </row>
    <row r="131" ht="15.75" customHeight="1">
      <c r="A131" s="869"/>
      <c r="B131" s="870" t="s">
        <v>5994</v>
      </c>
      <c r="C131" s="793" t="s">
        <v>5606</v>
      </c>
      <c r="D131" s="846" t="s">
        <v>266</v>
      </c>
      <c r="E131" s="847"/>
      <c r="F131" s="875"/>
      <c r="G131" s="847"/>
      <c r="H131" s="877"/>
      <c r="I131" s="846" t="s">
        <v>1164</v>
      </c>
      <c r="J131" s="847"/>
      <c r="K131" s="847"/>
      <c r="L131" s="847"/>
      <c r="M131" s="847"/>
      <c r="N131" s="847"/>
      <c r="O131" s="847"/>
      <c r="P131" s="847"/>
      <c r="Q131" s="847"/>
      <c r="R131" s="847"/>
      <c r="S131" s="847"/>
      <c r="T131" s="847"/>
      <c r="U131" s="847"/>
      <c r="V131" s="847"/>
      <c r="W131" s="847"/>
      <c r="X131" s="847"/>
      <c r="Y131" s="847"/>
      <c r="Z131" s="847"/>
      <c r="AA131" s="847"/>
      <c r="AB131" s="847"/>
      <c r="AC131" s="848" t="str">
        <f>HYPERLINK("https://youtu.be/_0JbK5D6GCQ","1:25.92")</f>
        <v>1:25.92</v>
      </c>
      <c r="AD131" s="847"/>
      <c r="AE131" s="847"/>
      <c r="AF131" s="847"/>
      <c r="AG131" s="847"/>
      <c r="AH131" s="847"/>
      <c r="AI131" s="847"/>
      <c r="AJ131" s="847"/>
      <c r="AK131" s="847"/>
      <c r="AL131" s="847"/>
      <c r="AM131" s="847"/>
      <c r="AN131" s="847"/>
      <c r="AO131" s="847"/>
      <c r="AP131" s="847"/>
      <c r="AQ131" s="847"/>
      <c r="AR131" s="847"/>
      <c r="AS131" s="847"/>
      <c r="AT131" s="847"/>
      <c r="AU131" s="847"/>
      <c r="AV131" s="847"/>
      <c r="AW131" s="847"/>
      <c r="AX131" s="847"/>
      <c r="AY131" s="847"/>
      <c r="AZ131" s="847"/>
      <c r="BA131" s="847"/>
      <c r="BB131" s="847"/>
    </row>
    <row r="132" ht="15.75" customHeight="1">
      <c r="A132" s="869"/>
      <c r="B132" s="870" t="s">
        <v>5995</v>
      </c>
      <c r="C132" s="793" t="s">
        <v>737</v>
      </c>
      <c r="D132" s="851"/>
      <c r="E132" s="847"/>
      <c r="F132" s="846" t="s">
        <v>5996</v>
      </c>
      <c r="G132" s="847"/>
      <c r="H132" s="846" t="s">
        <v>1456</v>
      </c>
      <c r="I132" s="875"/>
      <c r="J132" s="847"/>
      <c r="K132" s="846" t="s">
        <v>1987</v>
      </c>
      <c r="L132" s="847"/>
      <c r="M132" s="847"/>
      <c r="N132" s="847"/>
      <c r="O132" s="846" t="s">
        <v>2428</v>
      </c>
      <c r="P132" s="847"/>
      <c r="Q132" s="847"/>
      <c r="R132" s="847"/>
      <c r="S132" s="847"/>
      <c r="T132" s="847"/>
      <c r="U132" s="847"/>
      <c r="V132" s="847"/>
      <c r="W132" s="847"/>
      <c r="X132" s="847"/>
      <c r="Y132" s="847"/>
      <c r="Z132" s="847"/>
      <c r="AA132" s="847"/>
      <c r="AB132" s="847"/>
      <c r="AC132" s="851"/>
      <c r="AD132" s="847"/>
      <c r="AE132" s="847"/>
      <c r="AF132" s="847"/>
      <c r="AG132" s="847"/>
      <c r="AH132" s="847"/>
      <c r="AI132" s="847"/>
      <c r="AJ132" s="847"/>
      <c r="AK132" s="847"/>
      <c r="AL132" s="847"/>
      <c r="AM132" s="847"/>
      <c r="AN132" s="847"/>
      <c r="AO132" s="847"/>
      <c r="AP132" s="847"/>
      <c r="AQ132" s="847"/>
      <c r="AR132" s="847"/>
      <c r="AS132" s="847"/>
      <c r="AT132" s="847"/>
      <c r="AU132" s="847"/>
      <c r="AV132" s="847"/>
      <c r="AW132" s="847"/>
      <c r="AX132" s="847"/>
      <c r="AY132" s="847"/>
      <c r="AZ132" s="847"/>
      <c r="BA132" s="847"/>
      <c r="BB132" s="847"/>
    </row>
    <row r="133" ht="15.75" customHeight="1">
      <c r="A133" s="867" t="s">
        <v>5997</v>
      </c>
      <c r="B133" s="876" t="s">
        <v>5985</v>
      </c>
      <c r="C133" s="793" t="s">
        <v>3540</v>
      </c>
      <c r="D133" s="846" t="s">
        <v>3540</v>
      </c>
      <c r="E133" s="875"/>
      <c r="F133" s="847"/>
      <c r="G133" s="847"/>
      <c r="H133" s="847"/>
      <c r="I133" s="846" t="s">
        <v>466</v>
      </c>
      <c r="J133" s="847"/>
      <c r="K133" s="847"/>
      <c r="L133" s="847"/>
      <c r="M133" s="875"/>
      <c r="N133" s="847"/>
      <c r="O133" s="847"/>
      <c r="P133" s="847"/>
      <c r="Q133" s="847"/>
      <c r="R133" s="847"/>
      <c r="S133" s="847"/>
      <c r="T133" s="847"/>
      <c r="U133" s="847"/>
      <c r="V133" s="847"/>
      <c r="W133" s="847"/>
      <c r="X133" s="847"/>
      <c r="Y133" s="847"/>
      <c r="Z133" s="847"/>
      <c r="AA133" s="847"/>
      <c r="AB133" s="847"/>
      <c r="AC133" s="847"/>
      <c r="AD133" s="847"/>
      <c r="AE133" s="847"/>
      <c r="AF133" s="847"/>
      <c r="AG133" s="847"/>
      <c r="AH133" s="847"/>
      <c r="AI133" s="847"/>
      <c r="AJ133" s="847"/>
      <c r="AK133" s="847"/>
      <c r="AL133" s="847"/>
      <c r="AM133" s="847"/>
      <c r="AN133" s="847"/>
      <c r="AO133" s="847"/>
      <c r="AP133" s="847"/>
      <c r="AQ133" s="847"/>
      <c r="AR133" s="847"/>
      <c r="AS133" s="847"/>
      <c r="AT133" s="847"/>
      <c r="AU133" s="847"/>
      <c r="AV133" s="847"/>
      <c r="AW133" s="847"/>
      <c r="AX133" s="847"/>
      <c r="AY133" s="847"/>
      <c r="AZ133" s="847"/>
      <c r="BA133" s="847"/>
      <c r="BB133" s="847"/>
    </row>
    <row r="134" ht="15.75" customHeight="1">
      <c r="A134" s="869"/>
      <c r="B134" s="870" t="s">
        <v>5992</v>
      </c>
      <c r="C134" s="793"/>
      <c r="D134" s="875"/>
      <c r="E134" s="875"/>
      <c r="F134" s="847"/>
      <c r="G134" s="847"/>
      <c r="H134" s="847"/>
      <c r="I134" s="847"/>
      <c r="J134" s="847"/>
      <c r="K134" s="847"/>
      <c r="L134" s="847"/>
      <c r="M134" s="875"/>
      <c r="N134" s="847"/>
      <c r="O134" s="847"/>
      <c r="P134" s="847"/>
      <c r="Q134" s="847"/>
      <c r="R134" s="847"/>
      <c r="S134" s="847"/>
      <c r="T134" s="847"/>
      <c r="U134" s="847"/>
      <c r="V134" s="847"/>
      <c r="W134" s="847"/>
      <c r="X134" s="847"/>
      <c r="Y134" s="847"/>
      <c r="Z134" s="847"/>
      <c r="AA134" s="847"/>
      <c r="AB134" s="847"/>
      <c r="AC134" s="847"/>
      <c r="AD134" s="847"/>
      <c r="AE134" s="847"/>
      <c r="AF134" s="847"/>
      <c r="AG134" s="847"/>
      <c r="AH134" s="847"/>
      <c r="AI134" s="847"/>
      <c r="AJ134" s="847"/>
      <c r="AK134" s="847"/>
      <c r="AL134" s="847"/>
      <c r="AM134" s="847"/>
      <c r="AN134" s="847"/>
      <c r="AO134" s="847"/>
      <c r="AP134" s="847"/>
      <c r="AQ134" s="847"/>
      <c r="AR134" s="847"/>
      <c r="AS134" s="847"/>
      <c r="AT134" s="847"/>
      <c r="AU134" s="847"/>
      <c r="AV134" s="847"/>
      <c r="AW134" s="847"/>
      <c r="AX134" s="847"/>
      <c r="AY134" s="847"/>
      <c r="AZ134" s="847"/>
      <c r="BA134" s="847"/>
      <c r="BB134" s="847"/>
    </row>
    <row r="135" ht="15.75" customHeight="1">
      <c r="A135" s="869"/>
      <c r="B135" s="870" t="s">
        <v>5994</v>
      </c>
      <c r="C135" s="793" t="s">
        <v>4799</v>
      </c>
      <c r="D135" s="875"/>
      <c r="E135" s="875"/>
      <c r="F135" s="847"/>
      <c r="G135" s="847"/>
      <c r="H135" s="847"/>
      <c r="I135" s="846" t="s">
        <v>4799</v>
      </c>
      <c r="J135" s="847"/>
      <c r="K135" s="847"/>
      <c r="L135" s="847"/>
      <c r="M135" s="875"/>
      <c r="N135" s="847"/>
      <c r="O135" s="847"/>
      <c r="P135" s="847"/>
      <c r="Q135" s="847"/>
      <c r="R135" s="847"/>
      <c r="S135" s="847"/>
      <c r="T135" s="847"/>
      <c r="U135" s="847"/>
      <c r="V135" s="847"/>
      <c r="W135" s="847"/>
      <c r="X135" s="847"/>
      <c r="Y135" s="847"/>
      <c r="Z135" s="847"/>
      <c r="AA135" s="847"/>
      <c r="AB135" s="847"/>
      <c r="AC135" s="847"/>
      <c r="AD135" s="847"/>
      <c r="AE135" s="847"/>
      <c r="AF135" s="847"/>
      <c r="AG135" s="847"/>
      <c r="AH135" s="847"/>
      <c r="AI135" s="847"/>
      <c r="AJ135" s="847"/>
      <c r="AK135" s="847"/>
      <c r="AL135" s="847"/>
      <c r="AM135" s="847"/>
      <c r="AN135" s="847"/>
      <c r="AO135" s="847"/>
      <c r="AP135" s="847"/>
      <c r="AQ135" s="847"/>
      <c r="AR135" s="847"/>
      <c r="AS135" s="847"/>
      <c r="AT135" s="847"/>
      <c r="AU135" s="847"/>
      <c r="AV135" s="847"/>
      <c r="AW135" s="847"/>
      <c r="AX135" s="847"/>
      <c r="AY135" s="847"/>
      <c r="AZ135" s="847"/>
      <c r="BA135" s="847"/>
      <c r="BB135" s="847"/>
    </row>
    <row r="136" ht="15.75" customHeight="1">
      <c r="A136" s="869"/>
      <c r="B136" s="870" t="s">
        <v>5995</v>
      </c>
      <c r="C136" s="793" t="s">
        <v>5078</v>
      </c>
      <c r="D136" s="875"/>
      <c r="E136" s="875"/>
      <c r="F136" s="846" t="s">
        <v>4459</v>
      </c>
      <c r="G136" s="847"/>
      <c r="H136" s="847"/>
      <c r="I136" s="846" t="s">
        <v>5078</v>
      </c>
      <c r="J136" s="847"/>
      <c r="K136" s="847"/>
      <c r="L136" s="847"/>
      <c r="M136" s="875"/>
      <c r="N136" s="847"/>
      <c r="O136" s="846" t="s">
        <v>2298</v>
      </c>
      <c r="P136" s="847"/>
      <c r="Q136" s="847"/>
      <c r="R136" s="847"/>
      <c r="S136" s="847"/>
      <c r="T136" s="847"/>
      <c r="U136" s="847"/>
      <c r="V136" s="847"/>
      <c r="W136" s="847"/>
      <c r="X136" s="847"/>
      <c r="Y136" s="847"/>
      <c r="Z136" s="847"/>
      <c r="AA136" s="847"/>
      <c r="AB136" s="847"/>
      <c r="AC136" s="847"/>
      <c r="AD136" s="847"/>
      <c r="AE136" s="847"/>
      <c r="AF136" s="847"/>
      <c r="AG136" s="847"/>
      <c r="AH136" s="847"/>
      <c r="AI136" s="847"/>
      <c r="AJ136" s="847"/>
      <c r="AK136" s="847"/>
      <c r="AL136" s="847"/>
      <c r="AM136" s="847"/>
      <c r="AN136" s="847"/>
      <c r="AO136" s="847"/>
      <c r="AP136" s="847"/>
      <c r="AQ136" s="847"/>
      <c r="AR136" s="847"/>
      <c r="AS136" s="847"/>
      <c r="AT136" s="847"/>
      <c r="AU136" s="847"/>
      <c r="AV136" s="847"/>
      <c r="AW136" s="847"/>
      <c r="AX136" s="847"/>
      <c r="AY136" s="847"/>
      <c r="AZ136" s="847"/>
      <c r="BA136" s="847"/>
      <c r="BB136" s="847"/>
    </row>
    <row r="137" ht="15.75" customHeight="1">
      <c r="A137" s="867" t="s">
        <v>5998</v>
      </c>
      <c r="B137" s="876" t="s">
        <v>5999</v>
      </c>
      <c r="C137" s="793"/>
      <c r="D137" s="875"/>
      <c r="E137" s="875"/>
      <c r="F137" s="847"/>
      <c r="G137" s="847"/>
      <c r="H137" s="847"/>
      <c r="I137" s="847"/>
      <c r="J137" s="847"/>
      <c r="K137" s="847"/>
      <c r="L137" s="847"/>
      <c r="M137" s="875"/>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47"/>
      <c r="AJ137" s="847"/>
      <c r="AK137" s="847"/>
      <c r="AL137" s="847"/>
      <c r="AM137" s="847"/>
      <c r="AN137" s="847"/>
      <c r="AO137" s="847"/>
      <c r="AP137" s="847"/>
      <c r="AQ137" s="847"/>
      <c r="AR137" s="847"/>
      <c r="AS137" s="847"/>
      <c r="AT137" s="847"/>
      <c r="AU137" s="847"/>
      <c r="AV137" s="847"/>
      <c r="AW137" s="847"/>
      <c r="AX137" s="847"/>
      <c r="AY137" s="847"/>
      <c r="AZ137" s="847"/>
      <c r="BA137" s="847"/>
      <c r="BB137" s="847"/>
    </row>
    <row r="138" ht="15.75" customHeight="1">
      <c r="A138" s="869"/>
      <c r="B138" s="870" t="s">
        <v>6000</v>
      </c>
      <c r="C138" s="793"/>
      <c r="D138" s="875"/>
      <c r="E138" s="875"/>
      <c r="F138" s="847"/>
      <c r="G138" s="847"/>
      <c r="H138" s="847"/>
      <c r="I138" s="847"/>
      <c r="J138" s="847"/>
      <c r="K138" s="847"/>
      <c r="L138" s="847"/>
      <c r="M138" s="875"/>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47"/>
      <c r="AJ138" s="847"/>
      <c r="AK138" s="847"/>
      <c r="AL138" s="847"/>
      <c r="AM138" s="847"/>
      <c r="AN138" s="847"/>
      <c r="AO138" s="847"/>
      <c r="AP138" s="847"/>
      <c r="AQ138" s="847"/>
      <c r="AR138" s="847"/>
      <c r="AS138" s="847"/>
      <c r="AT138" s="847"/>
      <c r="AU138" s="847"/>
      <c r="AV138" s="847"/>
      <c r="AW138" s="847"/>
      <c r="AX138" s="847"/>
      <c r="AY138" s="847"/>
      <c r="AZ138" s="847"/>
      <c r="BA138" s="847"/>
      <c r="BB138" s="847"/>
    </row>
    <row r="139" ht="15.75" customHeight="1">
      <c r="A139" s="867" t="s">
        <v>6001</v>
      </c>
      <c r="B139" s="876" t="s">
        <v>6002</v>
      </c>
      <c r="C139" s="793" t="s">
        <v>2679</v>
      </c>
      <c r="D139" s="875"/>
      <c r="E139" s="875"/>
      <c r="F139" s="846" t="s">
        <v>1512</v>
      </c>
      <c r="G139" s="847"/>
      <c r="H139" s="847"/>
      <c r="I139" s="846" t="s">
        <v>6003</v>
      </c>
      <c r="J139" s="847"/>
      <c r="K139" s="847"/>
      <c r="L139" s="847"/>
      <c r="M139" s="875"/>
      <c r="N139" s="847"/>
      <c r="O139" s="847"/>
      <c r="P139" s="847"/>
      <c r="Q139" s="847"/>
      <c r="R139" s="847"/>
      <c r="S139" s="847"/>
      <c r="T139" s="847"/>
      <c r="U139" s="847"/>
      <c r="V139" s="847"/>
      <c r="W139" s="847"/>
      <c r="X139" s="847"/>
      <c r="Y139" s="847"/>
      <c r="Z139" s="847"/>
      <c r="AA139" s="847"/>
      <c r="AB139" s="847"/>
      <c r="AC139" s="847"/>
      <c r="AD139" s="847"/>
      <c r="AE139" s="847"/>
      <c r="AF139" s="847"/>
      <c r="AG139" s="847"/>
      <c r="AH139" s="847"/>
      <c r="AI139" s="847"/>
      <c r="AJ139" s="847"/>
      <c r="AK139" s="847"/>
      <c r="AL139" s="847"/>
      <c r="AM139" s="847"/>
      <c r="AN139" s="847"/>
      <c r="AO139" s="847"/>
      <c r="AP139" s="847"/>
      <c r="AQ139" s="847"/>
      <c r="AR139" s="847"/>
      <c r="AS139" s="847"/>
      <c r="AT139" s="847"/>
      <c r="AU139" s="847"/>
      <c r="AV139" s="847"/>
      <c r="AW139" s="847"/>
      <c r="AX139" s="847"/>
      <c r="AY139" s="847"/>
      <c r="AZ139" s="847"/>
      <c r="BA139" s="847"/>
      <c r="BB139" s="847"/>
    </row>
    <row r="140" ht="15.75" customHeight="1">
      <c r="A140" s="869"/>
      <c r="B140" s="870" t="s">
        <v>6004</v>
      </c>
      <c r="C140" s="793" t="s">
        <v>598</v>
      </c>
      <c r="D140" s="875"/>
      <c r="E140" s="875"/>
      <c r="F140" s="847"/>
      <c r="G140" s="847"/>
      <c r="H140" s="847"/>
      <c r="I140" s="847"/>
      <c r="J140" s="847"/>
      <c r="K140" s="847"/>
      <c r="L140" s="847"/>
      <c r="M140" s="875"/>
      <c r="N140" s="847"/>
      <c r="O140" s="847"/>
      <c r="P140" s="847"/>
      <c r="Q140" s="847"/>
      <c r="R140" s="847"/>
      <c r="S140" s="847"/>
      <c r="T140" s="847"/>
      <c r="U140" s="847"/>
      <c r="V140" s="847"/>
      <c r="W140" s="847"/>
      <c r="X140" s="847"/>
      <c r="Y140" s="847"/>
      <c r="Z140" s="847"/>
      <c r="AA140" s="847"/>
      <c r="AB140" s="847"/>
      <c r="AC140" s="847"/>
      <c r="AD140" s="847"/>
      <c r="AE140" s="847"/>
      <c r="AF140" s="847"/>
      <c r="AG140" s="847"/>
      <c r="AH140" s="847"/>
      <c r="AI140" s="847"/>
      <c r="AJ140" s="847"/>
      <c r="AK140" s="847"/>
      <c r="AL140" s="847"/>
      <c r="AM140" s="847"/>
      <c r="AN140" s="847"/>
      <c r="AO140" s="847"/>
      <c r="AP140" s="847"/>
      <c r="AQ140" s="847"/>
      <c r="AR140" s="847"/>
      <c r="AS140" s="847"/>
      <c r="AT140" s="847"/>
      <c r="AU140" s="847"/>
      <c r="AV140" s="847"/>
      <c r="AW140" s="847"/>
      <c r="AX140" s="847"/>
      <c r="AY140" s="847"/>
      <c r="AZ140" s="847"/>
      <c r="BA140" s="847"/>
      <c r="BB140" s="847"/>
    </row>
    <row r="141" ht="15.75" customHeight="1">
      <c r="A141" s="869"/>
      <c r="B141" s="870" t="s">
        <v>6005</v>
      </c>
      <c r="C141" s="793" t="s">
        <v>598</v>
      </c>
      <c r="D141" s="875"/>
      <c r="E141" s="875"/>
      <c r="F141" s="847"/>
      <c r="G141" s="847"/>
      <c r="H141" s="847"/>
      <c r="I141" s="846" t="s">
        <v>6006</v>
      </c>
      <c r="J141" s="847"/>
      <c r="K141" s="847"/>
      <c r="L141" s="847"/>
      <c r="M141" s="875"/>
      <c r="N141" s="847"/>
      <c r="O141" s="847"/>
      <c r="P141" s="847"/>
      <c r="Q141" s="847"/>
      <c r="R141" s="847"/>
      <c r="S141" s="847"/>
      <c r="T141" s="847"/>
      <c r="U141" s="847"/>
      <c r="V141" s="847"/>
      <c r="W141" s="847"/>
      <c r="X141" s="847"/>
      <c r="Y141" s="847"/>
      <c r="Z141" s="847"/>
      <c r="AA141" s="847"/>
      <c r="AB141" s="847"/>
      <c r="AC141" s="847"/>
      <c r="AD141" s="847"/>
      <c r="AE141" s="846" t="s">
        <v>598</v>
      </c>
      <c r="AF141" s="847"/>
      <c r="AG141" s="847"/>
      <c r="AH141" s="847"/>
      <c r="AI141" s="847"/>
      <c r="AJ141" s="847"/>
      <c r="AK141" s="847"/>
      <c r="AL141" s="847"/>
      <c r="AM141" s="847"/>
      <c r="AN141" s="847"/>
      <c r="AO141" s="847"/>
      <c r="AP141" s="847"/>
      <c r="AQ141" s="847"/>
      <c r="AR141" s="847"/>
      <c r="AS141" s="847"/>
      <c r="AT141" s="847"/>
      <c r="AU141" s="847"/>
      <c r="AV141" s="847"/>
      <c r="AW141" s="847"/>
      <c r="AX141" s="847"/>
      <c r="AY141" s="847"/>
      <c r="AZ141" s="847"/>
      <c r="BA141" s="847"/>
      <c r="BB141" s="847"/>
    </row>
    <row r="142" ht="15.75" customHeight="1">
      <c r="A142" s="869"/>
      <c r="B142" s="870" t="s">
        <v>6007</v>
      </c>
      <c r="C142" s="793" t="s">
        <v>5076</v>
      </c>
      <c r="D142" s="875"/>
      <c r="E142" s="875"/>
      <c r="F142" s="846" t="s">
        <v>6008</v>
      </c>
      <c r="G142" s="847"/>
      <c r="H142" s="846"/>
      <c r="I142" s="847"/>
      <c r="J142" s="847"/>
      <c r="K142" s="847"/>
      <c r="L142" s="847"/>
      <c r="M142" s="875"/>
      <c r="N142" s="847"/>
      <c r="O142" s="847"/>
      <c r="P142" s="846" t="s">
        <v>5076</v>
      </c>
      <c r="Q142" s="847"/>
      <c r="R142" s="847"/>
      <c r="S142" s="847"/>
      <c r="T142" s="847"/>
      <c r="U142" s="847"/>
      <c r="V142" s="847"/>
      <c r="W142" s="847"/>
      <c r="X142" s="846"/>
      <c r="Y142" s="847"/>
      <c r="Z142" s="847"/>
      <c r="AA142" s="847"/>
      <c r="AB142" s="846"/>
      <c r="AC142" s="847"/>
      <c r="AD142" s="846"/>
      <c r="AE142" s="847"/>
      <c r="AF142" s="847"/>
      <c r="AG142" s="846"/>
      <c r="AH142" s="847"/>
      <c r="AI142" s="847"/>
      <c r="AJ142" s="847"/>
      <c r="AK142" s="847"/>
      <c r="AL142" s="847"/>
      <c r="AM142" s="846"/>
      <c r="AN142" s="846"/>
      <c r="AO142" s="846"/>
      <c r="AP142" s="846"/>
      <c r="AQ142" s="846"/>
      <c r="AR142" s="846"/>
      <c r="AS142" s="846"/>
      <c r="AT142" s="846"/>
      <c r="AU142" s="846"/>
      <c r="AV142" s="846"/>
      <c r="AW142" s="846"/>
      <c r="AX142" s="846"/>
      <c r="AY142" s="846"/>
      <c r="AZ142" s="846"/>
      <c r="BA142" s="846"/>
      <c r="BB142" s="846"/>
    </row>
    <row r="143" ht="15.75" customHeight="1">
      <c r="A143" s="867" t="s">
        <v>5794</v>
      </c>
      <c r="B143" s="876"/>
      <c r="C143" s="793" t="s">
        <v>153</v>
      </c>
      <c r="D143" s="846" t="s">
        <v>6009</v>
      </c>
      <c r="E143" s="846" t="s">
        <v>6010</v>
      </c>
      <c r="F143" s="847"/>
      <c r="G143" s="847"/>
      <c r="H143" s="847"/>
      <c r="I143" s="847"/>
      <c r="J143" s="847"/>
      <c r="K143" s="847"/>
      <c r="L143" s="847"/>
      <c r="M143" s="875"/>
      <c r="N143" s="852" t="s">
        <v>3663</v>
      </c>
      <c r="O143" s="847"/>
      <c r="P143" s="847"/>
      <c r="Q143" s="847"/>
      <c r="R143" s="847"/>
      <c r="S143" s="846" t="s">
        <v>153</v>
      </c>
      <c r="T143" s="847"/>
      <c r="U143" s="847"/>
      <c r="V143" s="847"/>
      <c r="W143" s="847"/>
      <c r="X143" s="847"/>
      <c r="Y143" s="847"/>
      <c r="Z143" s="847"/>
      <c r="AA143" s="847"/>
      <c r="AB143" s="847"/>
      <c r="AC143" s="847"/>
      <c r="AD143" s="847"/>
      <c r="AE143" s="847"/>
      <c r="AF143" s="847"/>
      <c r="AG143" s="847"/>
      <c r="AH143" s="847"/>
      <c r="AI143" s="847"/>
      <c r="AJ143" s="847"/>
      <c r="AK143" s="847"/>
      <c r="AL143" s="847"/>
      <c r="AM143" s="847"/>
      <c r="AN143" s="847"/>
      <c r="AO143" s="847"/>
      <c r="AP143" s="847"/>
      <c r="AQ143" s="847"/>
      <c r="AR143" s="847"/>
      <c r="AS143" s="847"/>
      <c r="AT143" s="847"/>
      <c r="AU143" s="847"/>
      <c r="AV143" s="847"/>
      <c r="AW143" s="847"/>
      <c r="AX143" s="847"/>
      <c r="AY143" s="847"/>
      <c r="AZ143" s="847"/>
      <c r="BA143" s="847"/>
      <c r="BB143" s="847"/>
    </row>
    <row r="144" ht="15.75" customHeight="1">
      <c r="A144" s="865" t="s">
        <v>5857</v>
      </c>
      <c r="B144" s="878" t="s">
        <v>6011</v>
      </c>
      <c r="C144" s="793" t="s">
        <v>2429</v>
      </c>
      <c r="D144" s="851"/>
      <c r="E144" s="846" t="s">
        <v>2429</v>
      </c>
      <c r="F144" s="847"/>
      <c r="G144" s="847"/>
      <c r="H144" s="846" t="s">
        <v>2429</v>
      </c>
      <c r="I144" s="847"/>
      <c r="J144" s="847"/>
      <c r="K144" s="846" t="s">
        <v>3989</v>
      </c>
      <c r="L144" s="847"/>
      <c r="M144" s="847"/>
      <c r="N144" s="862" t="s">
        <v>3661</v>
      </c>
      <c r="O144" s="846" t="s">
        <v>2429</v>
      </c>
      <c r="P144" s="847"/>
      <c r="Q144" s="847"/>
      <c r="R144" s="847"/>
      <c r="S144" s="847"/>
      <c r="T144" s="847"/>
      <c r="U144" s="846" t="s">
        <v>2429</v>
      </c>
      <c r="V144" s="847"/>
      <c r="W144" s="847"/>
      <c r="X144" s="847"/>
      <c r="Y144" s="847"/>
      <c r="Z144" s="847"/>
      <c r="AA144" s="847"/>
      <c r="AB144" s="846" t="s">
        <v>4595</v>
      </c>
      <c r="AC144" s="847"/>
      <c r="AD144" s="847"/>
      <c r="AE144" s="847"/>
      <c r="AF144" s="847"/>
      <c r="AG144" s="847"/>
      <c r="AH144" s="847"/>
      <c r="AI144" s="847"/>
      <c r="AJ144" s="847"/>
      <c r="AK144" s="847"/>
      <c r="AL144" s="847"/>
      <c r="AM144" s="847"/>
      <c r="AN144" s="847"/>
      <c r="AO144" s="847"/>
      <c r="AP144" s="847"/>
      <c r="AQ144" s="847"/>
      <c r="AR144" s="847"/>
      <c r="AS144" s="847"/>
      <c r="AT144" s="847"/>
      <c r="AU144" s="847"/>
      <c r="AV144" s="847"/>
      <c r="AW144" s="847"/>
      <c r="AX144" s="847"/>
      <c r="AY144" s="847"/>
      <c r="AZ144" s="847"/>
      <c r="BA144" s="847"/>
      <c r="BB144" s="847"/>
    </row>
    <row r="145" ht="15.75" customHeight="1">
      <c r="A145" s="869"/>
      <c r="B145" s="870" t="s">
        <v>6012</v>
      </c>
      <c r="C145" s="793" t="s">
        <v>1500</v>
      </c>
      <c r="D145" s="846" t="s">
        <v>6013</v>
      </c>
      <c r="E145" s="846" t="s">
        <v>150</v>
      </c>
      <c r="F145" s="847"/>
      <c r="G145" s="847"/>
      <c r="H145" s="846" t="s">
        <v>1457</v>
      </c>
      <c r="I145" s="847"/>
      <c r="J145" s="847"/>
      <c r="K145" s="847"/>
      <c r="L145" s="797" t="s">
        <v>680</v>
      </c>
      <c r="M145" s="847"/>
      <c r="N145" s="847"/>
      <c r="O145" s="847"/>
      <c r="P145" s="847"/>
      <c r="Q145" s="847"/>
      <c r="R145" s="847"/>
      <c r="S145" s="847"/>
      <c r="T145" s="847"/>
      <c r="U145" s="847"/>
      <c r="V145" s="847"/>
      <c r="W145" s="847"/>
      <c r="X145" s="847"/>
      <c r="Y145" s="847"/>
      <c r="Z145" s="847"/>
      <c r="AA145" s="847"/>
      <c r="AB145" s="847"/>
      <c r="AC145" s="847"/>
      <c r="AD145" s="847"/>
      <c r="AE145" s="847"/>
      <c r="AF145" s="847"/>
      <c r="AG145" s="847"/>
      <c r="AH145" s="847"/>
      <c r="AI145" s="847"/>
      <c r="AJ145" s="847"/>
      <c r="AK145" s="847"/>
      <c r="AL145" s="847"/>
      <c r="AM145" s="847"/>
      <c r="AN145" s="847"/>
      <c r="AO145" s="847"/>
      <c r="AP145" s="847"/>
      <c r="AQ145" s="847"/>
      <c r="AR145" s="847"/>
      <c r="AS145" s="847"/>
      <c r="AT145" s="847"/>
      <c r="AU145" s="847"/>
      <c r="AV145" s="847"/>
      <c r="AW145" s="847"/>
      <c r="AX145" s="847"/>
      <c r="AY145" s="847"/>
      <c r="AZ145" s="847"/>
      <c r="BA145" s="847"/>
      <c r="BB145" s="847"/>
    </row>
    <row r="146" ht="15.75" customHeight="1">
      <c r="A146" s="865" t="s">
        <v>5860</v>
      </c>
      <c r="B146" s="866"/>
      <c r="C146" s="793" t="s">
        <v>6014</v>
      </c>
      <c r="D146" s="851"/>
      <c r="E146" s="847"/>
      <c r="F146" s="847"/>
      <c r="G146" s="852" t="s">
        <v>557</v>
      </c>
      <c r="H146" s="847"/>
      <c r="I146" s="846" t="s">
        <v>6014</v>
      </c>
      <c r="J146" s="847"/>
      <c r="K146" s="847"/>
      <c r="L146" s="847"/>
      <c r="M146" s="847"/>
      <c r="N146" s="847"/>
      <c r="O146" s="847"/>
      <c r="P146" s="847"/>
      <c r="Q146" s="847"/>
      <c r="R146" s="847"/>
      <c r="S146" s="847"/>
      <c r="T146" s="847"/>
      <c r="U146" s="847"/>
      <c r="V146" s="847"/>
      <c r="W146" s="847"/>
      <c r="X146" s="847"/>
      <c r="Y146" s="847"/>
      <c r="Z146" s="847"/>
      <c r="AA146" s="847"/>
      <c r="AB146" s="847"/>
      <c r="AC146" s="847"/>
      <c r="AD146" s="847"/>
      <c r="AE146" s="847"/>
      <c r="AF146" s="847"/>
      <c r="AG146" s="847"/>
      <c r="AH146" s="847"/>
      <c r="AI146" s="847"/>
      <c r="AJ146" s="847"/>
      <c r="AK146" s="847"/>
      <c r="AL146" s="847"/>
      <c r="AM146" s="847"/>
      <c r="AN146" s="847"/>
      <c r="AO146" s="847"/>
      <c r="AP146" s="847"/>
      <c r="AQ146" s="847"/>
      <c r="AR146" s="847"/>
      <c r="AS146" s="847"/>
      <c r="AT146" s="847"/>
      <c r="AU146" s="847"/>
      <c r="AV146" s="847"/>
      <c r="AW146" s="847"/>
      <c r="AX146" s="847"/>
      <c r="AY146" s="847"/>
      <c r="AZ146" s="847"/>
      <c r="BA146" s="847"/>
      <c r="BB146" s="847"/>
    </row>
    <row r="147" ht="15.75" customHeight="1">
      <c r="A147" s="865" t="s">
        <v>57</v>
      </c>
      <c r="B147" s="873" t="s">
        <v>6015</v>
      </c>
      <c r="C147" s="793" t="s">
        <v>740</v>
      </c>
      <c r="D147" s="851"/>
      <c r="E147" s="847"/>
      <c r="F147" s="847"/>
      <c r="G147" s="846" t="s">
        <v>560</v>
      </c>
      <c r="H147" s="847"/>
      <c r="I147" s="846" t="s">
        <v>740</v>
      </c>
      <c r="J147" s="847"/>
      <c r="K147" s="847"/>
      <c r="L147" s="847"/>
      <c r="M147" s="847"/>
      <c r="N147" s="847"/>
      <c r="O147" s="847"/>
      <c r="P147" s="847"/>
      <c r="Q147" s="847"/>
      <c r="R147" s="847"/>
      <c r="S147" s="847"/>
      <c r="T147" s="847"/>
      <c r="U147" s="847"/>
      <c r="V147" s="847"/>
      <c r="W147" s="847"/>
      <c r="X147" s="847"/>
      <c r="Y147" s="847"/>
      <c r="Z147" s="847"/>
      <c r="AA147" s="847"/>
      <c r="AB147" s="847"/>
      <c r="AC147" s="847"/>
      <c r="AD147" s="847"/>
      <c r="AE147" s="847"/>
      <c r="AF147" s="847"/>
      <c r="AG147" s="847"/>
      <c r="AH147" s="847"/>
      <c r="AI147" s="847"/>
      <c r="AJ147" s="847"/>
      <c r="AK147" s="847"/>
      <c r="AL147" s="847"/>
      <c r="AM147" s="847"/>
      <c r="AN147" s="847"/>
      <c r="AO147" s="847"/>
      <c r="AP147" s="847"/>
      <c r="AQ147" s="847"/>
      <c r="AR147" s="847"/>
      <c r="AS147" s="847"/>
      <c r="AT147" s="847"/>
      <c r="AU147" s="847"/>
      <c r="AV147" s="847"/>
      <c r="AW147" s="847"/>
      <c r="AX147" s="847"/>
      <c r="AY147" s="847"/>
      <c r="AZ147" s="847"/>
      <c r="BA147" s="847"/>
      <c r="BB147" s="847"/>
    </row>
    <row r="148" ht="15.75" customHeight="1">
      <c r="A148" s="869"/>
      <c r="B148" s="870" t="s">
        <v>6016</v>
      </c>
      <c r="C148" s="879"/>
      <c r="D148" s="851"/>
      <c r="E148" s="847"/>
      <c r="F148" s="847"/>
      <c r="G148" s="847"/>
      <c r="H148" s="847"/>
      <c r="I148" s="847"/>
      <c r="J148" s="847"/>
      <c r="K148" s="847"/>
      <c r="L148" s="847"/>
      <c r="M148" s="847"/>
      <c r="N148" s="847"/>
      <c r="O148" s="847"/>
      <c r="P148" s="847"/>
      <c r="Q148" s="847"/>
      <c r="R148" s="847"/>
      <c r="S148" s="847"/>
      <c r="T148" s="847"/>
      <c r="U148" s="847"/>
      <c r="V148" s="847"/>
      <c r="W148" s="847"/>
      <c r="X148" s="847"/>
      <c r="Y148" s="847"/>
      <c r="Z148" s="847"/>
      <c r="AA148" s="847"/>
      <c r="AB148" s="847"/>
      <c r="AC148" s="847"/>
      <c r="AD148" s="847"/>
      <c r="AE148" s="847"/>
      <c r="AF148" s="847"/>
      <c r="AG148" s="847"/>
      <c r="AH148" s="847"/>
      <c r="AI148" s="847"/>
      <c r="AJ148" s="847"/>
      <c r="AK148" s="847"/>
      <c r="AL148" s="847"/>
      <c r="AM148" s="847"/>
      <c r="AN148" s="847"/>
      <c r="AO148" s="847"/>
      <c r="AP148" s="847"/>
      <c r="AQ148" s="847"/>
      <c r="AR148" s="847"/>
      <c r="AS148" s="847"/>
      <c r="AT148" s="847"/>
      <c r="AU148" s="847"/>
      <c r="AV148" s="847"/>
      <c r="AW148" s="847"/>
      <c r="AX148" s="847"/>
      <c r="AY148" s="847"/>
      <c r="AZ148" s="847"/>
      <c r="BA148" s="847"/>
      <c r="BB148" s="847"/>
    </row>
    <row r="149">
      <c r="A149" s="880" t="s">
        <v>39</v>
      </c>
      <c r="D149" s="881"/>
      <c r="E149" s="881"/>
      <c r="F149" s="881"/>
      <c r="G149" s="881"/>
      <c r="H149" s="881"/>
      <c r="I149" s="881"/>
      <c r="J149" s="881"/>
      <c r="K149" s="881"/>
      <c r="L149" s="881"/>
      <c r="M149" s="881"/>
      <c r="N149" s="881"/>
      <c r="O149" s="881"/>
      <c r="P149" s="881"/>
      <c r="Q149" s="881"/>
      <c r="R149" s="881"/>
      <c r="S149" s="881"/>
      <c r="T149" s="881"/>
      <c r="U149" s="881"/>
      <c r="V149" s="881"/>
      <c r="W149" s="881"/>
      <c r="X149" s="881"/>
      <c r="Y149" s="881"/>
      <c r="Z149" s="881"/>
      <c r="AA149" s="881"/>
      <c r="AB149" s="881"/>
      <c r="AC149" s="881"/>
      <c r="AD149" s="881"/>
      <c r="AE149" s="881"/>
      <c r="AF149" s="881"/>
      <c r="AG149" s="881"/>
      <c r="AH149" s="881"/>
      <c r="AI149" s="881"/>
      <c r="AJ149" s="881"/>
      <c r="AK149" s="881"/>
      <c r="AL149" s="881"/>
      <c r="AM149" s="881"/>
      <c r="AN149" s="881"/>
      <c r="AO149" s="881"/>
      <c r="AP149" s="881"/>
      <c r="AQ149" s="881"/>
      <c r="AR149" s="881"/>
      <c r="AS149" s="881"/>
      <c r="AT149" s="881"/>
      <c r="AU149" s="881"/>
      <c r="AV149" s="881"/>
      <c r="AW149" s="881"/>
      <c r="AX149" s="881"/>
      <c r="AY149" s="881"/>
      <c r="AZ149" s="881"/>
      <c r="BA149" s="881"/>
      <c r="BB149" s="881"/>
    </row>
    <row r="150" ht="15.75" customHeight="1">
      <c r="A150" s="882" t="s">
        <v>6017</v>
      </c>
      <c r="B150" s="883" t="s">
        <v>6018</v>
      </c>
      <c r="C150" s="793" t="s">
        <v>6019</v>
      </c>
      <c r="D150" s="794" t="s">
        <v>6019</v>
      </c>
      <c r="E150" s="794" t="s">
        <v>6020</v>
      </c>
      <c r="F150" s="794" t="s">
        <v>6021</v>
      </c>
      <c r="G150" s="794" t="s">
        <v>6021</v>
      </c>
      <c r="H150" s="829"/>
      <c r="I150" s="829"/>
      <c r="J150" s="830"/>
      <c r="K150" s="794" t="s">
        <v>6022</v>
      </c>
      <c r="L150" s="829"/>
      <c r="M150" s="829"/>
      <c r="N150" s="829"/>
      <c r="O150" s="794" t="s">
        <v>6023</v>
      </c>
      <c r="P150" s="829"/>
      <c r="Q150" s="829"/>
      <c r="R150" s="829"/>
      <c r="S150" s="829"/>
      <c r="T150" s="829"/>
      <c r="U150" s="829"/>
      <c r="V150" s="829"/>
      <c r="W150" s="829"/>
      <c r="X150" s="829"/>
      <c r="Y150" s="829"/>
      <c r="Z150" s="811" t="s">
        <v>6024</v>
      </c>
      <c r="AA150" s="829"/>
      <c r="AB150" s="829"/>
      <c r="AC150" s="829"/>
      <c r="AD150" s="829"/>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c r="BB150" s="829"/>
    </row>
    <row r="151" ht="15.75" customHeight="1">
      <c r="A151" s="884"/>
      <c r="B151" s="885" t="s">
        <v>6025</v>
      </c>
      <c r="C151" s="793" t="s">
        <v>6026</v>
      </c>
      <c r="D151" s="794" t="s">
        <v>6026</v>
      </c>
      <c r="E151" s="829"/>
      <c r="F151" s="829"/>
      <c r="G151" s="829"/>
      <c r="H151" s="829"/>
      <c r="I151" s="829"/>
      <c r="J151" s="830"/>
      <c r="K151" s="805"/>
      <c r="L151" s="829"/>
      <c r="M151" s="794" t="s">
        <v>6026</v>
      </c>
      <c r="N151" s="829"/>
      <c r="O151" s="829"/>
      <c r="P151" s="829"/>
      <c r="Q151" s="829"/>
      <c r="R151" s="829"/>
      <c r="S151" s="794" t="s">
        <v>6019</v>
      </c>
      <c r="T151" s="829"/>
      <c r="U151" s="829"/>
      <c r="V151" s="829"/>
      <c r="W151" s="829"/>
      <c r="X151" s="829"/>
      <c r="Y151" s="829"/>
      <c r="Z151" s="829"/>
      <c r="AA151" s="829"/>
      <c r="AB151" s="829"/>
      <c r="AC151" s="829"/>
      <c r="AD151" s="829"/>
      <c r="AE151" s="829"/>
      <c r="AF151" s="829"/>
      <c r="AG151" s="829"/>
      <c r="AH151" s="829"/>
      <c r="AI151" s="829"/>
      <c r="AJ151" s="829"/>
      <c r="AK151" s="829"/>
      <c r="AL151" s="829"/>
      <c r="AM151" s="829"/>
      <c r="AN151" s="829"/>
      <c r="AO151" s="829"/>
      <c r="AP151" s="829"/>
      <c r="AQ151" s="829"/>
      <c r="AR151" s="829"/>
      <c r="AS151" s="829"/>
      <c r="AT151" s="829"/>
      <c r="AU151" s="829"/>
      <c r="AV151" s="829"/>
      <c r="AW151" s="829"/>
      <c r="AX151" s="829"/>
      <c r="AY151" s="829"/>
      <c r="AZ151" s="829"/>
      <c r="BA151" s="829"/>
      <c r="BB151" s="829"/>
    </row>
    <row r="152" ht="15.75" customHeight="1">
      <c r="A152" s="882" t="s">
        <v>6027</v>
      </c>
      <c r="B152" s="883" t="s">
        <v>5766</v>
      </c>
      <c r="C152" s="793" t="s">
        <v>6028</v>
      </c>
      <c r="D152" s="794" t="s">
        <v>6028</v>
      </c>
      <c r="E152" s="829"/>
      <c r="F152" s="829"/>
      <c r="G152" s="794" t="s">
        <v>4707</v>
      </c>
      <c r="H152" s="829"/>
      <c r="I152" s="829"/>
      <c r="J152" s="830"/>
      <c r="K152" s="794" t="s">
        <v>2824</v>
      </c>
      <c r="L152" s="829"/>
      <c r="M152" s="794" t="s">
        <v>2204</v>
      </c>
      <c r="N152" s="829"/>
      <c r="O152" s="794" t="s">
        <v>3182</v>
      </c>
      <c r="P152" s="829"/>
      <c r="Q152" s="829"/>
      <c r="R152" s="829"/>
      <c r="S152" s="829"/>
      <c r="T152" s="829"/>
      <c r="U152" s="829"/>
      <c r="V152" s="829"/>
      <c r="W152" s="829"/>
      <c r="X152" s="829"/>
      <c r="Y152" s="829"/>
      <c r="Z152" s="829"/>
      <c r="AA152" s="829"/>
      <c r="AB152" s="829"/>
      <c r="AC152" s="829"/>
      <c r="AD152" s="829"/>
      <c r="AE152" s="829"/>
      <c r="AF152" s="829"/>
      <c r="AG152" s="829"/>
      <c r="AH152" s="829"/>
      <c r="AI152" s="829"/>
      <c r="AJ152" s="829"/>
      <c r="AK152" s="829"/>
      <c r="AL152" s="829"/>
      <c r="AM152" s="829"/>
      <c r="AN152" s="829"/>
      <c r="AO152" s="829"/>
      <c r="AP152" s="829"/>
      <c r="AQ152" s="829"/>
      <c r="AR152" s="829"/>
      <c r="AS152" s="829"/>
      <c r="AT152" s="829"/>
      <c r="AU152" s="829"/>
      <c r="AV152" s="829"/>
      <c r="AW152" s="829"/>
      <c r="AX152" s="829"/>
      <c r="AY152" s="829"/>
      <c r="AZ152" s="829"/>
      <c r="BA152" s="829"/>
      <c r="BB152" s="829"/>
    </row>
    <row r="153" ht="15.75" customHeight="1">
      <c r="A153" s="886" t="s">
        <v>6029</v>
      </c>
      <c r="B153" s="887" t="s">
        <v>5766</v>
      </c>
      <c r="C153" s="793" t="s">
        <v>6030</v>
      </c>
      <c r="D153" s="794" t="s">
        <v>417</v>
      </c>
      <c r="E153" s="794" t="s">
        <v>6030</v>
      </c>
      <c r="F153" s="829"/>
      <c r="G153" s="808"/>
      <c r="H153" s="829"/>
      <c r="I153" s="829"/>
      <c r="J153" s="830"/>
      <c r="K153" s="808"/>
      <c r="L153" s="829"/>
      <c r="M153" s="808"/>
      <c r="N153" s="829"/>
      <c r="O153" s="808"/>
      <c r="P153" s="829"/>
      <c r="Q153" s="829"/>
      <c r="R153" s="829"/>
      <c r="S153" s="829"/>
      <c r="T153" s="829"/>
      <c r="U153" s="829"/>
      <c r="V153" s="829"/>
      <c r="W153" s="829"/>
      <c r="X153" s="829"/>
      <c r="Y153" s="829"/>
      <c r="Z153" s="829"/>
      <c r="AA153" s="829"/>
      <c r="AB153" s="829"/>
      <c r="AC153" s="829"/>
      <c r="AD153" s="829"/>
      <c r="AE153" s="829"/>
      <c r="AF153" s="829"/>
      <c r="AG153" s="829"/>
      <c r="AH153" s="829"/>
      <c r="AI153" s="829"/>
      <c r="AJ153" s="829"/>
      <c r="AK153" s="829"/>
      <c r="AL153" s="829"/>
      <c r="AM153" s="829"/>
      <c r="AN153" s="829"/>
      <c r="AO153" s="829"/>
      <c r="AP153" s="829"/>
      <c r="AQ153" s="829"/>
      <c r="AR153" s="829"/>
      <c r="AS153" s="829"/>
      <c r="AT153" s="829"/>
      <c r="AU153" s="829"/>
      <c r="AV153" s="829"/>
      <c r="AW153" s="829"/>
      <c r="AX153" s="829"/>
      <c r="AY153" s="829"/>
      <c r="AZ153" s="829"/>
      <c r="BA153" s="829"/>
      <c r="BB153" s="829"/>
    </row>
    <row r="154" ht="15.75" customHeight="1">
      <c r="A154" s="882" t="s">
        <v>5767</v>
      </c>
      <c r="B154" s="888" t="s">
        <v>6031</v>
      </c>
      <c r="C154" s="793" t="s">
        <v>2669</v>
      </c>
      <c r="D154" s="833"/>
      <c r="E154" s="829"/>
      <c r="F154" s="829"/>
      <c r="G154" s="805"/>
      <c r="H154" s="811"/>
      <c r="I154" s="829"/>
      <c r="J154" s="830"/>
      <c r="K154" s="829"/>
      <c r="L154" s="794" t="s">
        <v>2669</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29"/>
      <c r="AJ154" s="829"/>
      <c r="AK154" s="829"/>
      <c r="AL154" s="829"/>
      <c r="AM154" s="829"/>
      <c r="AN154" s="829"/>
      <c r="AO154" s="829"/>
      <c r="AP154" s="829"/>
      <c r="AQ154" s="829"/>
      <c r="AR154" s="829"/>
      <c r="AS154" s="829"/>
      <c r="AT154" s="829"/>
      <c r="AU154" s="829"/>
      <c r="AV154" s="829"/>
      <c r="AW154" s="829"/>
      <c r="AX154" s="829"/>
      <c r="AY154" s="829"/>
      <c r="AZ154" s="829"/>
      <c r="BA154" s="829"/>
      <c r="BB154" s="829"/>
    </row>
    <row r="155" ht="15.75" customHeight="1">
      <c r="A155" s="884"/>
      <c r="B155" s="885" t="s">
        <v>6032</v>
      </c>
      <c r="C155" s="793" t="s">
        <v>3821</v>
      </c>
      <c r="D155" s="794" t="s">
        <v>3821</v>
      </c>
      <c r="E155" s="794" t="s">
        <v>942</v>
      </c>
      <c r="F155" s="829"/>
      <c r="G155" s="829"/>
      <c r="H155" s="794" t="s">
        <v>1675</v>
      </c>
      <c r="I155" s="829"/>
      <c r="J155" s="830" t="s">
        <v>1352</v>
      </c>
      <c r="K155" s="797" t="s">
        <v>1991</v>
      </c>
      <c r="L155" s="797" t="s">
        <v>1087</v>
      </c>
      <c r="M155" s="829"/>
      <c r="N155" s="794" t="s">
        <v>240</v>
      </c>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29"/>
      <c r="AJ155" s="829"/>
      <c r="AK155" s="829"/>
      <c r="AL155" s="829"/>
      <c r="AM155" s="829"/>
      <c r="AN155" s="829"/>
      <c r="AO155" s="829"/>
      <c r="AP155" s="829"/>
      <c r="AQ155" s="829"/>
      <c r="AR155" s="829"/>
      <c r="AS155" s="829"/>
      <c r="AT155" s="829"/>
      <c r="AU155" s="829"/>
      <c r="AV155" s="829"/>
      <c r="AW155" s="829"/>
      <c r="AX155" s="829"/>
      <c r="AY155" s="829"/>
      <c r="AZ155" s="829"/>
      <c r="BA155" s="829"/>
      <c r="BB155" s="829"/>
    </row>
    <row r="156" ht="15.75" customHeight="1">
      <c r="A156" s="889" t="s">
        <v>5775</v>
      </c>
      <c r="B156" s="890" t="s">
        <v>6033</v>
      </c>
      <c r="C156" s="793" t="s">
        <v>3592</v>
      </c>
      <c r="D156" s="805"/>
      <c r="E156" s="829"/>
      <c r="F156" s="829"/>
      <c r="G156" s="829"/>
      <c r="H156" s="829"/>
      <c r="I156" s="829"/>
      <c r="J156" s="829"/>
      <c r="K156" s="805"/>
      <c r="L156" s="794" t="s">
        <v>3592</v>
      </c>
      <c r="M156" s="829"/>
      <c r="N156" s="829"/>
      <c r="O156" s="829"/>
      <c r="P156" s="829"/>
      <c r="Q156" s="829"/>
      <c r="R156" s="829"/>
      <c r="S156" s="829"/>
      <c r="T156" s="829"/>
      <c r="U156" s="829"/>
      <c r="V156" s="829"/>
      <c r="W156" s="829"/>
      <c r="X156" s="829"/>
      <c r="Y156" s="811" t="s">
        <v>4855</v>
      </c>
      <c r="Z156" s="829"/>
      <c r="AA156" s="829"/>
      <c r="AB156" s="829"/>
      <c r="AC156" s="829"/>
      <c r="AD156" s="829"/>
      <c r="AE156" s="829"/>
      <c r="AF156" s="829"/>
      <c r="AG156" s="829"/>
      <c r="AH156" s="829"/>
      <c r="AI156" s="829"/>
      <c r="AJ156" s="829"/>
      <c r="AK156" s="829"/>
      <c r="AL156" s="829"/>
      <c r="AM156" s="829"/>
      <c r="AN156" s="829"/>
      <c r="AO156" s="829"/>
      <c r="AP156" s="829"/>
      <c r="AQ156" s="829"/>
      <c r="AR156" s="829"/>
      <c r="AS156" s="829"/>
      <c r="AT156" s="829"/>
      <c r="AU156" s="829"/>
      <c r="AV156" s="829"/>
      <c r="AW156" s="829"/>
      <c r="AX156" s="829"/>
      <c r="AY156" s="829"/>
      <c r="AZ156" s="829"/>
      <c r="BA156" s="829"/>
      <c r="BB156" s="829"/>
    </row>
    <row r="157" ht="15.75" customHeight="1">
      <c r="A157" s="884"/>
      <c r="B157" s="885" t="s">
        <v>6034</v>
      </c>
      <c r="C157" s="793" t="s">
        <v>6035</v>
      </c>
      <c r="D157" s="794" t="s">
        <v>6035</v>
      </c>
      <c r="E157" s="794" t="s">
        <v>943</v>
      </c>
      <c r="F157" s="794" t="s">
        <v>4757</v>
      </c>
      <c r="G157" s="794" t="s">
        <v>943</v>
      </c>
      <c r="H157" s="794" t="s">
        <v>1460</v>
      </c>
      <c r="I157" s="829" t="s">
        <v>4820</v>
      </c>
      <c r="J157" s="829" t="s">
        <v>1251</v>
      </c>
      <c r="K157" s="797" t="s">
        <v>1992</v>
      </c>
      <c r="L157" s="797" t="s">
        <v>2990</v>
      </c>
      <c r="M157" s="829"/>
      <c r="N157" s="794" t="s">
        <v>3665</v>
      </c>
      <c r="O157" s="829"/>
      <c r="P157" s="829"/>
      <c r="Q157" s="829" t="s">
        <v>6036</v>
      </c>
      <c r="R157" s="829"/>
      <c r="S157" s="829"/>
      <c r="T157" s="829"/>
      <c r="U157" s="829"/>
      <c r="V157" s="829"/>
      <c r="W157" s="829"/>
      <c r="X157" s="829"/>
      <c r="Y157" s="829"/>
      <c r="Z157" s="829"/>
      <c r="AA157" s="829"/>
      <c r="AB157" s="829"/>
      <c r="AC157" s="829"/>
      <c r="AD157" s="829"/>
      <c r="AE157" s="829"/>
      <c r="AF157" s="829"/>
      <c r="AG157" s="829"/>
      <c r="AH157" s="829"/>
      <c r="AI157" s="829"/>
      <c r="AJ157" s="829"/>
      <c r="AK157" s="829"/>
      <c r="AL157" s="829"/>
      <c r="AM157" s="829"/>
      <c r="AN157" s="829"/>
      <c r="AO157" s="829"/>
      <c r="AP157" s="829"/>
      <c r="AQ157" s="829"/>
      <c r="AR157" s="829"/>
      <c r="AS157" s="829"/>
      <c r="AT157" s="829"/>
      <c r="AU157" s="829"/>
      <c r="AV157" s="829"/>
      <c r="AW157" s="829"/>
      <c r="AX157" s="829"/>
      <c r="AY157" s="829"/>
      <c r="AZ157" s="829"/>
      <c r="BA157" s="829"/>
      <c r="BB157" s="829"/>
    </row>
    <row r="158" ht="15.75" customHeight="1">
      <c r="A158" s="884"/>
      <c r="B158" s="885" t="s">
        <v>6037</v>
      </c>
      <c r="C158" s="793" t="s">
        <v>2421</v>
      </c>
      <c r="D158" s="795" t="str">
        <f>HYPERLINK("https://youtu.be/mULl021u2oE","33.61")</f>
        <v>33.61</v>
      </c>
      <c r="E158" s="829"/>
      <c r="F158" s="794" t="s">
        <v>6038</v>
      </c>
      <c r="G158" s="829"/>
      <c r="H158" s="829"/>
      <c r="I158" s="829" t="s">
        <v>2591</v>
      </c>
      <c r="J158" s="829" t="s">
        <v>2657</v>
      </c>
      <c r="K158" s="829"/>
      <c r="L158" s="829"/>
      <c r="M158" s="829"/>
      <c r="N158" s="829"/>
      <c r="O158" s="829"/>
      <c r="P158" s="829"/>
      <c r="Q158" s="829"/>
      <c r="R158" s="829"/>
      <c r="S158" s="829"/>
      <c r="T158" s="829"/>
      <c r="U158" s="829"/>
      <c r="V158" s="829"/>
      <c r="W158" s="829"/>
      <c r="X158" s="829"/>
      <c r="Y158" s="829"/>
      <c r="Z158" s="829"/>
      <c r="AA158" s="829"/>
      <c r="AB158" s="829"/>
      <c r="AC158" s="829"/>
      <c r="AD158" s="829"/>
      <c r="AE158" s="829"/>
      <c r="AF158" s="829"/>
      <c r="AG158" s="829"/>
      <c r="AH158" s="829"/>
      <c r="AI158" s="829"/>
      <c r="AJ158" s="829"/>
      <c r="AK158" s="829"/>
      <c r="AL158" s="829"/>
      <c r="AM158" s="829"/>
      <c r="AN158" s="829"/>
      <c r="AO158" s="829"/>
      <c r="AP158" s="829"/>
      <c r="AQ158" s="829"/>
      <c r="AR158" s="829"/>
      <c r="AS158" s="829"/>
      <c r="AT158" s="829"/>
      <c r="AU158" s="829"/>
      <c r="AV158" s="829"/>
      <c r="AW158" s="829"/>
      <c r="AX158" s="829"/>
      <c r="AY158" s="829"/>
      <c r="AZ158" s="829"/>
      <c r="BA158" s="829"/>
      <c r="BB158" s="829"/>
    </row>
    <row r="159" ht="15.75" customHeight="1">
      <c r="A159" s="889" t="s">
        <v>6039</v>
      </c>
      <c r="B159" s="890" t="s">
        <v>5876</v>
      </c>
      <c r="C159" s="793" t="s">
        <v>6040</v>
      </c>
      <c r="D159" s="833"/>
      <c r="E159" s="794" t="s">
        <v>6040</v>
      </c>
      <c r="F159" s="830"/>
      <c r="G159" s="794" t="s">
        <v>3685</v>
      </c>
      <c r="H159" s="829"/>
      <c r="I159" s="830"/>
      <c r="J159" s="829"/>
      <c r="K159" s="829"/>
      <c r="L159" s="829"/>
      <c r="M159" s="829"/>
      <c r="N159" s="829"/>
      <c r="O159" s="829"/>
      <c r="P159" s="829"/>
      <c r="Q159" s="829"/>
      <c r="R159" s="829"/>
      <c r="S159" s="829"/>
      <c r="T159" s="829"/>
      <c r="U159" s="829"/>
      <c r="V159" s="829"/>
      <c r="W159" s="829"/>
      <c r="X159" s="829"/>
      <c r="Y159" s="829"/>
      <c r="Z159" s="829"/>
      <c r="AA159" s="829"/>
      <c r="AB159" s="829"/>
      <c r="AC159" s="829"/>
      <c r="AD159" s="829"/>
      <c r="AE159" s="829"/>
      <c r="AF159" s="829"/>
      <c r="AG159" s="829"/>
      <c r="AH159" s="829"/>
      <c r="AI159" s="829"/>
      <c r="AJ159" s="829"/>
      <c r="AK159" s="829"/>
      <c r="AL159" s="829"/>
      <c r="AM159" s="829"/>
      <c r="AN159" s="829"/>
      <c r="AO159" s="829"/>
      <c r="AP159" s="829"/>
      <c r="AQ159" s="829"/>
      <c r="AR159" s="829"/>
      <c r="AS159" s="829"/>
      <c r="AT159" s="829"/>
      <c r="AU159" s="829"/>
      <c r="AV159" s="829"/>
      <c r="AW159" s="829"/>
      <c r="AX159" s="829"/>
      <c r="AY159" s="829"/>
      <c r="AZ159" s="829"/>
      <c r="BA159" s="829"/>
      <c r="BB159" s="829"/>
    </row>
    <row r="160" ht="15.75" customHeight="1">
      <c r="A160" s="884"/>
      <c r="B160" s="885" t="s">
        <v>6041</v>
      </c>
      <c r="C160" s="793" t="s">
        <v>6042</v>
      </c>
      <c r="D160" s="794" t="s">
        <v>6042</v>
      </c>
      <c r="E160" s="829"/>
      <c r="F160" s="830"/>
      <c r="G160" s="829"/>
      <c r="H160" s="829"/>
      <c r="I160" s="830"/>
      <c r="J160" s="829"/>
      <c r="K160" s="794" t="s">
        <v>204</v>
      </c>
      <c r="L160" s="829"/>
      <c r="M160" s="829"/>
      <c r="N160" s="829"/>
      <c r="O160" s="829"/>
      <c r="P160" s="829"/>
      <c r="Q160" s="829"/>
      <c r="R160" s="829"/>
      <c r="S160" s="811" t="s">
        <v>2634</v>
      </c>
      <c r="T160" s="829"/>
      <c r="U160" s="829"/>
      <c r="V160" s="829"/>
      <c r="W160" s="829"/>
      <c r="X160" s="829"/>
      <c r="Y160" s="829"/>
      <c r="Z160" s="829"/>
      <c r="AA160" s="829"/>
      <c r="AB160" s="829"/>
      <c r="AC160" s="829"/>
      <c r="AD160" s="829"/>
      <c r="AE160" s="794" t="s">
        <v>2134</v>
      </c>
      <c r="AF160" s="829"/>
      <c r="AG160" s="829"/>
      <c r="AH160" s="829"/>
      <c r="AI160" s="829"/>
      <c r="AJ160" s="829"/>
      <c r="AK160" s="829"/>
      <c r="AL160" s="829"/>
      <c r="AM160" s="829"/>
      <c r="AN160" s="829"/>
      <c r="AO160" s="829"/>
      <c r="AP160" s="829"/>
      <c r="AQ160" s="829"/>
      <c r="AR160" s="829"/>
      <c r="AS160" s="829"/>
      <c r="AT160" s="829"/>
      <c r="AU160" s="829"/>
      <c r="AV160" s="829"/>
      <c r="AW160" s="829"/>
      <c r="AX160" s="829"/>
      <c r="AY160" s="829"/>
      <c r="AZ160" s="829"/>
      <c r="BA160" s="829"/>
      <c r="BB160" s="829"/>
    </row>
    <row r="161" ht="15.75" customHeight="1">
      <c r="A161" s="889" t="s">
        <v>6043</v>
      </c>
      <c r="B161" s="890" t="s">
        <v>5876</v>
      </c>
      <c r="C161" s="793" t="s">
        <v>6044</v>
      </c>
      <c r="D161" s="833"/>
      <c r="E161" s="794" t="s">
        <v>6044</v>
      </c>
      <c r="F161" s="830"/>
      <c r="G161" s="808"/>
      <c r="H161" s="829"/>
      <c r="I161" s="830"/>
      <c r="J161" s="829"/>
      <c r="K161" s="829"/>
      <c r="L161" s="794" t="s">
        <v>6045</v>
      </c>
      <c r="M161" s="829"/>
      <c r="N161" s="829"/>
      <c r="O161" s="829"/>
      <c r="P161" s="829"/>
      <c r="Q161" s="829"/>
      <c r="R161" s="829"/>
      <c r="S161" s="829"/>
      <c r="T161" s="829"/>
      <c r="U161" s="829"/>
      <c r="V161" s="829"/>
      <c r="W161" s="829"/>
      <c r="X161" s="829"/>
      <c r="Y161" s="829"/>
      <c r="Z161" s="829"/>
      <c r="AA161" s="829"/>
      <c r="AB161" s="829"/>
      <c r="AC161" s="829"/>
      <c r="AD161" s="829"/>
      <c r="AE161" s="829"/>
      <c r="AF161" s="829"/>
      <c r="AG161" s="829"/>
      <c r="AH161" s="829"/>
      <c r="AI161" s="829"/>
      <c r="AJ161" s="829"/>
      <c r="AK161" s="829"/>
      <c r="AL161" s="829"/>
      <c r="AM161" s="829"/>
      <c r="AN161" s="829"/>
      <c r="AO161" s="829"/>
      <c r="AP161" s="829"/>
      <c r="AQ161" s="829"/>
      <c r="AR161" s="829"/>
      <c r="AS161" s="829"/>
      <c r="AT161" s="829"/>
      <c r="AU161" s="829"/>
      <c r="AV161" s="829"/>
      <c r="AW161" s="829"/>
      <c r="AX161" s="829"/>
      <c r="AY161" s="829"/>
      <c r="AZ161" s="829"/>
      <c r="BA161" s="829"/>
      <c r="BB161" s="829"/>
    </row>
    <row r="162" ht="15.75" customHeight="1">
      <c r="A162" s="891"/>
      <c r="B162" s="892" t="s">
        <v>6041</v>
      </c>
      <c r="C162" s="793" t="s">
        <v>6046</v>
      </c>
      <c r="D162" s="794" t="s">
        <v>6046</v>
      </c>
      <c r="E162" s="800"/>
      <c r="F162" s="893"/>
      <c r="G162" s="800"/>
      <c r="H162" s="800"/>
      <c r="I162" s="893"/>
      <c r="J162" s="800"/>
      <c r="K162" s="796"/>
      <c r="L162" s="800"/>
      <c r="M162" s="800"/>
      <c r="N162" s="800"/>
      <c r="O162" s="800"/>
      <c r="P162" s="800"/>
      <c r="Q162" s="800"/>
      <c r="R162" s="800"/>
      <c r="S162" s="823"/>
      <c r="T162" s="800"/>
      <c r="U162" s="800"/>
      <c r="V162" s="800"/>
      <c r="W162" s="800"/>
      <c r="X162" s="800"/>
      <c r="Y162" s="800"/>
      <c r="Z162" s="800"/>
      <c r="AA162" s="800"/>
      <c r="AB162" s="800"/>
      <c r="AC162" s="800"/>
      <c r="AD162" s="800"/>
      <c r="AE162" s="794" t="s">
        <v>6046</v>
      </c>
      <c r="AF162" s="800"/>
      <c r="AG162" s="800"/>
      <c r="AH162" s="800"/>
      <c r="AI162" s="800"/>
      <c r="AJ162" s="800"/>
      <c r="AK162" s="800"/>
      <c r="AL162" s="800"/>
      <c r="AM162" s="800"/>
      <c r="AN162" s="800"/>
      <c r="AO162" s="800"/>
      <c r="AP162" s="800"/>
      <c r="AQ162" s="800"/>
      <c r="AR162" s="800"/>
      <c r="AS162" s="800"/>
      <c r="AT162" s="800"/>
      <c r="AU162" s="800"/>
      <c r="AV162" s="800"/>
      <c r="AW162" s="800"/>
      <c r="AX162" s="800"/>
      <c r="AY162" s="800"/>
      <c r="AZ162" s="800"/>
      <c r="BA162" s="800"/>
      <c r="BB162" s="800"/>
    </row>
    <row r="163" ht="15.75" customHeight="1">
      <c r="A163" s="889" t="s">
        <v>5794</v>
      </c>
      <c r="B163" s="890" t="s">
        <v>5766</v>
      </c>
      <c r="C163" s="793" t="str">
        <f>HYPERLINK("https://www.youtube.com/watch?v=_HQgQjbTLjM","1:11.32")</f>
        <v>1:11.32</v>
      </c>
      <c r="D163" s="833"/>
      <c r="E163" s="829"/>
      <c r="F163" s="894" t="str">
        <f>HYPERLINK("https://www.youtube.com/watch?v=_HQgQjbTLjM","1:11.32")</f>
        <v>1:11.32</v>
      </c>
      <c r="G163" s="811" t="s">
        <v>571</v>
      </c>
      <c r="H163" s="829"/>
      <c r="I163" s="830" t="s">
        <v>755</v>
      </c>
      <c r="J163" s="829"/>
      <c r="K163" s="797" t="s">
        <v>1997</v>
      </c>
      <c r="L163" s="797" t="s">
        <v>6047</v>
      </c>
      <c r="M163" s="829"/>
      <c r="N163" s="794" t="s">
        <v>2328</v>
      </c>
      <c r="O163" s="829"/>
      <c r="P163" s="829"/>
      <c r="Q163" s="829"/>
      <c r="R163" s="829"/>
      <c r="S163" s="829"/>
      <c r="T163" s="829"/>
      <c r="U163" s="829"/>
      <c r="V163" s="829"/>
      <c r="W163" s="829"/>
      <c r="X163" s="829"/>
      <c r="Y163" s="829"/>
      <c r="Z163" s="829"/>
      <c r="AA163" s="829"/>
      <c r="AB163" s="829"/>
      <c r="AC163" s="829"/>
      <c r="AD163" s="829"/>
      <c r="AE163" s="829"/>
      <c r="AF163" s="829"/>
      <c r="AG163" s="829"/>
      <c r="AH163" s="829"/>
      <c r="AI163" s="829"/>
      <c r="AJ163" s="829"/>
      <c r="AK163" s="829"/>
      <c r="AL163" s="829"/>
      <c r="AM163" s="829"/>
      <c r="AN163" s="829"/>
      <c r="AO163" s="829"/>
      <c r="AP163" s="829"/>
      <c r="AQ163" s="829"/>
      <c r="AR163" s="829"/>
      <c r="AS163" s="829"/>
      <c r="AT163" s="829"/>
      <c r="AU163" s="829"/>
      <c r="AV163" s="829"/>
      <c r="AW163" s="829"/>
      <c r="AX163" s="829"/>
      <c r="AY163" s="829"/>
      <c r="AZ163" s="829"/>
      <c r="BA163" s="829"/>
      <c r="BB163" s="829"/>
    </row>
    <row r="164" ht="15.75" customHeight="1">
      <c r="A164" s="882" t="s">
        <v>5782</v>
      </c>
      <c r="B164" s="888" t="s">
        <v>6048</v>
      </c>
      <c r="C164" s="793"/>
      <c r="D164" s="833"/>
      <c r="E164" s="829"/>
      <c r="F164" s="829"/>
      <c r="G164" s="829"/>
      <c r="H164" s="829"/>
      <c r="I164" s="829"/>
      <c r="J164" s="830" t="s">
        <v>3608</v>
      </c>
      <c r="K164" s="829"/>
      <c r="L164" s="829"/>
      <c r="M164" s="829"/>
      <c r="N164" s="829"/>
      <c r="O164" s="829"/>
      <c r="P164" s="829"/>
      <c r="Q164" s="829" t="s">
        <v>1451</v>
      </c>
      <c r="R164" s="829"/>
      <c r="S164" s="829"/>
      <c r="T164" s="829"/>
      <c r="U164" s="829"/>
      <c r="V164" s="829"/>
      <c r="W164" s="829"/>
      <c r="X164" s="829"/>
      <c r="Y164" s="829"/>
      <c r="Z164" s="829"/>
      <c r="AA164" s="829"/>
      <c r="AB164" s="829"/>
      <c r="AC164" s="829"/>
      <c r="AD164" s="829"/>
      <c r="AE164" s="829"/>
      <c r="AF164" s="829"/>
      <c r="AG164" s="829"/>
      <c r="AH164" s="829"/>
      <c r="AI164" s="829"/>
      <c r="AJ164" s="829"/>
      <c r="AK164" s="829"/>
      <c r="AL164" s="829"/>
      <c r="AM164" s="829"/>
      <c r="AN164" s="829"/>
      <c r="AO164" s="829"/>
      <c r="AP164" s="829"/>
      <c r="AQ164" s="829"/>
      <c r="AR164" s="829"/>
      <c r="AS164" s="829"/>
      <c r="AT164" s="829"/>
      <c r="AU164" s="829"/>
      <c r="AV164" s="829"/>
      <c r="AW164" s="829"/>
      <c r="AX164" s="829"/>
      <c r="AY164" s="829"/>
      <c r="AZ164" s="829"/>
      <c r="BA164" s="829"/>
      <c r="BB164" s="829"/>
    </row>
    <row r="165" ht="15.75" customHeight="1">
      <c r="A165" s="884"/>
      <c r="B165" s="885" t="s">
        <v>6049</v>
      </c>
      <c r="C165" s="793" t="s">
        <v>6050</v>
      </c>
      <c r="D165" s="833"/>
      <c r="E165" s="829"/>
      <c r="F165" s="829"/>
      <c r="G165" s="829"/>
      <c r="H165" s="829"/>
      <c r="I165" s="805"/>
      <c r="J165" s="830"/>
      <c r="K165" s="794" t="s">
        <v>4910</v>
      </c>
      <c r="L165" s="829"/>
      <c r="M165" s="829"/>
      <c r="N165" s="830"/>
      <c r="O165" s="829"/>
      <c r="P165" s="829"/>
      <c r="Q165" s="829"/>
      <c r="R165" s="829"/>
      <c r="S165" s="829"/>
      <c r="T165" s="829"/>
      <c r="U165" s="829"/>
      <c r="V165" s="829"/>
      <c r="W165" s="829"/>
      <c r="X165" s="829"/>
      <c r="Y165" s="829"/>
      <c r="Z165" s="829"/>
      <c r="AA165" s="829"/>
      <c r="AB165" s="829"/>
      <c r="AC165" s="829"/>
      <c r="AD165" s="829"/>
      <c r="AE165" s="829"/>
      <c r="AF165" s="829"/>
      <c r="AG165" s="829"/>
      <c r="AH165" s="829"/>
      <c r="AI165" s="829"/>
      <c r="AJ165" s="829"/>
      <c r="AK165" s="829"/>
      <c r="AL165" s="829"/>
      <c r="AM165" s="829"/>
      <c r="AN165" s="829"/>
      <c r="AO165" s="829"/>
      <c r="AP165" s="829"/>
      <c r="AQ165" s="829"/>
      <c r="AR165" s="829"/>
      <c r="AS165" s="829"/>
      <c r="AT165" s="829"/>
      <c r="AU165" s="829"/>
      <c r="AV165" s="829"/>
      <c r="AW165" s="829"/>
      <c r="AX165" s="829"/>
      <c r="AY165" s="829"/>
      <c r="AZ165" s="829"/>
      <c r="BA165" s="829"/>
      <c r="BB165" s="829"/>
    </row>
    <row r="166" ht="15.75" customHeight="1">
      <c r="A166" s="884"/>
      <c r="B166" s="885" t="s">
        <v>6051</v>
      </c>
      <c r="C166" s="793" t="s">
        <v>207</v>
      </c>
      <c r="D166" s="833"/>
      <c r="E166" s="794" t="s">
        <v>207</v>
      </c>
      <c r="F166" s="829"/>
      <c r="G166" s="829"/>
      <c r="H166" s="829"/>
      <c r="I166" s="794" t="str">
        <f>HYPERLINK("https://clips.twitch.tv/WealthyNiceSalamanderOpieOP","24.62")</f>
        <v>24.62</v>
      </c>
      <c r="J166" s="830" t="s">
        <v>6052</v>
      </c>
      <c r="K166" s="829"/>
      <c r="L166" s="829"/>
      <c r="M166" s="829"/>
      <c r="N166" s="794" t="s">
        <v>2772</v>
      </c>
      <c r="O166" s="829"/>
      <c r="P166" s="829"/>
      <c r="Q166" s="829"/>
      <c r="R166" s="829"/>
      <c r="S166" s="829"/>
      <c r="T166" s="829"/>
      <c r="U166" s="829"/>
      <c r="V166" s="829"/>
      <c r="W166" s="829"/>
      <c r="X166" s="829"/>
      <c r="Y166" s="829"/>
      <c r="Z166" s="829"/>
      <c r="AA166" s="829"/>
      <c r="AB166" s="829"/>
      <c r="AC166" s="829"/>
      <c r="AD166" s="829"/>
      <c r="AE166" s="829"/>
      <c r="AF166" s="829"/>
      <c r="AG166" s="811" t="s">
        <v>2576</v>
      </c>
      <c r="AH166" s="829"/>
      <c r="AI166" s="829"/>
      <c r="AJ166" s="829"/>
      <c r="AK166" s="829"/>
      <c r="AL166" s="829"/>
      <c r="AM166" s="829"/>
      <c r="AN166" s="829"/>
      <c r="AO166" s="829"/>
      <c r="AP166" s="829"/>
      <c r="AQ166" s="829"/>
      <c r="AR166" s="829"/>
      <c r="AS166" s="829"/>
      <c r="AT166" s="829"/>
      <c r="AU166" s="829"/>
      <c r="AV166" s="829"/>
      <c r="AW166" s="829"/>
      <c r="AX166" s="829"/>
      <c r="AY166" s="829"/>
      <c r="AZ166" s="829"/>
      <c r="BA166" s="829"/>
      <c r="BB166" s="829"/>
    </row>
    <row r="167" ht="15.75" customHeight="1">
      <c r="A167" s="884"/>
      <c r="B167" s="885" t="s">
        <v>6053</v>
      </c>
      <c r="C167" s="793" t="s">
        <v>381</v>
      </c>
      <c r="D167" s="833"/>
      <c r="E167" s="829"/>
      <c r="F167" s="829"/>
      <c r="G167" s="794" t="s">
        <v>562</v>
      </c>
      <c r="H167" s="794" t="s">
        <v>207</v>
      </c>
      <c r="I167" s="829"/>
      <c r="J167" s="829"/>
      <c r="K167" s="797" t="s">
        <v>1993</v>
      </c>
      <c r="L167" s="797" t="s">
        <v>1089</v>
      </c>
      <c r="M167" s="794" t="s">
        <v>381</v>
      </c>
      <c r="N167" s="829"/>
      <c r="O167" s="829"/>
      <c r="P167" s="829"/>
      <c r="Q167" s="829" t="s">
        <v>486</v>
      </c>
      <c r="R167" s="829"/>
      <c r="S167" s="794" t="s">
        <v>866</v>
      </c>
      <c r="T167" s="829"/>
      <c r="U167" s="829"/>
      <c r="V167" s="829"/>
      <c r="W167" s="829"/>
      <c r="X167" s="829"/>
      <c r="Y167" s="829"/>
      <c r="Z167" s="829"/>
      <c r="AA167" s="829"/>
      <c r="AB167" s="829"/>
      <c r="AC167" s="829"/>
      <c r="AD167" s="829"/>
      <c r="AE167" s="829"/>
      <c r="AF167" s="829"/>
      <c r="AG167" s="829"/>
      <c r="AH167" s="829"/>
      <c r="AI167" s="829"/>
      <c r="AJ167" s="829"/>
      <c r="AK167" s="829"/>
      <c r="AL167" s="829"/>
      <c r="AM167" s="829"/>
      <c r="AN167" s="829"/>
      <c r="AO167" s="829"/>
      <c r="AP167" s="829"/>
      <c r="AQ167" s="829"/>
      <c r="AR167" s="829"/>
      <c r="AS167" s="829"/>
      <c r="AT167" s="829"/>
      <c r="AU167" s="829"/>
      <c r="AV167" s="829"/>
      <c r="AW167" s="829"/>
      <c r="AX167" s="829"/>
      <c r="AY167" s="829"/>
      <c r="AZ167" s="829"/>
      <c r="BA167" s="829"/>
      <c r="BB167" s="829"/>
    </row>
    <row r="168" ht="15.75" customHeight="1">
      <c r="A168" s="889" t="s">
        <v>5775</v>
      </c>
      <c r="B168" s="890" t="s">
        <v>6048</v>
      </c>
      <c r="C168" s="793"/>
      <c r="D168" s="833"/>
      <c r="E168" s="829"/>
      <c r="F168" s="829"/>
      <c r="G168" s="794"/>
      <c r="H168" s="829"/>
      <c r="I168" s="829"/>
      <c r="J168" s="829"/>
      <c r="K168" s="829"/>
      <c r="L168" s="829"/>
      <c r="M168" s="794"/>
      <c r="N168" s="829"/>
      <c r="O168" s="829"/>
      <c r="P168" s="829"/>
      <c r="Q168" s="829"/>
      <c r="R168" s="829"/>
      <c r="S168" s="794"/>
      <c r="T168" s="829"/>
      <c r="U168" s="829"/>
      <c r="V168" s="829"/>
      <c r="W168" s="829"/>
      <c r="X168" s="829"/>
      <c r="Y168" s="829"/>
      <c r="Z168" s="829"/>
      <c r="AA168" s="829"/>
      <c r="AB168" s="829"/>
      <c r="AC168" s="829"/>
      <c r="AD168" s="829"/>
      <c r="AE168" s="829"/>
      <c r="AF168" s="829"/>
      <c r="AG168" s="829"/>
      <c r="AH168" s="829"/>
      <c r="AI168" s="829"/>
      <c r="AJ168" s="829"/>
      <c r="AK168" s="829"/>
      <c r="AL168" s="829"/>
      <c r="AM168" s="829"/>
      <c r="AN168" s="829"/>
      <c r="AO168" s="829"/>
      <c r="AP168" s="829"/>
      <c r="AQ168" s="829"/>
      <c r="AR168" s="829"/>
      <c r="AS168" s="829"/>
      <c r="AT168" s="829"/>
      <c r="AU168" s="829"/>
      <c r="AV168" s="829"/>
      <c r="AW168" s="829"/>
      <c r="AX168" s="829"/>
      <c r="AY168" s="829"/>
      <c r="AZ168" s="829"/>
      <c r="BA168" s="829"/>
      <c r="BB168" s="829"/>
    </row>
    <row r="169" ht="15.75" customHeight="1">
      <c r="A169" s="884"/>
      <c r="B169" s="885" t="s">
        <v>6049</v>
      </c>
      <c r="C169" s="793"/>
      <c r="D169" s="833"/>
      <c r="E169" s="829"/>
      <c r="F169" s="829"/>
      <c r="G169" s="794"/>
      <c r="H169" s="829"/>
      <c r="I169" s="829"/>
      <c r="J169" s="829"/>
      <c r="K169" s="829"/>
      <c r="L169" s="829"/>
      <c r="M169" s="794"/>
      <c r="N169" s="829"/>
      <c r="O169" s="829"/>
      <c r="P169" s="829"/>
      <c r="Q169" s="829"/>
      <c r="R169" s="829"/>
      <c r="S169" s="794"/>
      <c r="T169" s="829"/>
      <c r="U169" s="829"/>
      <c r="V169" s="829"/>
      <c r="W169" s="829"/>
      <c r="X169" s="829"/>
      <c r="Y169" s="829"/>
      <c r="Z169" s="829"/>
      <c r="AA169" s="829"/>
      <c r="AB169" s="829"/>
      <c r="AC169" s="829"/>
      <c r="AD169" s="829"/>
      <c r="AE169" s="829"/>
      <c r="AF169" s="829"/>
      <c r="AG169" s="829"/>
      <c r="AH169" s="829"/>
      <c r="AI169" s="829"/>
      <c r="AJ169" s="829"/>
      <c r="AK169" s="829"/>
      <c r="AL169" s="829"/>
      <c r="AM169" s="829"/>
      <c r="AN169" s="829"/>
      <c r="AO169" s="829"/>
      <c r="AP169" s="829"/>
      <c r="AQ169" s="829"/>
      <c r="AR169" s="829"/>
      <c r="AS169" s="829"/>
      <c r="AT169" s="829"/>
      <c r="AU169" s="829"/>
      <c r="AV169" s="829"/>
      <c r="AW169" s="829"/>
      <c r="AX169" s="829"/>
      <c r="AY169" s="829"/>
      <c r="AZ169" s="829"/>
      <c r="BA169" s="829"/>
      <c r="BB169" s="829"/>
    </row>
    <row r="170" ht="15.75" customHeight="1">
      <c r="A170" s="884"/>
      <c r="B170" s="885" t="s">
        <v>6051</v>
      </c>
      <c r="C170" s="793" t="s">
        <v>1988</v>
      </c>
      <c r="D170" s="833"/>
      <c r="E170" s="794" t="s">
        <v>1988</v>
      </c>
      <c r="F170" s="829"/>
      <c r="G170" s="808"/>
      <c r="H170" s="829"/>
      <c r="I170" s="829"/>
      <c r="J170" s="829"/>
      <c r="K170" s="829"/>
      <c r="L170" s="829"/>
      <c r="M170" s="808"/>
      <c r="N170" s="829"/>
      <c r="O170" s="829"/>
      <c r="P170" s="829"/>
      <c r="Q170" s="829"/>
      <c r="R170" s="829"/>
      <c r="S170" s="808"/>
      <c r="T170" s="829"/>
      <c r="U170" s="829"/>
      <c r="V170" s="829"/>
      <c r="W170" s="829"/>
      <c r="X170" s="829"/>
      <c r="Y170" s="829"/>
      <c r="Z170" s="829"/>
      <c r="AA170" s="829"/>
      <c r="AB170" s="829"/>
      <c r="AC170" s="829"/>
      <c r="AD170" s="811" t="s">
        <v>1395</v>
      </c>
      <c r="AE170" s="829"/>
      <c r="AF170" s="829"/>
      <c r="AG170" s="829"/>
      <c r="AH170" s="829"/>
      <c r="AI170" s="829"/>
      <c r="AJ170" s="829"/>
      <c r="AK170" s="829"/>
      <c r="AL170" s="829"/>
      <c r="AM170" s="829"/>
      <c r="AN170" s="829"/>
      <c r="AO170" s="829"/>
      <c r="AP170" s="829"/>
      <c r="AQ170" s="829"/>
      <c r="AR170" s="829"/>
      <c r="AS170" s="829"/>
      <c r="AT170" s="829"/>
      <c r="AU170" s="829"/>
      <c r="AV170" s="829"/>
      <c r="AW170" s="829"/>
      <c r="AX170" s="829"/>
      <c r="AY170" s="829"/>
      <c r="AZ170" s="829"/>
      <c r="BA170" s="829"/>
      <c r="BB170" s="829"/>
    </row>
    <row r="171" ht="15.75" customHeight="1">
      <c r="A171" s="884"/>
      <c r="B171" s="885" t="s">
        <v>6053</v>
      </c>
      <c r="C171" s="793" t="s">
        <v>6020</v>
      </c>
      <c r="D171" s="833"/>
      <c r="E171" s="829"/>
      <c r="F171" s="829"/>
      <c r="G171" s="808"/>
      <c r="H171" s="829"/>
      <c r="I171" s="829"/>
      <c r="J171" s="829"/>
      <c r="K171" s="829"/>
      <c r="L171" s="829"/>
      <c r="M171" s="794" t="s">
        <v>6020</v>
      </c>
      <c r="N171" s="829"/>
      <c r="O171" s="829"/>
      <c r="P171" s="829"/>
      <c r="Q171" s="829"/>
      <c r="R171" s="829"/>
      <c r="S171" s="805" t="s">
        <v>804</v>
      </c>
      <c r="T171" s="829"/>
      <c r="U171" s="829"/>
      <c r="V171" s="829"/>
      <c r="W171" s="829"/>
      <c r="X171" s="829"/>
      <c r="Y171" s="829"/>
      <c r="Z171" s="829"/>
      <c r="AA171" s="829"/>
      <c r="AB171" s="829"/>
      <c r="AC171" s="829"/>
      <c r="AD171" s="829"/>
      <c r="AE171" s="829"/>
      <c r="AF171" s="829"/>
      <c r="AG171" s="829"/>
      <c r="AH171" s="829"/>
      <c r="AI171" s="829"/>
      <c r="AJ171" s="829"/>
      <c r="AK171" s="829"/>
      <c r="AL171" s="829"/>
      <c r="AM171" s="829"/>
      <c r="AN171" s="829"/>
      <c r="AO171" s="829"/>
      <c r="AP171" s="829"/>
      <c r="AQ171" s="829"/>
      <c r="AR171" s="829"/>
      <c r="AS171" s="829"/>
      <c r="AT171" s="829"/>
      <c r="AU171" s="829"/>
      <c r="AV171" s="829"/>
      <c r="AW171" s="829"/>
      <c r="AX171" s="829"/>
      <c r="AY171" s="829"/>
      <c r="AZ171" s="829"/>
      <c r="BA171" s="829"/>
      <c r="BB171" s="829"/>
    </row>
    <row r="172" ht="15.75" customHeight="1">
      <c r="A172" s="882" t="s">
        <v>5882</v>
      </c>
      <c r="B172" s="895" t="s">
        <v>6054</v>
      </c>
      <c r="C172" s="793" t="s">
        <v>4407</v>
      </c>
      <c r="D172" s="833"/>
      <c r="E172" s="829"/>
      <c r="F172" s="829"/>
      <c r="G172" s="841"/>
      <c r="H172" s="829"/>
      <c r="I172" s="829"/>
      <c r="J172" s="830"/>
      <c r="K172" s="794" t="s">
        <v>4407</v>
      </c>
      <c r="L172" s="829"/>
      <c r="M172" s="829"/>
      <c r="N172" s="829"/>
      <c r="O172" s="829"/>
      <c r="P172" s="829"/>
      <c r="Q172" s="829"/>
      <c r="R172" s="829"/>
      <c r="S172" s="829"/>
      <c r="T172" s="829"/>
      <c r="U172" s="829"/>
      <c r="V172" s="829"/>
      <c r="W172" s="829"/>
      <c r="X172" s="829"/>
      <c r="Y172" s="829"/>
      <c r="Z172" s="829"/>
      <c r="AA172" s="829"/>
      <c r="AB172" s="829"/>
      <c r="AC172" s="829"/>
      <c r="AD172" s="829"/>
      <c r="AE172" s="829"/>
      <c r="AF172" s="829"/>
      <c r="AG172" s="829"/>
      <c r="AH172" s="829"/>
      <c r="AI172" s="829"/>
      <c r="AJ172" s="829"/>
      <c r="AK172" s="829"/>
      <c r="AL172" s="829"/>
      <c r="AM172" s="829"/>
      <c r="AN172" s="829"/>
      <c r="AO172" s="829"/>
      <c r="AP172" s="829"/>
      <c r="AQ172" s="829"/>
      <c r="AR172" s="829"/>
      <c r="AS172" s="829"/>
      <c r="AT172" s="829"/>
      <c r="AU172" s="829"/>
      <c r="AV172" s="829"/>
      <c r="AW172" s="829"/>
      <c r="AX172" s="829"/>
      <c r="AY172" s="829"/>
      <c r="AZ172" s="829"/>
      <c r="BA172" s="829"/>
      <c r="BB172" s="829"/>
    </row>
    <row r="173" ht="15.75" customHeight="1">
      <c r="A173" s="884"/>
      <c r="B173" s="885" t="s">
        <v>6055</v>
      </c>
      <c r="C173" s="793" t="s">
        <v>944</v>
      </c>
      <c r="D173" s="833"/>
      <c r="E173" s="794" t="s">
        <v>944</v>
      </c>
      <c r="F173" s="829"/>
      <c r="G173" s="794" t="str">
        <f>HYPERLINK("https://clips.twitch.tv/FamousDarkDadKappa","52.10")</f>
        <v>52.10</v>
      </c>
      <c r="H173" s="829"/>
      <c r="I173" s="829"/>
      <c r="J173" s="830" t="s">
        <v>3517</v>
      </c>
      <c r="K173" s="794" t="s">
        <v>2095</v>
      </c>
      <c r="L173" s="829"/>
      <c r="M173" s="794" t="s">
        <v>4284</v>
      </c>
      <c r="N173" s="794" t="s">
        <v>3666</v>
      </c>
      <c r="O173" s="829"/>
      <c r="P173" s="829"/>
      <c r="Q173" s="829" t="s">
        <v>6056</v>
      </c>
      <c r="R173" s="829"/>
      <c r="S173" s="829"/>
      <c r="T173" s="829"/>
      <c r="U173" s="829"/>
      <c r="V173" s="829"/>
      <c r="W173" s="829"/>
      <c r="X173" s="829"/>
      <c r="Y173" s="829"/>
      <c r="Z173" s="829"/>
      <c r="AA173" s="829"/>
      <c r="AB173" s="829"/>
      <c r="AC173" s="829"/>
      <c r="AD173" s="829"/>
      <c r="AE173" s="829"/>
      <c r="AF173" s="829"/>
      <c r="AG173" s="829"/>
      <c r="AH173" s="829"/>
      <c r="AI173" s="829"/>
      <c r="AJ173" s="829"/>
      <c r="AK173" s="829"/>
      <c r="AL173" s="829"/>
      <c r="AM173" s="829"/>
      <c r="AN173" s="829"/>
      <c r="AO173" s="829"/>
      <c r="AP173" s="829"/>
      <c r="AQ173" s="829"/>
      <c r="AR173" s="829"/>
      <c r="AS173" s="829"/>
      <c r="AT173" s="829"/>
      <c r="AU173" s="829"/>
      <c r="AV173" s="829"/>
      <c r="AW173" s="829"/>
      <c r="AX173" s="829"/>
      <c r="AY173" s="829"/>
      <c r="AZ173" s="829"/>
      <c r="BA173" s="829"/>
      <c r="BB173" s="829"/>
    </row>
    <row r="174" ht="15.75" customHeight="1">
      <c r="A174" s="884"/>
      <c r="B174" s="885" t="s">
        <v>6057</v>
      </c>
      <c r="C174" s="793" t="str">
        <f>HYPERLINK("https://youtu.be/7Bkj8-IZSYU","51.52")</f>
        <v>51.52</v>
      </c>
      <c r="D174" s="833"/>
      <c r="E174" s="829"/>
      <c r="F174" s="829"/>
      <c r="G174" s="829"/>
      <c r="H174" s="829"/>
      <c r="I174" s="795" t="str">
        <f>HYPERLINK("https://youtu.be/7Bkj8-IZSYU","51.52")</f>
        <v>51.52</v>
      </c>
      <c r="J174" s="829"/>
      <c r="K174" s="829"/>
      <c r="L174" s="829"/>
      <c r="M174" s="829"/>
      <c r="N174" s="829"/>
      <c r="O174" s="829"/>
      <c r="P174" s="829"/>
      <c r="Q174" s="829"/>
      <c r="R174" s="829"/>
      <c r="S174" s="829"/>
      <c r="T174" s="829"/>
      <c r="U174" s="829"/>
      <c r="V174" s="829"/>
      <c r="W174" s="829"/>
      <c r="X174" s="829"/>
      <c r="Y174" s="829"/>
      <c r="Z174" s="829"/>
      <c r="AA174" s="829"/>
      <c r="AB174" s="829"/>
      <c r="AC174" s="829"/>
      <c r="AD174" s="829"/>
      <c r="AE174" s="829"/>
      <c r="AF174" s="829"/>
      <c r="AG174" s="829"/>
      <c r="AH174" s="829"/>
      <c r="AI174" s="829"/>
      <c r="AJ174" s="829"/>
      <c r="AK174" s="829"/>
      <c r="AL174" s="829"/>
      <c r="AM174" s="829"/>
      <c r="AN174" s="829"/>
      <c r="AO174" s="829"/>
      <c r="AP174" s="829"/>
      <c r="AQ174" s="829"/>
      <c r="AR174" s="829"/>
      <c r="AS174" s="829"/>
      <c r="AT174" s="829"/>
      <c r="AU174" s="829"/>
      <c r="AV174" s="829"/>
      <c r="AW174" s="829"/>
      <c r="AX174" s="829"/>
      <c r="AY174" s="829"/>
      <c r="AZ174" s="829"/>
      <c r="BA174" s="829"/>
      <c r="BB174" s="829"/>
    </row>
    <row r="175" ht="15.75" customHeight="1">
      <c r="A175" s="884"/>
      <c r="B175" s="885" t="s">
        <v>6058</v>
      </c>
      <c r="C175" s="793" t="s">
        <v>251</v>
      </c>
      <c r="D175" s="794" t="s">
        <v>251</v>
      </c>
      <c r="E175" s="829"/>
      <c r="F175" s="829"/>
      <c r="G175" s="829"/>
      <c r="H175" s="829"/>
      <c r="I175" s="829"/>
      <c r="J175" s="829"/>
      <c r="K175" s="829"/>
      <c r="L175" s="797" t="s">
        <v>1563</v>
      </c>
      <c r="M175" s="829"/>
      <c r="N175" s="829"/>
      <c r="O175" s="829"/>
      <c r="P175" s="829"/>
      <c r="Q175" s="829"/>
      <c r="R175" s="829"/>
      <c r="S175" s="829"/>
      <c r="T175" s="829"/>
      <c r="U175" s="829"/>
      <c r="V175" s="829"/>
      <c r="W175" s="829"/>
      <c r="X175" s="829"/>
      <c r="Y175" s="829"/>
      <c r="Z175" s="829"/>
      <c r="AA175" s="829"/>
      <c r="AB175" s="829"/>
      <c r="AC175" s="829"/>
      <c r="AD175" s="829"/>
      <c r="AE175" s="829"/>
      <c r="AF175" s="829"/>
      <c r="AG175" s="829"/>
      <c r="AH175" s="829"/>
      <c r="AI175" s="829"/>
      <c r="AJ175" s="829"/>
      <c r="AK175" s="829"/>
      <c r="AL175" s="829"/>
      <c r="AM175" s="829"/>
      <c r="AN175" s="829"/>
      <c r="AO175" s="829"/>
      <c r="AP175" s="829"/>
      <c r="AQ175" s="829"/>
      <c r="AR175" s="829"/>
      <c r="AS175" s="829"/>
      <c r="AT175" s="829"/>
      <c r="AU175" s="829"/>
      <c r="AV175" s="829"/>
      <c r="AW175" s="829"/>
      <c r="AX175" s="829"/>
      <c r="AY175" s="829"/>
      <c r="AZ175" s="829"/>
      <c r="BA175" s="829"/>
      <c r="BB175" s="829"/>
    </row>
    <row r="176" ht="15.75" customHeight="1">
      <c r="A176" s="889" t="s">
        <v>5775</v>
      </c>
      <c r="B176" s="890" t="s">
        <v>6054</v>
      </c>
      <c r="C176" s="793" t="s">
        <v>6059</v>
      </c>
      <c r="D176" s="811"/>
      <c r="E176" s="805" t="s">
        <v>5079</v>
      </c>
      <c r="F176" s="829"/>
      <c r="G176" s="830"/>
      <c r="H176" s="829"/>
      <c r="I176" s="829"/>
      <c r="J176" s="829"/>
      <c r="K176" s="805"/>
      <c r="L176" s="794" t="s">
        <v>4908</v>
      </c>
      <c r="M176" s="829"/>
      <c r="N176" s="829"/>
      <c r="O176" s="829"/>
      <c r="P176" s="829"/>
      <c r="Q176" s="829"/>
      <c r="R176" s="829"/>
      <c r="S176" s="829"/>
      <c r="T176" s="829"/>
      <c r="U176" s="829"/>
      <c r="V176" s="829"/>
      <c r="W176" s="829"/>
      <c r="X176" s="829"/>
      <c r="Y176" s="794" t="s">
        <v>6059</v>
      </c>
      <c r="Z176" s="829"/>
      <c r="AA176" s="829"/>
      <c r="AB176" s="829"/>
      <c r="AC176" s="829"/>
      <c r="AD176" s="829"/>
      <c r="AE176" s="829"/>
      <c r="AF176" s="829"/>
      <c r="AG176" s="829"/>
      <c r="AH176" s="829"/>
      <c r="AI176" s="829"/>
      <c r="AJ176" s="829"/>
      <c r="AK176" s="829"/>
      <c r="AL176" s="829"/>
      <c r="AM176" s="829"/>
      <c r="AN176" s="829"/>
      <c r="AO176" s="829"/>
      <c r="AP176" s="829"/>
      <c r="AQ176" s="829"/>
      <c r="AR176" s="829"/>
      <c r="AS176" s="829"/>
      <c r="AT176" s="829"/>
      <c r="AU176" s="829"/>
      <c r="AV176" s="829"/>
      <c r="AW176" s="829"/>
      <c r="AX176" s="829"/>
      <c r="AY176" s="829"/>
      <c r="AZ176" s="829"/>
      <c r="BA176" s="829"/>
      <c r="BB176" s="829"/>
    </row>
    <row r="177" ht="15.75" customHeight="1">
      <c r="A177" s="884"/>
      <c r="B177" s="885" t="s">
        <v>6055</v>
      </c>
      <c r="C177" s="793" t="s">
        <v>6060</v>
      </c>
      <c r="D177" s="811" t="s">
        <v>2835</v>
      </c>
      <c r="E177" s="794" t="s">
        <v>6060</v>
      </c>
      <c r="F177" s="829"/>
      <c r="G177" s="830" t="s">
        <v>2835</v>
      </c>
      <c r="H177" s="829"/>
      <c r="I177" s="829" t="s">
        <v>6061</v>
      </c>
      <c r="J177" s="829" t="s">
        <v>6062</v>
      </c>
      <c r="K177" s="794" t="s">
        <v>6063</v>
      </c>
      <c r="L177" s="829"/>
      <c r="M177" s="829"/>
      <c r="N177" s="829"/>
      <c r="O177" s="829"/>
      <c r="P177" s="829"/>
      <c r="Q177" s="829" t="s">
        <v>1932</v>
      </c>
      <c r="R177" s="829"/>
      <c r="S177" s="829"/>
      <c r="T177" s="829"/>
      <c r="U177" s="829"/>
      <c r="V177" s="829"/>
      <c r="W177" s="829"/>
      <c r="X177" s="829"/>
      <c r="Y177" s="829"/>
      <c r="Z177" s="829"/>
      <c r="AA177" s="829"/>
      <c r="AB177" s="829"/>
      <c r="AC177" s="829"/>
      <c r="AD177" s="829"/>
      <c r="AE177" s="829"/>
      <c r="AF177" s="829"/>
      <c r="AG177" s="829"/>
      <c r="AH177" s="829"/>
      <c r="AI177" s="829"/>
      <c r="AJ177" s="829"/>
      <c r="AK177" s="829"/>
      <c r="AL177" s="829"/>
      <c r="AM177" s="829"/>
      <c r="AN177" s="829"/>
      <c r="AO177" s="829"/>
      <c r="AP177" s="829"/>
      <c r="AQ177" s="829"/>
      <c r="AR177" s="829"/>
      <c r="AS177" s="829"/>
      <c r="AT177" s="829"/>
      <c r="AU177" s="829"/>
      <c r="AV177" s="829"/>
      <c r="AW177" s="829"/>
      <c r="AX177" s="829"/>
      <c r="AY177" s="829"/>
      <c r="AZ177" s="829"/>
      <c r="BA177" s="829"/>
      <c r="BB177" s="829"/>
    </row>
    <row r="178" ht="15.75" customHeight="1">
      <c r="A178" s="884"/>
      <c r="B178" s="885" t="s">
        <v>6057</v>
      </c>
      <c r="C178" s="793" t="s">
        <v>4049</v>
      </c>
      <c r="D178" s="833"/>
      <c r="E178" s="794" t="s">
        <v>4049</v>
      </c>
      <c r="F178" s="829"/>
      <c r="G178" s="829"/>
      <c r="H178" s="829"/>
      <c r="I178" s="795" t="str">
        <f>HYPERLINK("https://youtu.be/hsc9lXHQpts","23.75")</f>
        <v>23.75</v>
      </c>
      <c r="J178" s="829"/>
      <c r="K178" s="829"/>
      <c r="L178" s="829"/>
      <c r="M178" s="829"/>
      <c r="N178" s="829"/>
      <c r="O178" s="829"/>
      <c r="P178" s="829"/>
      <c r="Q178" s="829"/>
      <c r="R178" s="829"/>
      <c r="S178" s="829"/>
      <c r="T178" s="829"/>
      <c r="U178" s="829"/>
      <c r="V178" s="829"/>
      <c r="W178" s="829"/>
      <c r="X178" s="829"/>
      <c r="Y178" s="829"/>
      <c r="Z178" s="829"/>
      <c r="AA178" s="829"/>
      <c r="AB178" s="829"/>
      <c r="AC178" s="829"/>
      <c r="AD178" s="829"/>
      <c r="AE178" s="829"/>
      <c r="AF178" s="829"/>
      <c r="AG178" s="829"/>
      <c r="AH178" s="829"/>
      <c r="AI178" s="829"/>
      <c r="AJ178" s="829"/>
      <c r="AK178" s="829"/>
      <c r="AL178" s="829"/>
      <c r="AM178" s="829"/>
      <c r="AN178" s="829"/>
      <c r="AO178" s="829"/>
      <c r="AP178" s="829"/>
      <c r="AQ178" s="829"/>
      <c r="AR178" s="829"/>
      <c r="AS178" s="829"/>
      <c r="AT178" s="829"/>
      <c r="AU178" s="829"/>
      <c r="AV178" s="829"/>
      <c r="AW178" s="829"/>
      <c r="AX178" s="829"/>
      <c r="AY178" s="829"/>
      <c r="AZ178" s="829"/>
      <c r="BA178" s="829"/>
      <c r="BB178" s="829"/>
    </row>
    <row r="179" ht="15.75" customHeight="1">
      <c r="A179" s="884"/>
      <c r="B179" s="885" t="s">
        <v>6058</v>
      </c>
      <c r="C179" s="793" t="s">
        <v>1205</v>
      </c>
      <c r="D179" s="794" t="s">
        <v>1205</v>
      </c>
      <c r="E179" s="829"/>
      <c r="F179" s="794" t="s">
        <v>6064</v>
      </c>
      <c r="G179" s="833"/>
      <c r="H179" s="794" t="s">
        <v>3795</v>
      </c>
      <c r="I179" s="829" t="s">
        <v>743</v>
      </c>
      <c r="J179" s="829" t="s">
        <v>4677</v>
      </c>
      <c r="K179" s="829"/>
      <c r="L179" s="794" t="s">
        <v>6065</v>
      </c>
      <c r="M179" s="829"/>
      <c r="N179" s="794" t="s">
        <v>3050</v>
      </c>
      <c r="O179" s="829"/>
      <c r="P179" s="811" t="s">
        <v>2187</v>
      </c>
      <c r="Q179" s="829"/>
      <c r="R179" s="829"/>
      <c r="S179" s="829"/>
      <c r="T179" s="829"/>
      <c r="U179" s="829"/>
      <c r="V179" s="794" t="s">
        <v>3795</v>
      </c>
      <c r="W179" s="829"/>
      <c r="X179" s="829"/>
      <c r="Y179" s="829"/>
      <c r="Z179" s="829"/>
      <c r="AA179" s="829"/>
      <c r="AB179" s="829"/>
      <c r="AC179" s="829"/>
      <c r="AD179" s="829"/>
      <c r="AE179" s="829"/>
      <c r="AF179" s="829"/>
      <c r="AG179" s="829"/>
      <c r="AH179" s="829"/>
      <c r="AI179" s="829"/>
      <c r="AJ179" s="829"/>
      <c r="AK179" s="829"/>
      <c r="AL179" s="829"/>
      <c r="AM179" s="829"/>
      <c r="AN179" s="829"/>
      <c r="AO179" s="829"/>
      <c r="AP179" s="829"/>
      <c r="AQ179" s="829"/>
      <c r="AR179" s="829"/>
      <c r="AS179" s="829"/>
      <c r="AT179" s="829"/>
      <c r="AU179" s="829"/>
      <c r="AV179" s="829"/>
      <c r="AW179" s="829"/>
      <c r="AX179" s="829"/>
      <c r="AY179" s="829"/>
      <c r="AZ179" s="829"/>
      <c r="BA179" s="829"/>
      <c r="BB179" s="829"/>
    </row>
    <row r="180" ht="15.75" customHeight="1">
      <c r="A180" s="889" t="s">
        <v>6039</v>
      </c>
      <c r="B180" s="890" t="s">
        <v>5766</v>
      </c>
      <c r="C180" s="793" t="s">
        <v>264</v>
      </c>
      <c r="D180" s="794" t="s">
        <v>264</v>
      </c>
      <c r="E180" s="794" t="s">
        <v>6066</v>
      </c>
      <c r="F180" s="829"/>
      <c r="G180" s="794" t="s">
        <v>6067</v>
      </c>
      <c r="H180" s="829"/>
      <c r="I180" s="829"/>
      <c r="J180" s="833"/>
      <c r="K180" s="794" t="s">
        <v>6068</v>
      </c>
      <c r="L180" s="829"/>
      <c r="M180" s="829"/>
      <c r="N180" s="829"/>
      <c r="O180" s="829"/>
      <c r="P180" s="829"/>
      <c r="Q180" s="829"/>
      <c r="R180" s="829"/>
      <c r="S180" s="794" t="s">
        <v>6069</v>
      </c>
      <c r="T180" s="829"/>
      <c r="U180" s="829"/>
      <c r="V180" s="829"/>
      <c r="W180" s="829"/>
      <c r="X180" s="829"/>
      <c r="Y180" s="829"/>
      <c r="Z180" s="829"/>
      <c r="AA180" s="829"/>
      <c r="AB180" s="829"/>
      <c r="AC180" s="829"/>
      <c r="AD180" s="829"/>
      <c r="AE180" s="829"/>
      <c r="AF180" s="829"/>
      <c r="AG180" s="829"/>
      <c r="AH180" s="829"/>
      <c r="AI180" s="829"/>
      <c r="AJ180" s="829"/>
      <c r="AK180" s="829"/>
      <c r="AL180" s="829"/>
      <c r="AM180" s="829"/>
      <c r="AN180" s="829"/>
      <c r="AO180" s="829"/>
      <c r="AP180" s="829"/>
      <c r="AQ180" s="829"/>
      <c r="AR180" s="829"/>
      <c r="AS180" s="829"/>
      <c r="AT180" s="829"/>
      <c r="AU180" s="829"/>
      <c r="AV180" s="829"/>
      <c r="AW180" s="829"/>
      <c r="AX180" s="829"/>
      <c r="AY180" s="829"/>
      <c r="AZ180" s="829"/>
      <c r="BA180" s="829"/>
      <c r="BB180" s="829"/>
    </row>
    <row r="181" ht="15.75" customHeight="1">
      <c r="A181" s="896" t="s">
        <v>6070</v>
      </c>
      <c r="B181" s="896" t="s">
        <v>5766</v>
      </c>
      <c r="C181" s="793" t="s">
        <v>6071</v>
      </c>
      <c r="D181" s="794" t="s">
        <v>6071</v>
      </c>
      <c r="E181" s="794" t="s">
        <v>6072</v>
      </c>
      <c r="F181" s="800"/>
      <c r="G181" s="897"/>
      <c r="H181" s="800"/>
      <c r="I181" s="800"/>
      <c r="J181" s="798"/>
      <c r="K181" s="897"/>
      <c r="L181" s="800"/>
      <c r="M181" s="800"/>
      <c r="N181" s="800"/>
      <c r="O181" s="800"/>
      <c r="P181" s="800"/>
      <c r="Q181" s="800"/>
      <c r="R181" s="800"/>
      <c r="S181" s="897"/>
      <c r="T181" s="800"/>
      <c r="U181" s="800"/>
      <c r="V181" s="800"/>
      <c r="W181" s="800"/>
      <c r="X181" s="800"/>
      <c r="Y181" s="800"/>
      <c r="Z181" s="800"/>
      <c r="AA181" s="800"/>
      <c r="AB181" s="800"/>
      <c r="AC181" s="800"/>
      <c r="AD181" s="800"/>
      <c r="AE181" s="800"/>
      <c r="AF181" s="800"/>
      <c r="AG181" s="800"/>
      <c r="AH181" s="800"/>
      <c r="AI181" s="800"/>
      <c r="AJ181" s="800"/>
      <c r="AK181" s="800"/>
      <c r="AL181" s="800"/>
      <c r="AM181" s="800"/>
      <c r="AN181" s="800"/>
      <c r="AO181" s="800"/>
      <c r="AP181" s="800"/>
      <c r="AQ181" s="800"/>
      <c r="AR181" s="800"/>
      <c r="AS181" s="800"/>
      <c r="AT181" s="800"/>
      <c r="AU181" s="800"/>
      <c r="AV181" s="800"/>
      <c r="AW181" s="800"/>
      <c r="AX181" s="800"/>
      <c r="AY181" s="800"/>
      <c r="AZ181" s="800"/>
      <c r="BA181" s="800"/>
      <c r="BB181" s="800"/>
    </row>
    <row r="182" ht="15.75" customHeight="1">
      <c r="A182" s="889" t="s">
        <v>5794</v>
      </c>
      <c r="B182" s="890" t="s">
        <v>5766</v>
      </c>
      <c r="C182" s="793" t="s">
        <v>688</v>
      </c>
      <c r="D182" s="794" t="s">
        <v>688</v>
      </c>
      <c r="E182" s="794" t="s">
        <v>688</v>
      </c>
      <c r="F182" s="829"/>
      <c r="G182" s="811" t="s">
        <v>6073</v>
      </c>
      <c r="H182" s="829"/>
      <c r="I182" s="829"/>
      <c r="J182" s="795" t="str">
        <f>HYPERLINK("https://youtu.be/YAmVWTPAJZs","42.49")</f>
        <v>42.49</v>
      </c>
      <c r="K182" s="829"/>
      <c r="L182" s="797" t="s">
        <v>936</v>
      </c>
      <c r="M182" s="829"/>
      <c r="N182" s="830" t="s">
        <v>3670</v>
      </c>
      <c r="O182" s="829"/>
      <c r="P182" s="829"/>
      <c r="Q182" s="829"/>
      <c r="R182" s="829"/>
      <c r="S182" s="829"/>
      <c r="T182" s="829"/>
      <c r="U182" s="829"/>
      <c r="V182" s="829"/>
      <c r="W182" s="829"/>
      <c r="X182" s="829"/>
      <c r="Y182" s="829"/>
      <c r="Z182" s="794" t="s">
        <v>3270</v>
      </c>
      <c r="AA182" s="829"/>
      <c r="AB182" s="829"/>
      <c r="AC182" s="829"/>
      <c r="AD182" s="829"/>
      <c r="AE182" s="829"/>
      <c r="AF182" s="829"/>
      <c r="AG182" s="829"/>
      <c r="AH182" s="829"/>
      <c r="AI182" s="829"/>
      <c r="AJ182" s="829"/>
      <c r="AK182" s="829"/>
      <c r="AL182" s="829"/>
      <c r="AM182" s="829"/>
      <c r="AN182" s="829"/>
      <c r="AO182" s="829"/>
      <c r="AP182" s="829"/>
      <c r="AQ182" s="829"/>
      <c r="AR182" s="829"/>
      <c r="AS182" s="829"/>
      <c r="AT182" s="829"/>
      <c r="AU182" s="829"/>
      <c r="AV182" s="829"/>
      <c r="AW182" s="829"/>
      <c r="AX182" s="829"/>
      <c r="AY182" s="829"/>
      <c r="AZ182" s="829"/>
      <c r="BA182" s="829"/>
      <c r="BB182" s="829"/>
    </row>
    <row r="183" ht="15.75" customHeight="1">
      <c r="A183" s="882" t="s">
        <v>6074</v>
      </c>
      <c r="B183" s="888" t="s">
        <v>6075</v>
      </c>
      <c r="C183" s="793" t="s">
        <v>6076</v>
      </c>
      <c r="D183" s="794" t="s">
        <v>6076</v>
      </c>
      <c r="E183" s="794" t="s">
        <v>945</v>
      </c>
      <c r="F183" s="829"/>
      <c r="G183" s="830"/>
      <c r="H183" s="829"/>
      <c r="I183" s="829"/>
      <c r="J183" s="829"/>
      <c r="K183" s="808"/>
      <c r="L183" s="829"/>
      <c r="M183" s="829"/>
      <c r="N183" s="829"/>
      <c r="O183" s="808"/>
      <c r="P183" s="829"/>
      <c r="Q183" s="829"/>
      <c r="R183" s="829"/>
      <c r="S183" s="829"/>
      <c r="T183" s="829"/>
      <c r="U183" s="829"/>
      <c r="V183" s="829"/>
      <c r="W183" s="829"/>
      <c r="X183" s="829"/>
      <c r="Y183" s="829"/>
      <c r="Z183" s="829"/>
      <c r="AA183" s="829"/>
      <c r="AB183" s="829"/>
      <c r="AC183" s="829"/>
      <c r="AD183" s="829"/>
      <c r="AE183" s="829"/>
      <c r="AF183" s="829"/>
      <c r="AG183" s="829"/>
      <c r="AH183" s="829"/>
      <c r="AI183" s="829"/>
      <c r="AJ183" s="829"/>
      <c r="AK183" s="829"/>
      <c r="AL183" s="829"/>
      <c r="AM183" s="829"/>
      <c r="AN183" s="829"/>
      <c r="AO183" s="829"/>
      <c r="AP183" s="829"/>
      <c r="AQ183" s="829"/>
      <c r="AR183" s="829"/>
      <c r="AS183" s="829"/>
      <c r="AT183" s="829"/>
      <c r="AU183" s="829"/>
      <c r="AV183" s="829"/>
      <c r="AW183" s="829"/>
      <c r="AX183" s="829"/>
      <c r="AY183" s="829"/>
      <c r="AZ183" s="829"/>
      <c r="BA183" s="829"/>
      <c r="BB183" s="829"/>
    </row>
    <row r="184" ht="15.75" customHeight="1">
      <c r="A184" s="898" t="s">
        <v>5779</v>
      </c>
      <c r="B184" s="890" t="s">
        <v>5766</v>
      </c>
      <c r="C184" s="793" t="s">
        <v>6077</v>
      </c>
      <c r="D184" s="794" t="s">
        <v>6077</v>
      </c>
      <c r="E184" s="829"/>
      <c r="F184" s="829"/>
      <c r="G184" s="830" t="s">
        <v>691</v>
      </c>
      <c r="H184" s="808"/>
      <c r="I184" s="829"/>
      <c r="J184" s="829"/>
      <c r="K184" s="794" t="s">
        <v>2230</v>
      </c>
      <c r="L184" s="829"/>
      <c r="M184" s="829"/>
      <c r="N184" s="829"/>
      <c r="O184" s="794" t="s">
        <v>6078</v>
      </c>
      <c r="P184" s="794" t="s">
        <v>6079</v>
      </c>
      <c r="Q184" s="829"/>
      <c r="R184" s="829"/>
      <c r="S184" s="829"/>
      <c r="T184" s="829"/>
      <c r="U184" s="829"/>
      <c r="V184" s="829"/>
      <c r="W184" s="829"/>
      <c r="X184" s="829"/>
      <c r="Y184" s="829"/>
      <c r="Z184" s="829"/>
      <c r="AA184" s="829"/>
      <c r="AB184" s="829"/>
      <c r="AC184" s="829"/>
      <c r="AD184" s="829"/>
      <c r="AE184" s="829"/>
      <c r="AF184" s="829"/>
      <c r="AG184" s="829"/>
      <c r="AH184" s="829"/>
      <c r="AI184" s="829"/>
      <c r="AJ184" s="829"/>
      <c r="AK184" s="829"/>
      <c r="AL184" s="829"/>
      <c r="AM184" s="829"/>
      <c r="AN184" s="829"/>
      <c r="AO184" s="829"/>
      <c r="AP184" s="829"/>
      <c r="AQ184" s="829"/>
      <c r="AR184" s="829"/>
      <c r="AS184" s="829"/>
      <c r="AT184" s="829"/>
      <c r="AU184" s="829"/>
      <c r="AV184" s="829"/>
      <c r="AW184" s="829"/>
      <c r="AX184" s="829"/>
      <c r="AY184" s="829"/>
      <c r="AZ184" s="829"/>
      <c r="BA184" s="829"/>
      <c r="BB184" s="829"/>
    </row>
    <row r="185" ht="15.75" customHeight="1">
      <c r="A185" s="882" t="s">
        <v>5857</v>
      </c>
      <c r="B185" s="888" t="s">
        <v>5916</v>
      </c>
      <c r="C185" s="793" t="s">
        <v>1620</v>
      </c>
      <c r="D185" s="833"/>
      <c r="E185" s="794" t="s">
        <v>1620</v>
      </c>
      <c r="F185" s="829"/>
      <c r="G185" s="829"/>
      <c r="H185" s="794" t="s">
        <v>6080</v>
      </c>
      <c r="I185" s="829"/>
      <c r="J185" s="829" t="s">
        <v>6081</v>
      </c>
      <c r="K185" s="794" t="s">
        <v>6082</v>
      </c>
      <c r="L185" s="829"/>
      <c r="M185" s="829"/>
      <c r="N185" s="811" t="s">
        <v>3668</v>
      </c>
      <c r="O185" s="794" t="s">
        <v>6083</v>
      </c>
      <c r="P185" s="829"/>
      <c r="Q185" s="829"/>
      <c r="R185" s="829"/>
      <c r="S185" s="829"/>
      <c r="T185" s="829"/>
      <c r="U185" s="829"/>
      <c r="V185" s="829"/>
      <c r="W185" s="829"/>
      <c r="X185" s="829"/>
      <c r="Y185" s="829"/>
      <c r="Z185" s="829"/>
      <c r="AA185" s="829"/>
      <c r="AB185" s="829"/>
      <c r="AC185" s="829"/>
      <c r="AD185" s="829"/>
      <c r="AE185" s="829"/>
      <c r="AF185" s="829"/>
      <c r="AG185" s="829"/>
      <c r="AH185" s="829"/>
      <c r="AI185" s="829"/>
      <c r="AJ185" s="829"/>
      <c r="AK185" s="829"/>
      <c r="AL185" s="829"/>
      <c r="AM185" s="829"/>
      <c r="AN185" s="829"/>
      <c r="AO185" s="829"/>
      <c r="AP185" s="829"/>
      <c r="AQ185" s="829"/>
      <c r="AR185" s="829"/>
      <c r="AS185" s="829"/>
      <c r="AT185" s="829"/>
      <c r="AU185" s="829"/>
      <c r="AV185" s="829"/>
      <c r="AW185" s="829"/>
      <c r="AX185" s="829"/>
      <c r="AY185" s="829"/>
      <c r="AZ185" s="829"/>
      <c r="BA185" s="829"/>
      <c r="BB185" s="829"/>
    </row>
    <row r="186" ht="15.75" customHeight="1">
      <c r="A186" s="884"/>
      <c r="B186" s="885" t="s">
        <v>6084</v>
      </c>
      <c r="C186" s="793" t="s">
        <v>385</v>
      </c>
      <c r="D186" s="833"/>
      <c r="E186" s="829"/>
      <c r="F186" s="794" t="s">
        <v>481</v>
      </c>
      <c r="G186" s="794" t="s">
        <v>568</v>
      </c>
      <c r="H186" s="794" t="s">
        <v>1257</v>
      </c>
      <c r="I186" s="829"/>
      <c r="J186" s="829"/>
      <c r="K186" s="794" t="s">
        <v>275</v>
      </c>
      <c r="L186" s="829"/>
      <c r="M186" s="794" t="s">
        <v>5791</v>
      </c>
      <c r="N186" s="829"/>
      <c r="O186" s="829"/>
      <c r="P186" s="829"/>
      <c r="Q186" s="829"/>
      <c r="R186" s="829"/>
      <c r="S186" s="829"/>
      <c r="T186" s="829"/>
      <c r="U186" s="829"/>
      <c r="V186" s="829"/>
      <c r="W186" s="829"/>
      <c r="X186" s="829"/>
      <c r="Y186" s="829"/>
      <c r="Z186" s="829"/>
      <c r="AA186" s="829"/>
      <c r="AB186" s="829"/>
      <c r="AC186" s="829"/>
      <c r="AD186" s="829"/>
      <c r="AE186" s="829"/>
      <c r="AF186" s="829"/>
      <c r="AG186" s="829"/>
      <c r="AH186" s="829"/>
      <c r="AI186" s="829"/>
      <c r="AJ186" s="829"/>
      <c r="AK186" s="829"/>
      <c r="AL186" s="829"/>
      <c r="AM186" s="829"/>
      <c r="AN186" s="829"/>
      <c r="AO186" s="829"/>
      <c r="AP186" s="829"/>
      <c r="AQ186" s="829"/>
      <c r="AR186" s="829"/>
      <c r="AS186" s="829"/>
      <c r="AT186" s="829"/>
      <c r="AU186" s="829"/>
      <c r="AV186" s="829"/>
      <c r="AW186" s="829"/>
      <c r="AX186" s="829"/>
      <c r="AY186" s="829"/>
      <c r="AZ186" s="829"/>
      <c r="BA186" s="829"/>
      <c r="BB186" s="829"/>
    </row>
    <row r="187" ht="15.75" customHeight="1">
      <c r="A187" s="882" t="s">
        <v>5860</v>
      </c>
      <c r="B187" s="888" t="s">
        <v>6085</v>
      </c>
      <c r="C187" s="793" t="s">
        <v>746</v>
      </c>
      <c r="D187" s="833"/>
      <c r="E187" s="829"/>
      <c r="F187" s="829"/>
      <c r="G187" s="829"/>
      <c r="H187" s="829"/>
      <c r="I187" s="794" t="s">
        <v>746</v>
      </c>
      <c r="J187" s="829"/>
      <c r="K187" s="811"/>
      <c r="L187" s="797" t="s">
        <v>1096</v>
      </c>
      <c r="M187" s="829"/>
      <c r="N187" s="811" t="s">
        <v>3669</v>
      </c>
      <c r="O187" s="829"/>
      <c r="P187" s="829"/>
      <c r="Q187" s="829"/>
      <c r="R187" s="829"/>
      <c r="S187" s="829"/>
      <c r="T187" s="829"/>
      <c r="U187" s="829"/>
      <c r="V187" s="829"/>
      <c r="W187" s="829"/>
      <c r="X187" s="829"/>
      <c r="Y187" s="829"/>
      <c r="Z187" s="829"/>
      <c r="AA187" s="829"/>
      <c r="AB187" s="829"/>
      <c r="AC187" s="829"/>
      <c r="AD187" s="829"/>
      <c r="AE187" s="829"/>
      <c r="AF187" s="829"/>
      <c r="AG187" s="829"/>
      <c r="AH187" s="829"/>
      <c r="AI187" s="829"/>
      <c r="AJ187" s="829"/>
      <c r="AK187" s="829"/>
      <c r="AL187" s="829"/>
      <c r="AM187" s="829"/>
      <c r="AN187" s="829"/>
      <c r="AO187" s="829"/>
      <c r="AP187" s="829"/>
      <c r="AQ187" s="829"/>
      <c r="AR187" s="829"/>
      <c r="AS187" s="829"/>
      <c r="AT187" s="829"/>
      <c r="AU187" s="829"/>
      <c r="AV187" s="829"/>
      <c r="AW187" s="829"/>
      <c r="AX187" s="829"/>
      <c r="AY187" s="829"/>
      <c r="AZ187" s="829"/>
      <c r="BA187" s="829"/>
      <c r="BB187" s="829"/>
    </row>
    <row r="188" ht="15.75" customHeight="1">
      <c r="A188" s="882" t="s">
        <v>57</v>
      </c>
      <c r="B188" s="888" t="s">
        <v>6086</v>
      </c>
      <c r="C188" s="793" t="s">
        <v>748</v>
      </c>
      <c r="D188" s="833"/>
      <c r="E188" s="829"/>
      <c r="F188" s="829"/>
      <c r="G188" s="794" t="str">
        <f>HYPERLINK("https://www.twitch.tv/videos/527836634","2:12.90")</f>
        <v>2:12.90</v>
      </c>
      <c r="H188" s="829"/>
      <c r="I188" s="794" t="s">
        <v>748</v>
      </c>
      <c r="J188" s="829"/>
      <c r="K188" s="829"/>
      <c r="L188" s="829"/>
      <c r="M188" s="829"/>
      <c r="N188" s="829"/>
      <c r="O188" s="829"/>
      <c r="P188" s="829"/>
      <c r="Q188" s="829"/>
      <c r="R188" s="829"/>
      <c r="S188" s="829"/>
      <c r="T188" s="829"/>
      <c r="U188" s="829"/>
      <c r="V188" s="829"/>
      <c r="W188" s="829"/>
      <c r="X188" s="829"/>
      <c r="Y188" s="829"/>
      <c r="Z188" s="829"/>
      <c r="AA188" s="829"/>
      <c r="AB188" s="829"/>
      <c r="AC188" s="795" t="str">
        <f>HYPERLINK("https://youtu.be/fYWiIA5i7cs","2:29.99")</f>
        <v>2:29.99</v>
      </c>
      <c r="AD188" s="829"/>
      <c r="AE188" s="829"/>
      <c r="AF188" s="829"/>
      <c r="AG188" s="829"/>
      <c r="AH188" s="829"/>
      <c r="AI188" s="829"/>
      <c r="AJ188" s="829"/>
      <c r="AK188" s="829"/>
      <c r="AL188" s="829"/>
      <c r="AM188" s="829"/>
      <c r="AN188" s="829"/>
      <c r="AO188" s="829"/>
      <c r="AP188" s="829"/>
      <c r="AQ188" s="829"/>
      <c r="AR188" s="829"/>
      <c r="AS188" s="829"/>
      <c r="AT188" s="829"/>
      <c r="AU188" s="829"/>
      <c r="AV188" s="829"/>
      <c r="AW188" s="829"/>
      <c r="AX188" s="829"/>
      <c r="AY188" s="829"/>
      <c r="AZ188" s="829"/>
      <c r="BA188" s="829"/>
      <c r="BB188" s="829"/>
    </row>
    <row r="189">
      <c r="A189" s="899" t="s">
        <v>6087</v>
      </c>
      <c r="D189" s="900"/>
      <c r="E189" s="900"/>
      <c r="F189" s="900"/>
      <c r="G189" s="900"/>
      <c r="H189" s="900"/>
      <c r="I189" s="900"/>
      <c r="J189" s="900"/>
      <c r="K189" s="900"/>
      <c r="L189" s="900"/>
      <c r="M189" s="900"/>
      <c r="N189" s="900"/>
      <c r="O189" s="900"/>
      <c r="P189" s="900"/>
      <c r="Q189" s="900"/>
      <c r="R189" s="900"/>
      <c r="S189" s="900"/>
      <c r="T189" s="900"/>
      <c r="U189" s="900"/>
      <c r="V189" s="900"/>
      <c r="W189" s="900"/>
      <c r="X189" s="900"/>
      <c r="Y189" s="900"/>
      <c r="Z189" s="900"/>
      <c r="AA189" s="900"/>
      <c r="AB189" s="900"/>
      <c r="AC189" s="900"/>
      <c r="AD189" s="900"/>
      <c r="AE189" s="900"/>
      <c r="AF189" s="900"/>
      <c r="AG189" s="900"/>
      <c r="AH189" s="900"/>
      <c r="AI189" s="900"/>
      <c r="AJ189" s="900"/>
      <c r="AK189" s="900"/>
      <c r="AL189" s="900"/>
      <c r="AM189" s="900"/>
      <c r="AN189" s="900"/>
      <c r="AO189" s="900"/>
      <c r="AP189" s="900"/>
      <c r="AQ189" s="900"/>
      <c r="AR189" s="900"/>
      <c r="AS189" s="900"/>
      <c r="AT189" s="900"/>
      <c r="AU189" s="900"/>
      <c r="AV189" s="900"/>
      <c r="AW189" s="900"/>
      <c r="AX189" s="900"/>
      <c r="AY189" s="900"/>
      <c r="AZ189" s="900"/>
      <c r="BA189" s="900"/>
      <c r="BB189" s="900"/>
    </row>
    <row r="190" ht="15.75" customHeight="1">
      <c r="A190" s="901" t="s">
        <v>5765</v>
      </c>
      <c r="B190" s="902"/>
      <c r="C190" s="793" t="s">
        <v>390</v>
      </c>
      <c r="D190" s="851"/>
      <c r="E190" s="846" t="s">
        <v>240</v>
      </c>
      <c r="F190" s="846" t="s">
        <v>641</v>
      </c>
      <c r="G190" s="846" t="s">
        <v>573</v>
      </c>
      <c r="H190" s="846" t="s">
        <v>1465</v>
      </c>
      <c r="I190" s="847" t="s">
        <v>6088</v>
      </c>
      <c r="J190" s="862" t="s">
        <v>5906</v>
      </c>
      <c r="K190" s="797" t="s">
        <v>1998</v>
      </c>
      <c r="L190" s="797" t="s">
        <v>3604</v>
      </c>
      <c r="M190" s="847"/>
      <c r="N190" s="846" t="s">
        <v>4623</v>
      </c>
      <c r="O190" s="847"/>
      <c r="P190" s="847"/>
      <c r="Q190" s="847" t="s">
        <v>2696</v>
      </c>
      <c r="R190" s="847"/>
      <c r="S190" s="846" t="s">
        <v>390</v>
      </c>
      <c r="T190" s="847"/>
      <c r="U190" s="847"/>
      <c r="V190" s="847"/>
      <c r="W190" s="847"/>
      <c r="X190" s="847"/>
      <c r="Y190" s="847"/>
      <c r="Z190" s="847"/>
      <c r="AA190" s="847"/>
      <c r="AB190" s="847"/>
      <c r="AC190" s="847"/>
      <c r="AD190" s="847"/>
      <c r="AE190" s="847"/>
      <c r="AF190" s="847"/>
      <c r="AG190" s="847"/>
      <c r="AH190" s="847"/>
      <c r="AI190" s="847"/>
      <c r="AJ190" s="847"/>
      <c r="AK190" s="847"/>
      <c r="AL190" s="847"/>
      <c r="AM190" s="847"/>
      <c r="AN190" s="847"/>
      <c r="AO190" s="847"/>
      <c r="AP190" s="847"/>
      <c r="AQ190" s="847"/>
      <c r="AR190" s="847"/>
      <c r="AS190" s="847"/>
      <c r="AT190" s="847"/>
      <c r="AU190" s="847"/>
      <c r="AV190" s="847"/>
      <c r="AW190" s="847"/>
      <c r="AX190" s="847"/>
      <c r="AY190" s="847"/>
      <c r="AZ190" s="847"/>
      <c r="BA190" s="847"/>
      <c r="BB190" s="847"/>
    </row>
    <row r="191" ht="15.75" customHeight="1">
      <c r="A191" s="901" t="s">
        <v>5868</v>
      </c>
      <c r="B191" s="903" t="s">
        <v>6089</v>
      </c>
      <c r="C191" s="793" t="s">
        <v>937</v>
      </c>
      <c r="D191" s="846" t="s">
        <v>937</v>
      </c>
      <c r="E191" s="846" t="s">
        <v>1959</v>
      </c>
      <c r="F191" s="846" t="s">
        <v>5781</v>
      </c>
      <c r="G191" s="846" t="s">
        <v>574</v>
      </c>
      <c r="H191" s="846" t="s">
        <v>1842</v>
      </c>
      <c r="I191" s="846" t="s">
        <v>4854</v>
      </c>
      <c r="J191" s="847" t="s">
        <v>366</v>
      </c>
      <c r="K191" s="797" t="s">
        <v>1999</v>
      </c>
      <c r="L191" s="847"/>
      <c r="M191" s="847"/>
      <c r="N191" s="846" t="s">
        <v>5544</v>
      </c>
      <c r="O191" s="847"/>
      <c r="P191" s="847"/>
      <c r="Q191" s="847" t="s">
        <v>5980</v>
      </c>
      <c r="R191" s="847" t="s">
        <v>142</v>
      </c>
      <c r="S191" s="847"/>
      <c r="T191" s="847"/>
      <c r="U191" s="847"/>
      <c r="V191" s="847"/>
      <c r="W191" s="847"/>
      <c r="X191" s="847"/>
      <c r="Y191" s="847"/>
      <c r="Z191" s="847"/>
      <c r="AA191" s="847"/>
      <c r="AB191" s="847"/>
      <c r="AC191" s="847"/>
      <c r="AD191" s="847"/>
      <c r="AE191" s="847"/>
      <c r="AF191" s="847"/>
      <c r="AG191" s="847"/>
      <c r="AH191" s="847"/>
      <c r="AI191" s="847"/>
      <c r="AJ191" s="847"/>
      <c r="AK191" s="847"/>
      <c r="AL191" s="847"/>
      <c r="AM191" s="847"/>
      <c r="AN191" s="847"/>
      <c r="AO191" s="847"/>
      <c r="AP191" s="847"/>
      <c r="AQ191" s="847"/>
      <c r="AR191" s="847"/>
      <c r="AS191" s="847"/>
      <c r="AT191" s="847"/>
      <c r="AU191" s="847"/>
      <c r="AV191" s="847"/>
      <c r="AW191" s="847"/>
      <c r="AX191" s="847"/>
      <c r="AY191" s="847"/>
      <c r="AZ191" s="847"/>
      <c r="BA191" s="847"/>
      <c r="BB191" s="847"/>
    </row>
    <row r="192" ht="15.75" customHeight="1">
      <c r="A192" s="901" t="s">
        <v>5875</v>
      </c>
      <c r="B192" s="904"/>
      <c r="C192" s="793" t="str">
        <f>HYPERLINK("https://www.youtube.com/watch?v=aWzlUqH0LaM","41.87")</f>
        <v>41.87</v>
      </c>
      <c r="D192" s="851"/>
      <c r="E192" s="852" t="s">
        <v>953</v>
      </c>
      <c r="F192" s="846" t="str">
        <f>HYPERLINK("https://www.youtube.com/watch?v=aWzlUqH0LaM","41.87")</f>
        <v>41.87</v>
      </c>
      <c r="G192" s="846" t="s">
        <v>575</v>
      </c>
      <c r="H192" s="846" t="s">
        <v>878</v>
      </c>
      <c r="I192" s="846" t="s">
        <v>103</v>
      </c>
      <c r="J192" s="847" t="s">
        <v>6090</v>
      </c>
      <c r="K192" s="797" t="s">
        <v>2000</v>
      </c>
      <c r="L192" s="847"/>
      <c r="M192" s="847"/>
      <c r="N192" s="846" t="s">
        <v>5141</v>
      </c>
      <c r="O192" s="847"/>
      <c r="P192" s="847"/>
      <c r="Q192" s="847" t="s">
        <v>6091</v>
      </c>
      <c r="R192" s="847"/>
      <c r="S192" s="847"/>
      <c r="T192" s="847"/>
      <c r="U192" s="847"/>
      <c r="V192" s="847"/>
      <c r="W192" s="847"/>
      <c r="X192" s="847"/>
      <c r="Y192" s="847"/>
      <c r="Z192" s="847"/>
      <c r="AA192" s="847"/>
      <c r="AB192" s="847"/>
      <c r="AC192" s="847"/>
      <c r="AD192" s="847"/>
      <c r="AE192" s="847"/>
      <c r="AF192" s="847"/>
      <c r="AG192" s="847"/>
      <c r="AH192" s="847"/>
      <c r="AI192" s="847"/>
      <c r="AJ192" s="847"/>
      <c r="AK192" s="847"/>
      <c r="AL192" s="847"/>
      <c r="AM192" s="847"/>
      <c r="AN192" s="847"/>
      <c r="AO192" s="847"/>
      <c r="AP192" s="847"/>
      <c r="AQ192" s="847"/>
      <c r="AR192" s="847"/>
      <c r="AS192" s="847"/>
      <c r="AT192" s="847"/>
      <c r="AU192" s="847"/>
      <c r="AV192" s="847"/>
      <c r="AW192" s="847"/>
      <c r="AX192" s="847"/>
      <c r="AY192" s="847"/>
      <c r="AZ192" s="847"/>
      <c r="BA192" s="847"/>
      <c r="BB192" s="847"/>
    </row>
    <row r="193" ht="15.75" customHeight="1">
      <c r="A193" s="901" t="s">
        <v>5882</v>
      </c>
      <c r="B193" s="903" t="s">
        <v>6092</v>
      </c>
      <c r="C193" s="793" t="s">
        <v>6093</v>
      </c>
      <c r="D193" s="851"/>
      <c r="E193" s="846" t="s">
        <v>6094</v>
      </c>
      <c r="F193" s="846" t="s">
        <v>487</v>
      </c>
      <c r="G193" s="852" t="s">
        <v>576</v>
      </c>
      <c r="H193" s="847"/>
      <c r="I193" s="847"/>
      <c r="J193" s="847"/>
      <c r="K193" s="847"/>
      <c r="L193" s="797" t="s">
        <v>1101</v>
      </c>
      <c r="M193" s="846" t="s">
        <v>6093</v>
      </c>
      <c r="N193" s="847"/>
      <c r="O193" s="847"/>
      <c r="P193" s="847"/>
      <c r="Q193" s="847" t="s">
        <v>6095</v>
      </c>
      <c r="R193" s="847"/>
      <c r="S193" s="847"/>
      <c r="T193" s="847"/>
      <c r="U193" s="847"/>
      <c r="V193" s="847"/>
      <c r="W193" s="846" t="s">
        <v>6096</v>
      </c>
      <c r="X193" s="847"/>
      <c r="Y193" s="847"/>
      <c r="Z193" s="847"/>
      <c r="AA193" s="847"/>
      <c r="AB193" s="847"/>
      <c r="AC193" s="847"/>
      <c r="AD193" s="847"/>
      <c r="AE193" s="847"/>
      <c r="AF193" s="847"/>
      <c r="AG193" s="847"/>
      <c r="AH193" s="847"/>
      <c r="AI193" s="847"/>
      <c r="AJ193" s="847"/>
      <c r="AK193" s="847"/>
      <c r="AL193" s="847"/>
      <c r="AM193" s="847"/>
      <c r="AN193" s="847"/>
      <c r="AO193" s="847"/>
      <c r="AP193" s="847"/>
      <c r="AQ193" s="847"/>
      <c r="AR193" s="847"/>
      <c r="AS193" s="847"/>
      <c r="AT193" s="847"/>
      <c r="AU193" s="847"/>
      <c r="AV193" s="847"/>
      <c r="AW193" s="847"/>
      <c r="AX193" s="847"/>
      <c r="AY193" s="847"/>
      <c r="AZ193" s="847"/>
      <c r="BA193" s="847"/>
      <c r="BB193" s="847"/>
    </row>
    <row r="194" ht="15.75" customHeight="1">
      <c r="A194" s="905"/>
      <c r="B194" s="906" t="s">
        <v>6097</v>
      </c>
      <c r="C194" s="793" t="s">
        <v>6098</v>
      </c>
      <c r="D194" s="851"/>
      <c r="E194" s="847"/>
      <c r="F194" s="847"/>
      <c r="G194" s="847"/>
      <c r="H194" s="847"/>
      <c r="I194" s="847"/>
      <c r="J194" s="847"/>
      <c r="K194" s="847"/>
      <c r="L194" s="847"/>
      <c r="M194" s="847"/>
      <c r="N194" s="847"/>
      <c r="O194" s="847"/>
      <c r="P194" s="847"/>
      <c r="Q194" s="847"/>
      <c r="R194" s="847"/>
      <c r="S194" s="847"/>
      <c r="T194" s="847"/>
      <c r="U194" s="847"/>
      <c r="V194" s="847"/>
      <c r="W194" s="846" t="s">
        <v>3557</v>
      </c>
      <c r="X194" s="847"/>
      <c r="Y194" s="847"/>
      <c r="Z194" s="847"/>
      <c r="AA194" s="847"/>
      <c r="AB194" s="847"/>
      <c r="AC194" s="846" t="s">
        <v>6098</v>
      </c>
      <c r="AD194" s="847"/>
      <c r="AE194" s="847"/>
      <c r="AF194" s="847"/>
      <c r="AG194" s="847"/>
      <c r="AH194" s="847"/>
      <c r="AI194" s="847"/>
      <c r="AJ194" s="847"/>
      <c r="AK194" s="847"/>
      <c r="AL194" s="847"/>
      <c r="AM194" s="847"/>
      <c r="AN194" s="847"/>
      <c r="AO194" s="847"/>
      <c r="AP194" s="847"/>
      <c r="AQ194" s="847"/>
      <c r="AR194" s="847"/>
      <c r="AS194" s="847"/>
      <c r="AT194" s="847"/>
      <c r="AU194" s="847"/>
      <c r="AV194" s="847"/>
      <c r="AW194" s="847"/>
      <c r="AX194" s="847"/>
      <c r="AY194" s="847"/>
      <c r="AZ194" s="847"/>
      <c r="BA194" s="847"/>
      <c r="BB194" s="847"/>
    </row>
    <row r="195" ht="15.75" customHeight="1">
      <c r="A195" s="905"/>
      <c r="B195" s="907" t="s">
        <v>6099</v>
      </c>
      <c r="C195" s="793"/>
      <c r="D195" s="851"/>
      <c r="E195" s="847"/>
      <c r="F195" s="847"/>
      <c r="G195" s="847"/>
      <c r="H195" s="847"/>
      <c r="I195" s="847"/>
      <c r="J195" s="847"/>
      <c r="K195" s="847"/>
      <c r="L195" s="847"/>
      <c r="M195" s="847"/>
      <c r="N195" s="847"/>
      <c r="O195" s="847"/>
      <c r="P195" s="847"/>
      <c r="Q195" s="847"/>
      <c r="R195" s="847"/>
      <c r="S195" s="847"/>
      <c r="T195" s="847"/>
      <c r="U195" s="847"/>
      <c r="V195" s="847"/>
      <c r="W195" s="847"/>
      <c r="X195" s="847"/>
      <c r="Y195" s="847"/>
      <c r="Z195" s="847"/>
      <c r="AA195" s="847"/>
      <c r="AB195" s="847"/>
      <c r="AC195" s="847"/>
      <c r="AD195" s="847"/>
      <c r="AE195" s="847"/>
      <c r="AF195" s="847"/>
      <c r="AG195" s="847"/>
      <c r="AH195" s="847"/>
      <c r="AI195" s="847"/>
      <c r="AJ195" s="847"/>
      <c r="AK195" s="847"/>
      <c r="AL195" s="847"/>
      <c r="AM195" s="847"/>
      <c r="AN195" s="847"/>
      <c r="AO195" s="847"/>
      <c r="AP195" s="847"/>
      <c r="AQ195" s="847"/>
      <c r="AR195" s="847"/>
      <c r="AS195" s="847"/>
      <c r="AT195" s="847"/>
      <c r="AU195" s="847"/>
      <c r="AV195" s="847"/>
      <c r="AW195" s="847"/>
      <c r="AX195" s="847"/>
      <c r="AY195" s="847"/>
      <c r="AZ195" s="847"/>
      <c r="BA195" s="847"/>
      <c r="BB195" s="847"/>
    </row>
    <row r="196" ht="15.75" customHeight="1">
      <c r="A196" s="908" t="s">
        <v>5775</v>
      </c>
      <c r="B196" s="909" t="s">
        <v>6092</v>
      </c>
      <c r="C196" s="793"/>
      <c r="D196" s="851"/>
      <c r="E196" s="847"/>
      <c r="F196" s="847"/>
      <c r="G196" s="847"/>
      <c r="H196" s="847"/>
      <c r="I196" s="847"/>
      <c r="J196" s="847"/>
      <c r="K196" s="847"/>
      <c r="L196" s="847"/>
      <c r="M196" s="847"/>
      <c r="N196" s="847"/>
      <c r="O196" s="847"/>
      <c r="P196" s="847"/>
      <c r="Q196" s="847"/>
      <c r="R196" s="847"/>
      <c r="S196" s="847"/>
      <c r="T196" s="847"/>
      <c r="U196" s="847"/>
      <c r="V196" s="847"/>
      <c r="W196" s="847"/>
      <c r="X196" s="847"/>
      <c r="Y196" s="847"/>
      <c r="Z196" s="847"/>
      <c r="AA196" s="847"/>
      <c r="AB196" s="847"/>
      <c r="AC196" s="847"/>
      <c r="AD196" s="852" t="s">
        <v>6100</v>
      </c>
      <c r="AE196" s="847"/>
      <c r="AF196" s="847"/>
      <c r="AG196" s="847"/>
      <c r="AH196" s="847"/>
      <c r="AI196" s="847"/>
      <c r="AJ196" s="847"/>
      <c r="AK196" s="847"/>
      <c r="AL196" s="847"/>
      <c r="AM196" s="847"/>
      <c r="AN196" s="847"/>
      <c r="AO196" s="847"/>
      <c r="AP196" s="847"/>
      <c r="AQ196" s="847"/>
      <c r="AR196" s="847"/>
      <c r="AS196" s="847"/>
      <c r="AT196" s="847"/>
      <c r="AU196" s="847"/>
      <c r="AV196" s="847"/>
      <c r="AW196" s="847"/>
      <c r="AX196" s="847"/>
      <c r="AY196" s="847"/>
      <c r="AZ196" s="847"/>
      <c r="BA196" s="847"/>
      <c r="BB196" s="847"/>
    </row>
    <row r="197" ht="15.75" customHeight="1">
      <c r="A197" s="905"/>
      <c r="B197" s="906" t="s">
        <v>6097</v>
      </c>
      <c r="C197" s="793"/>
      <c r="D197" s="851"/>
      <c r="E197" s="847"/>
      <c r="F197" s="847"/>
      <c r="G197" s="847"/>
      <c r="H197" s="847"/>
      <c r="I197" s="847"/>
      <c r="J197" s="847"/>
      <c r="K197" s="847"/>
      <c r="L197" s="847"/>
      <c r="M197" s="847"/>
      <c r="N197" s="847"/>
      <c r="O197" s="847"/>
      <c r="P197" s="847"/>
      <c r="Q197" s="847"/>
      <c r="R197" s="847"/>
      <c r="S197" s="847"/>
      <c r="T197" s="847"/>
      <c r="U197" s="847"/>
      <c r="V197" s="847"/>
      <c r="W197" s="847"/>
      <c r="X197" s="847"/>
      <c r="Y197" s="847"/>
      <c r="Z197" s="847"/>
      <c r="AA197" s="847"/>
      <c r="AB197" s="847"/>
      <c r="AC197" s="847"/>
      <c r="AD197" s="847"/>
      <c r="AE197" s="847"/>
      <c r="AF197" s="847"/>
      <c r="AG197" s="847"/>
      <c r="AH197" s="847"/>
      <c r="AI197" s="847"/>
      <c r="AJ197" s="847"/>
      <c r="AK197" s="847"/>
      <c r="AL197" s="847"/>
      <c r="AM197" s="847"/>
      <c r="AN197" s="847"/>
      <c r="AO197" s="847"/>
      <c r="AP197" s="847"/>
      <c r="AQ197" s="847"/>
      <c r="AR197" s="847"/>
      <c r="AS197" s="847"/>
      <c r="AT197" s="847"/>
      <c r="AU197" s="847"/>
      <c r="AV197" s="847"/>
      <c r="AW197" s="847"/>
      <c r="AX197" s="847"/>
      <c r="AY197" s="847"/>
      <c r="AZ197" s="847"/>
      <c r="BA197" s="847"/>
      <c r="BB197" s="847"/>
    </row>
    <row r="198" ht="15.75" customHeight="1">
      <c r="A198" s="905"/>
      <c r="B198" s="907" t="s">
        <v>6099</v>
      </c>
      <c r="C198" s="793"/>
      <c r="D198" s="851"/>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c r="AG198" s="847"/>
      <c r="AH198" s="847"/>
      <c r="AI198" s="847"/>
      <c r="AJ198" s="847"/>
      <c r="AK198" s="847"/>
      <c r="AL198" s="847"/>
      <c r="AM198" s="847"/>
      <c r="AN198" s="847"/>
      <c r="AO198" s="847"/>
      <c r="AP198" s="847"/>
      <c r="AQ198" s="847"/>
      <c r="AR198" s="847"/>
      <c r="AS198" s="847"/>
      <c r="AT198" s="847"/>
      <c r="AU198" s="847"/>
      <c r="AV198" s="847"/>
      <c r="AW198" s="847"/>
      <c r="AX198" s="847"/>
      <c r="AY198" s="847"/>
      <c r="AZ198" s="847"/>
      <c r="BA198" s="847"/>
      <c r="BB198" s="847"/>
    </row>
    <row r="199" ht="15.75" customHeight="1">
      <c r="A199" s="908" t="s">
        <v>5779</v>
      </c>
      <c r="B199" s="909" t="s">
        <v>5766</v>
      </c>
      <c r="C199" s="793" t="s">
        <v>6101</v>
      </c>
      <c r="E199" s="846" t="s">
        <v>6101</v>
      </c>
      <c r="F199" s="847"/>
      <c r="H199" s="847"/>
      <c r="I199" s="847"/>
      <c r="J199" s="847"/>
      <c r="K199" s="846" t="s">
        <v>3661</v>
      </c>
      <c r="L199" s="847"/>
      <c r="M199" s="847"/>
      <c r="N199" s="847"/>
      <c r="P199" s="846" t="s">
        <v>2429</v>
      </c>
      <c r="Q199" s="847"/>
      <c r="R199" s="847"/>
      <c r="S199" s="847"/>
      <c r="T199" s="847"/>
      <c r="U199" s="847"/>
      <c r="V199" s="847"/>
      <c r="W199" s="846" t="s">
        <v>6102</v>
      </c>
      <c r="X199" s="847"/>
      <c r="Y199" s="847"/>
      <c r="Z199" s="852" t="s">
        <v>6103</v>
      </c>
      <c r="AA199" s="847"/>
      <c r="AB199" s="847"/>
      <c r="AC199" s="847"/>
      <c r="AD199" s="847"/>
      <c r="AE199" s="847"/>
      <c r="AF199" s="847"/>
      <c r="AG199" s="847"/>
      <c r="AH199" s="847"/>
      <c r="AI199" s="847"/>
      <c r="AJ199" s="847"/>
      <c r="AK199" s="847"/>
      <c r="AL199" s="847"/>
      <c r="AM199" s="847"/>
      <c r="AN199" s="847"/>
      <c r="AO199" s="847"/>
      <c r="AP199" s="847"/>
      <c r="AQ199" s="847"/>
      <c r="AR199" s="847"/>
      <c r="AS199" s="847"/>
      <c r="AT199" s="847"/>
      <c r="AU199" s="847"/>
      <c r="AV199" s="847"/>
      <c r="AW199" s="847"/>
      <c r="AX199" s="847"/>
      <c r="AY199" s="847"/>
      <c r="AZ199" s="847"/>
      <c r="BA199" s="847"/>
      <c r="BB199" s="847"/>
    </row>
    <row r="200" ht="15.75" customHeight="1">
      <c r="A200" s="905"/>
      <c r="B200" s="907" t="s">
        <v>6104</v>
      </c>
      <c r="C200" s="793" t="s">
        <v>494</v>
      </c>
      <c r="D200" s="846" t="s">
        <v>494</v>
      </c>
      <c r="E200" s="871"/>
      <c r="F200" s="847"/>
      <c r="G200" s="846" t="s">
        <v>6105</v>
      </c>
      <c r="H200" s="847"/>
      <c r="I200" s="847"/>
      <c r="J200" s="847"/>
      <c r="K200" s="871"/>
      <c r="L200" s="847"/>
      <c r="M200" s="847"/>
      <c r="N200" s="847"/>
      <c r="O200" s="846" t="s">
        <v>961</v>
      </c>
      <c r="P200" s="847"/>
      <c r="Q200" s="847"/>
      <c r="R200" s="847"/>
      <c r="S200" s="847"/>
      <c r="T200" s="847"/>
      <c r="U200" s="847"/>
      <c r="V200" s="847"/>
      <c r="W200" s="852" t="s">
        <v>6106</v>
      </c>
      <c r="X200" s="847"/>
      <c r="Y200" s="847"/>
      <c r="Z200" s="852"/>
      <c r="AA200" s="847"/>
      <c r="AB200" s="847"/>
      <c r="AC200" s="847"/>
      <c r="AD200" s="847"/>
      <c r="AE200" s="847"/>
      <c r="AF200" s="847"/>
      <c r="AG200" s="847"/>
      <c r="AH200" s="847"/>
      <c r="AI200" s="847"/>
      <c r="AJ200" s="847"/>
      <c r="AK200" s="847"/>
      <c r="AL200" s="847"/>
      <c r="AM200" s="847"/>
      <c r="AN200" s="847"/>
      <c r="AO200" s="847"/>
      <c r="AP200" s="847"/>
      <c r="AQ200" s="847"/>
      <c r="AR200" s="847"/>
      <c r="AS200" s="847"/>
      <c r="AT200" s="847"/>
      <c r="AU200" s="847"/>
      <c r="AV200" s="847"/>
      <c r="AW200" s="847"/>
      <c r="AX200" s="847"/>
      <c r="AY200" s="847"/>
      <c r="AZ200" s="847"/>
      <c r="BA200" s="847"/>
      <c r="BB200" s="847"/>
    </row>
    <row r="201" ht="15.75" customHeight="1">
      <c r="A201" s="901" t="s">
        <v>5810</v>
      </c>
      <c r="B201" s="903" t="s">
        <v>5869</v>
      </c>
      <c r="C201" s="793" t="s">
        <v>6107</v>
      </c>
      <c r="D201" s="851"/>
      <c r="E201" s="847"/>
      <c r="F201" s="847"/>
      <c r="G201" s="847"/>
      <c r="H201" s="847"/>
      <c r="I201" s="847" t="s">
        <v>6108</v>
      </c>
      <c r="J201" s="847" t="s">
        <v>3415</v>
      </c>
      <c r="K201" s="847"/>
      <c r="L201" s="846" t="s">
        <v>6107</v>
      </c>
      <c r="M201" s="847"/>
      <c r="N201" s="847"/>
      <c r="O201" s="847"/>
      <c r="P201" s="847"/>
      <c r="Q201" s="847"/>
      <c r="R201" s="847"/>
      <c r="S201" s="847"/>
      <c r="T201" s="847"/>
      <c r="U201" s="847"/>
      <c r="V201" s="847"/>
      <c r="W201" s="847"/>
      <c r="X201" s="847"/>
      <c r="Y201" s="847"/>
      <c r="Z201" s="847"/>
      <c r="AA201" s="847"/>
      <c r="AB201" s="847"/>
      <c r="AC201" s="847"/>
      <c r="AD201" s="847"/>
      <c r="AE201" s="847"/>
      <c r="AF201" s="847"/>
      <c r="AG201" s="847"/>
      <c r="AH201" s="847"/>
      <c r="AI201" s="847"/>
      <c r="AJ201" s="847"/>
      <c r="AK201" s="847"/>
      <c r="AL201" s="847"/>
      <c r="AM201" s="847"/>
      <c r="AN201" s="847"/>
      <c r="AO201" s="847"/>
      <c r="AP201" s="847"/>
      <c r="AQ201" s="847"/>
      <c r="AR201" s="847"/>
      <c r="AS201" s="847"/>
      <c r="AT201" s="847"/>
      <c r="AU201" s="847"/>
      <c r="AV201" s="847"/>
      <c r="AW201" s="847"/>
      <c r="AX201" s="847"/>
      <c r="AY201" s="847"/>
      <c r="AZ201" s="847"/>
      <c r="BA201" s="847"/>
      <c r="BB201" s="847"/>
    </row>
    <row r="202" ht="15.75" customHeight="1">
      <c r="A202" s="901" t="s">
        <v>5816</v>
      </c>
      <c r="B202" s="903" t="s">
        <v>6109</v>
      </c>
      <c r="C202" s="793" t="s">
        <v>6110</v>
      </c>
      <c r="D202" s="851"/>
      <c r="E202" s="846" t="s">
        <v>6110</v>
      </c>
      <c r="F202" s="847"/>
      <c r="G202" s="847"/>
      <c r="H202" s="847"/>
      <c r="I202" s="847"/>
      <c r="J202" s="847"/>
      <c r="K202" s="847"/>
      <c r="L202" s="847"/>
      <c r="M202" s="847"/>
      <c r="N202" s="846" t="s">
        <v>3675</v>
      </c>
      <c r="O202" s="846" t="s">
        <v>4034</v>
      </c>
      <c r="P202" s="847"/>
      <c r="Q202" s="847"/>
      <c r="R202" s="847"/>
      <c r="S202" s="847"/>
      <c r="T202" s="847"/>
      <c r="U202" s="847"/>
      <c r="V202" s="847"/>
      <c r="W202" s="847"/>
      <c r="X202" s="847"/>
      <c r="Y202" s="847"/>
      <c r="Z202" s="847"/>
      <c r="AA202" s="847"/>
      <c r="AB202" s="847"/>
      <c r="AC202" s="847"/>
      <c r="AD202" s="847"/>
      <c r="AE202" s="847"/>
      <c r="AF202" s="847"/>
      <c r="AG202" s="847"/>
      <c r="AH202" s="847"/>
      <c r="AI202" s="847"/>
      <c r="AJ202" s="847"/>
      <c r="AK202" s="847"/>
      <c r="AL202" s="847"/>
      <c r="AM202" s="847"/>
      <c r="AN202" s="847"/>
      <c r="AO202" s="847"/>
      <c r="AP202" s="847"/>
      <c r="AQ202" s="847"/>
      <c r="AR202" s="847"/>
      <c r="AS202" s="847"/>
      <c r="AT202" s="847"/>
      <c r="AU202" s="847"/>
      <c r="AV202" s="847"/>
      <c r="AW202" s="847"/>
      <c r="AX202" s="847"/>
      <c r="AY202" s="847"/>
      <c r="AZ202" s="847"/>
      <c r="BA202" s="847"/>
      <c r="BB202" s="847"/>
    </row>
    <row r="203" ht="15.75" customHeight="1">
      <c r="A203" s="910"/>
      <c r="B203" s="906" t="s">
        <v>6111</v>
      </c>
      <c r="C203" s="793" t="s">
        <v>2707</v>
      </c>
      <c r="D203" s="851"/>
      <c r="E203" s="877" t="s">
        <v>175</v>
      </c>
      <c r="F203" s="847"/>
      <c r="G203" s="847"/>
      <c r="H203" s="846" t="s">
        <v>1469</v>
      </c>
      <c r="I203" s="847" t="s">
        <v>4906</v>
      </c>
      <c r="J203" s="847" t="s">
        <v>3092</v>
      </c>
      <c r="K203" s="846" t="s">
        <v>2002</v>
      </c>
      <c r="L203" s="797" t="s">
        <v>4656</v>
      </c>
      <c r="M203" s="846" t="s">
        <v>2707</v>
      </c>
      <c r="N203" s="847"/>
      <c r="O203" s="846" t="s">
        <v>2446</v>
      </c>
      <c r="P203" s="847"/>
      <c r="Q203" s="847" t="s">
        <v>5138</v>
      </c>
      <c r="R203" s="847"/>
      <c r="S203" s="847"/>
      <c r="T203" s="847"/>
      <c r="U203" s="847"/>
      <c r="V203" s="847"/>
      <c r="W203" s="847"/>
      <c r="X203" s="847"/>
      <c r="Y203" s="847"/>
      <c r="Z203" s="847"/>
      <c r="AA203" s="847"/>
      <c r="AB203" s="847"/>
      <c r="AC203" s="847"/>
      <c r="AD203" s="847"/>
      <c r="AE203" s="847"/>
      <c r="AF203" s="847"/>
      <c r="AG203" s="847"/>
      <c r="AH203" s="847"/>
      <c r="AI203" s="847"/>
      <c r="AJ203" s="847"/>
      <c r="AK203" s="847"/>
      <c r="AL203" s="847"/>
      <c r="AM203" s="847"/>
      <c r="AN203" s="847"/>
      <c r="AO203" s="847"/>
      <c r="AP203" s="847"/>
      <c r="AQ203" s="847"/>
      <c r="AR203" s="847"/>
      <c r="AS203" s="847"/>
      <c r="AT203" s="847"/>
      <c r="AU203" s="847"/>
      <c r="AV203" s="847"/>
      <c r="AW203" s="847"/>
      <c r="AX203" s="847"/>
      <c r="AY203" s="847"/>
      <c r="AZ203" s="847"/>
      <c r="BA203" s="847"/>
      <c r="BB203" s="847"/>
    </row>
    <row r="204" ht="15.75" customHeight="1">
      <c r="A204" s="905"/>
      <c r="B204" s="906" t="s">
        <v>6112</v>
      </c>
      <c r="C204" s="793" t="s">
        <v>289</v>
      </c>
      <c r="D204" s="846" t="s">
        <v>289</v>
      </c>
      <c r="E204" s="847"/>
      <c r="F204" s="846" t="str">
        <f>HYPERLINK("https://youtu.be/gxCMrXIu1MU","52.20")</f>
        <v>52.20</v>
      </c>
      <c r="G204" s="852" t="s">
        <v>577</v>
      </c>
      <c r="H204" s="847"/>
      <c r="I204" s="847"/>
      <c r="J204" s="847"/>
      <c r="K204" s="847"/>
      <c r="L204" s="847"/>
      <c r="M204" s="847"/>
      <c r="N204" s="847"/>
      <c r="O204" s="847"/>
      <c r="P204" s="847"/>
      <c r="Q204" s="847"/>
      <c r="R204" s="847"/>
      <c r="S204" s="847"/>
      <c r="T204" s="847"/>
      <c r="U204" s="847"/>
      <c r="V204" s="847"/>
      <c r="W204" s="847"/>
      <c r="X204" s="847"/>
      <c r="Y204" s="847"/>
      <c r="Z204" s="847"/>
      <c r="AA204" s="847"/>
      <c r="AB204" s="847"/>
      <c r="AC204" s="847"/>
      <c r="AD204" s="847"/>
      <c r="AE204" s="847"/>
      <c r="AF204" s="847"/>
      <c r="AG204" s="847"/>
      <c r="AH204" s="847"/>
      <c r="AI204" s="847"/>
      <c r="AJ204" s="847"/>
      <c r="AK204" s="847"/>
      <c r="AL204" s="847"/>
      <c r="AM204" s="847"/>
      <c r="AN204" s="847"/>
      <c r="AO204" s="847"/>
      <c r="AP204" s="847"/>
      <c r="AQ204" s="847"/>
      <c r="AR204" s="847"/>
      <c r="AS204" s="847"/>
      <c r="AT204" s="847"/>
      <c r="AU204" s="847"/>
      <c r="AV204" s="847"/>
      <c r="AW204" s="847"/>
      <c r="AX204" s="847"/>
      <c r="AY204" s="847"/>
      <c r="AZ204" s="847"/>
      <c r="BA204" s="847"/>
      <c r="BB204" s="847"/>
    </row>
    <row r="205" ht="15.75" customHeight="1">
      <c r="A205" s="908" t="s">
        <v>5775</v>
      </c>
      <c r="B205" s="911" t="s">
        <v>6113</v>
      </c>
      <c r="C205" s="793" t="s">
        <v>5058</v>
      </c>
      <c r="D205" s="851"/>
      <c r="E205" s="846" t="s">
        <v>5058</v>
      </c>
      <c r="F205" s="847"/>
      <c r="G205" s="847"/>
      <c r="H205" s="847"/>
      <c r="I205" s="847"/>
      <c r="J205" s="847"/>
      <c r="K205" s="847"/>
      <c r="L205" s="847"/>
      <c r="M205" s="847"/>
      <c r="N205" s="862" t="s">
        <v>6114</v>
      </c>
      <c r="O205" s="847"/>
      <c r="P205" s="847"/>
      <c r="Q205" s="847"/>
      <c r="R205" s="829"/>
      <c r="S205" s="847"/>
      <c r="T205" s="847"/>
      <c r="U205" s="847"/>
      <c r="V205" s="847"/>
      <c r="W205" s="847"/>
      <c r="X205" s="847"/>
      <c r="Y205" s="847"/>
      <c r="Z205" s="847"/>
      <c r="AA205" s="847"/>
      <c r="AB205" s="847"/>
      <c r="AC205" s="851"/>
      <c r="AD205" s="847"/>
      <c r="AE205" s="847"/>
      <c r="AF205" s="847"/>
      <c r="AG205" s="847"/>
      <c r="AH205" s="847"/>
      <c r="AI205" s="847"/>
      <c r="AJ205" s="847"/>
      <c r="AK205" s="847"/>
      <c r="AL205" s="847"/>
      <c r="AM205" s="847"/>
      <c r="AN205" s="847"/>
      <c r="AO205" s="847"/>
      <c r="AP205" s="847"/>
      <c r="AQ205" s="847"/>
      <c r="AR205" s="847"/>
      <c r="AS205" s="847"/>
      <c r="AT205" s="847"/>
      <c r="AU205" s="847"/>
      <c r="AV205" s="847"/>
      <c r="AW205" s="847"/>
      <c r="AX205" s="847"/>
      <c r="AY205" s="847"/>
      <c r="AZ205" s="847"/>
      <c r="BA205" s="847"/>
      <c r="BB205" s="847"/>
    </row>
    <row r="206" ht="15.75" customHeight="1">
      <c r="A206" s="910"/>
      <c r="B206" s="906" t="s">
        <v>6115</v>
      </c>
      <c r="C206" s="793" t="s">
        <v>3043</v>
      </c>
      <c r="D206" s="846" t="s">
        <v>3043</v>
      </c>
      <c r="E206" s="847"/>
      <c r="F206" s="847"/>
      <c r="G206" s="847"/>
      <c r="H206" s="847"/>
      <c r="I206" s="847"/>
      <c r="J206" s="847"/>
      <c r="K206" s="847"/>
      <c r="L206" s="847"/>
      <c r="M206" s="847"/>
      <c r="N206" s="847"/>
      <c r="O206" s="847"/>
      <c r="P206" s="847"/>
      <c r="Q206" s="847"/>
      <c r="R206" s="829"/>
      <c r="S206" s="847"/>
      <c r="T206" s="847"/>
      <c r="U206" s="847"/>
      <c r="V206" s="847"/>
      <c r="W206" s="847"/>
      <c r="X206" s="847"/>
      <c r="Y206" s="875" t="s">
        <v>1671</v>
      </c>
      <c r="Z206" s="847"/>
      <c r="AA206" s="847"/>
      <c r="AB206" s="847"/>
      <c r="AC206" s="851"/>
      <c r="AD206" s="847"/>
      <c r="AE206" s="847"/>
      <c r="AF206" s="847"/>
      <c r="AG206" s="847"/>
      <c r="AH206" s="847"/>
      <c r="AI206" s="847"/>
      <c r="AJ206" s="847"/>
      <c r="AK206" s="847"/>
      <c r="AL206" s="847"/>
      <c r="AM206" s="847"/>
      <c r="AN206" s="847"/>
      <c r="AO206" s="847"/>
      <c r="AP206" s="847"/>
      <c r="AQ206" s="847"/>
      <c r="AR206" s="847"/>
      <c r="AS206" s="847"/>
      <c r="AT206" s="847"/>
      <c r="AU206" s="847"/>
      <c r="AV206" s="847"/>
      <c r="AW206" s="847"/>
      <c r="AX206" s="847"/>
      <c r="AY206" s="847"/>
      <c r="AZ206" s="847"/>
      <c r="BA206" s="847"/>
      <c r="BB206" s="847"/>
    </row>
    <row r="207" ht="15.75" customHeight="1">
      <c r="A207" s="910"/>
      <c r="B207" s="906" t="s">
        <v>6116</v>
      </c>
      <c r="C207" s="793" t="s">
        <v>3809</v>
      </c>
      <c r="D207" s="851"/>
      <c r="E207" s="846" t="s">
        <v>3809</v>
      </c>
      <c r="F207" s="847"/>
      <c r="G207" s="847"/>
      <c r="H207" s="871"/>
      <c r="I207" s="847" t="s">
        <v>2274</v>
      </c>
      <c r="J207" s="847" t="s">
        <v>6117</v>
      </c>
      <c r="K207" s="848" t="s">
        <v>412</v>
      </c>
      <c r="L207" s="847"/>
      <c r="M207" s="847"/>
      <c r="N207" s="846" t="s">
        <v>3073</v>
      </c>
      <c r="O207" s="847"/>
      <c r="P207" s="847"/>
      <c r="Q207" s="847" t="s">
        <v>3004</v>
      </c>
      <c r="R207" s="829"/>
      <c r="S207" s="847"/>
      <c r="T207" s="847"/>
      <c r="U207" s="847"/>
      <c r="V207" s="847"/>
      <c r="W207" s="847"/>
      <c r="X207" s="847"/>
      <c r="Y207" s="847"/>
      <c r="Z207" s="846" t="s">
        <v>3809</v>
      </c>
      <c r="AA207" s="847"/>
      <c r="AB207" s="847"/>
      <c r="AC207" s="848" t="str">
        <f>HYPERLINK("https://youtu.be/7lF7UZKburw","31.51")</f>
        <v>31.51</v>
      </c>
      <c r="AD207" s="847"/>
      <c r="AE207" s="847"/>
      <c r="AF207" s="847"/>
      <c r="AG207" s="847"/>
      <c r="AH207" s="847"/>
      <c r="AI207" s="847"/>
      <c r="AJ207" s="847"/>
      <c r="AK207" s="847"/>
      <c r="AL207" s="847"/>
      <c r="AM207" s="847"/>
      <c r="AN207" s="847"/>
      <c r="AO207" s="847"/>
      <c r="AP207" s="847"/>
      <c r="AQ207" s="847"/>
      <c r="AR207" s="847"/>
      <c r="AS207" s="847"/>
      <c r="AT207" s="847"/>
      <c r="AU207" s="847"/>
      <c r="AV207" s="847"/>
      <c r="AW207" s="847"/>
      <c r="AX207" s="847"/>
      <c r="AY207" s="847"/>
      <c r="AZ207" s="847"/>
      <c r="BA207" s="847"/>
      <c r="BB207" s="847"/>
    </row>
    <row r="208" ht="15.75" customHeight="1">
      <c r="A208" s="910"/>
      <c r="B208" s="906" t="s">
        <v>6118</v>
      </c>
      <c r="C208" s="793" t="s">
        <v>6119</v>
      </c>
      <c r="D208" s="851"/>
      <c r="E208" s="847"/>
      <c r="F208" s="846" t="s">
        <v>136</v>
      </c>
      <c r="G208" s="846" t="s">
        <v>176</v>
      </c>
      <c r="H208" s="846" t="s">
        <v>1470</v>
      </c>
      <c r="I208" s="847"/>
      <c r="J208" s="847"/>
      <c r="K208" s="847"/>
      <c r="L208" s="797" t="s">
        <v>6120</v>
      </c>
      <c r="M208" s="847"/>
      <c r="N208" s="847"/>
      <c r="O208" s="847"/>
      <c r="P208" s="847"/>
      <c r="Q208" s="847"/>
      <c r="R208" s="847" t="s">
        <v>6121</v>
      </c>
      <c r="S208" s="847"/>
      <c r="T208" s="846" t="s">
        <v>6119</v>
      </c>
      <c r="U208" s="847"/>
      <c r="V208" s="847"/>
      <c r="W208" s="847"/>
      <c r="X208" s="847"/>
      <c r="Y208" s="847"/>
      <c r="Z208" s="847"/>
      <c r="AA208" s="847"/>
      <c r="AB208" s="847"/>
      <c r="AC208" s="847"/>
      <c r="AD208" s="847"/>
      <c r="AE208" s="847"/>
      <c r="AF208" s="847"/>
      <c r="AG208" s="847"/>
      <c r="AH208" s="847"/>
      <c r="AI208" s="847"/>
      <c r="AJ208" s="847"/>
      <c r="AK208" s="847"/>
      <c r="AL208" s="847"/>
      <c r="AM208" s="847"/>
      <c r="AN208" s="847"/>
      <c r="AO208" s="847"/>
      <c r="AP208" s="847"/>
      <c r="AQ208" s="847"/>
      <c r="AR208" s="847"/>
      <c r="AS208" s="847"/>
      <c r="AT208" s="847"/>
      <c r="AU208" s="847"/>
      <c r="AV208" s="847"/>
      <c r="AW208" s="847"/>
      <c r="AX208" s="847"/>
      <c r="AY208" s="847"/>
      <c r="AZ208" s="847"/>
      <c r="BA208" s="847"/>
      <c r="BB208" s="847"/>
    </row>
    <row r="209" ht="15.75" customHeight="1">
      <c r="A209" s="908" t="s">
        <v>5779</v>
      </c>
      <c r="B209" s="911" t="s">
        <v>6122</v>
      </c>
      <c r="C209" s="793" t="s">
        <v>6123</v>
      </c>
      <c r="D209" s="846" t="s">
        <v>6123</v>
      </c>
      <c r="E209" s="846" t="s">
        <v>6124</v>
      </c>
      <c r="F209" s="847"/>
      <c r="G209" s="875"/>
      <c r="H209" s="847"/>
      <c r="I209" s="847"/>
      <c r="J209" s="862"/>
      <c r="K209" s="847"/>
      <c r="L209" s="847"/>
      <c r="M209" s="847"/>
      <c r="N209" s="847"/>
      <c r="O209" s="847"/>
      <c r="P209" s="847"/>
      <c r="Q209" s="847"/>
      <c r="R209" s="847"/>
      <c r="S209" s="847"/>
      <c r="T209" s="847"/>
      <c r="U209" s="847"/>
      <c r="V209" s="847"/>
      <c r="W209" s="847"/>
      <c r="X209" s="847"/>
      <c r="Y209" s="846" t="s">
        <v>1430</v>
      </c>
      <c r="Z209" s="847"/>
      <c r="AA209" s="875"/>
      <c r="AB209" s="847"/>
      <c r="AC209" s="847"/>
      <c r="AD209" s="852" t="s">
        <v>2160</v>
      </c>
      <c r="AE209" s="847"/>
      <c r="AF209" s="847"/>
      <c r="AG209" s="847"/>
      <c r="AH209" s="847"/>
      <c r="AI209" s="912"/>
      <c r="AJ209" s="847"/>
      <c r="AK209" s="847"/>
      <c r="AL209" s="847"/>
      <c r="AM209" s="847"/>
      <c r="AN209" s="847"/>
      <c r="AO209" s="847"/>
      <c r="AP209" s="847"/>
      <c r="AQ209" s="847"/>
      <c r="AR209" s="847"/>
      <c r="AS209" s="847"/>
      <c r="AT209" s="847"/>
      <c r="AU209" s="847"/>
      <c r="AV209" s="847"/>
      <c r="AW209" s="847"/>
      <c r="AX209" s="847"/>
      <c r="AY209" s="847"/>
      <c r="AZ209" s="847"/>
      <c r="BA209" s="847"/>
      <c r="BB209" s="847"/>
    </row>
    <row r="210" ht="15.75" customHeight="1">
      <c r="A210" s="905"/>
      <c r="B210" s="906" t="s">
        <v>6125</v>
      </c>
      <c r="C210" s="793" t="s">
        <v>4379</v>
      </c>
      <c r="D210" s="846" t="s">
        <v>4379</v>
      </c>
      <c r="E210" s="846" t="s">
        <v>4454</v>
      </c>
      <c r="F210" s="847"/>
      <c r="G210" s="846" t="s">
        <v>410</v>
      </c>
      <c r="H210" s="847"/>
      <c r="I210" s="847"/>
      <c r="J210" s="847"/>
      <c r="K210" s="846" t="s">
        <v>1950</v>
      </c>
      <c r="L210" s="846" t="s">
        <v>1761</v>
      </c>
      <c r="M210" s="847"/>
      <c r="N210" s="847"/>
      <c r="O210" s="875" t="s">
        <v>507</v>
      </c>
      <c r="P210" s="846" t="s">
        <v>6077</v>
      </c>
      <c r="Q210" s="847"/>
      <c r="R210" s="847"/>
      <c r="S210" s="847"/>
      <c r="T210" s="847"/>
      <c r="U210" s="847"/>
      <c r="V210" s="847"/>
      <c r="W210" s="847"/>
      <c r="X210" s="847"/>
      <c r="Y210" s="847"/>
      <c r="Z210" s="847"/>
      <c r="AA210" s="846" t="s">
        <v>1118</v>
      </c>
      <c r="AB210" s="847"/>
      <c r="AC210" s="847"/>
      <c r="AD210" s="847"/>
      <c r="AE210" s="847"/>
      <c r="AF210" s="847"/>
      <c r="AG210" s="847"/>
      <c r="AH210" s="847"/>
      <c r="AI210" s="847"/>
      <c r="AJ210" s="847"/>
      <c r="AK210" s="847"/>
      <c r="AL210" s="847"/>
      <c r="AM210" s="847"/>
      <c r="AN210" s="847"/>
      <c r="AO210" s="847"/>
      <c r="AP210" s="847"/>
      <c r="AQ210" s="847"/>
      <c r="AR210" s="847"/>
      <c r="AS210" s="847"/>
      <c r="AT210" s="847"/>
      <c r="AU210" s="847"/>
      <c r="AV210" s="847"/>
      <c r="AW210" s="847"/>
      <c r="AX210" s="847"/>
      <c r="AY210" s="847"/>
      <c r="AZ210" s="847"/>
      <c r="BA210" s="847"/>
      <c r="BB210" s="847"/>
    </row>
    <row r="211" ht="15.75" customHeight="1">
      <c r="A211" s="908" t="s">
        <v>5794</v>
      </c>
      <c r="B211" s="913" t="s">
        <v>5795</v>
      </c>
      <c r="C211" s="793" t="s">
        <v>959</v>
      </c>
      <c r="D211" s="851"/>
      <c r="E211" s="846" t="s">
        <v>959</v>
      </c>
      <c r="F211" s="847"/>
      <c r="G211" s="852" t="s">
        <v>6126</v>
      </c>
      <c r="H211" s="847"/>
      <c r="I211" s="847" t="s">
        <v>1564</v>
      </c>
      <c r="J211" s="847"/>
      <c r="K211" s="847"/>
      <c r="L211" s="846" t="s">
        <v>773</v>
      </c>
      <c r="M211" s="847"/>
      <c r="N211" s="852" t="s">
        <v>3676</v>
      </c>
      <c r="O211" s="847"/>
      <c r="P211" s="847"/>
      <c r="Q211" s="847"/>
      <c r="R211" s="847"/>
      <c r="S211" s="847"/>
      <c r="T211" s="847"/>
      <c r="U211" s="847"/>
      <c r="V211" s="847"/>
      <c r="W211" s="847"/>
      <c r="X211" s="847"/>
      <c r="Y211" s="847"/>
      <c r="Z211" s="847"/>
      <c r="AA211" s="847"/>
      <c r="AB211" s="847"/>
      <c r="AC211" s="847"/>
      <c r="AD211" s="847"/>
      <c r="AE211" s="847"/>
      <c r="AF211" s="847"/>
      <c r="AG211" s="847"/>
      <c r="AH211" s="847"/>
      <c r="AI211" s="847"/>
      <c r="AJ211" s="847"/>
      <c r="AK211" s="847"/>
      <c r="AL211" s="847"/>
      <c r="AM211" s="847"/>
      <c r="AN211" s="847"/>
      <c r="AO211" s="847"/>
      <c r="AP211" s="847"/>
      <c r="AQ211" s="847"/>
      <c r="AR211" s="847"/>
      <c r="AS211" s="847"/>
      <c r="AT211" s="847"/>
      <c r="AU211" s="847"/>
      <c r="AV211" s="847"/>
      <c r="AW211" s="847"/>
      <c r="AX211" s="847"/>
      <c r="AY211" s="847"/>
      <c r="AZ211" s="847"/>
      <c r="BA211" s="847"/>
      <c r="BB211" s="847"/>
    </row>
    <row r="212" ht="15.75" customHeight="1">
      <c r="A212" s="901" t="s">
        <v>5857</v>
      </c>
      <c r="B212" s="903" t="s">
        <v>5916</v>
      </c>
      <c r="C212" s="793" t="s">
        <v>2419</v>
      </c>
      <c r="D212" s="846" t="s">
        <v>2419</v>
      </c>
      <c r="E212" s="912"/>
      <c r="F212" s="847"/>
      <c r="G212" s="847"/>
      <c r="H212" s="846" t="s">
        <v>3731</v>
      </c>
      <c r="I212" s="912"/>
      <c r="J212" s="847" t="s">
        <v>1148</v>
      </c>
      <c r="K212" s="847"/>
      <c r="L212" s="847"/>
      <c r="M212" s="912"/>
      <c r="N212" s="846" t="s">
        <v>1884</v>
      </c>
      <c r="O212" s="847"/>
      <c r="P212" s="847"/>
      <c r="Q212" s="847" t="s">
        <v>4243</v>
      </c>
      <c r="R212" s="847"/>
      <c r="S212" s="847"/>
      <c r="T212" s="847"/>
      <c r="U212" s="847"/>
      <c r="V212" s="847"/>
      <c r="W212" s="847"/>
      <c r="X212" s="847"/>
      <c r="Y212" s="847"/>
      <c r="Z212" s="847"/>
      <c r="AA212" s="847"/>
      <c r="AB212" s="846" t="s">
        <v>1918</v>
      </c>
      <c r="AC212" s="847"/>
      <c r="AD212" s="847"/>
      <c r="AE212" s="847"/>
      <c r="AF212" s="847"/>
      <c r="AG212" s="847"/>
      <c r="AH212" s="847"/>
      <c r="AI212" s="847"/>
      <c r="AJ212" s="847"/>
      <c r="AK212" s="847"/>
      <c r="AL212" s="847"/>
      <c r="AM212" s="847"/>
      <c r="AN212" s="847"/>
      <c r="AO212" s="847"/>
      <c r="AP212" s="847"/>
      <c r="AQ212" s="847"/>
      <c r="AR212" s="847"/>
      <c r="AS212" s="847"/>
      <c r="AT212" s="847"/>
      <c r="AU212" s="847"/>
      <c r="AV212" s="847"/>
      <c r="AW212" s="847"/>
      <c r="AX212" s="847"/>
      <c r="AY212" s="847"/>
      <c r="AZ212" s="847"/>
      <c r="BA212" s="847"/>
      <c r="BB212" s="847"/>
    </row>
    <row r="213" ht="15.75" customHeight="1">
      <c r="A213" s="910"/>
      <c r="B213" s="906" t="s">
        <v>5917</v>
      </c>
      <c r="C213" s="793" t="s">
        <v>3794</v>
      </c>
      <c r="D213" s="846" t="s">
        <v>1330</v>
      </c>
      <c r="E213" s="847"/>
      <c r="F213" s="847"/>
      <c r="G213" s="847"/>
      <c r="H213" s="847"/>
      <c r="I213" s="848" t="str">
        <f>HYPERLINK("https://youtu.be/yGR2akJEjQQ","19.18")</f>
        <v>19.18</v>
      </c>
      <c r="J213" s="847"/>
      <c r="K213" s="847"/>
      <c r="L213" s="847"/>
      <c r="M213" s="846" t="s">
        <v>3794</v>
      </c>
      <c r="N213" s="847"/>
      <c r="O213" s="847"/>
      <c r="P213" s="852" t="s">
        <v>2334</v>
      </c>
      <c r="Q213" s="847"/>
      <c r="R213" s="847"/>
      <c r="S213" s="847"/>
      <c r="T213" s="847"/>
      <c r="U213" s="847"/>
      <c r="V213" s="847"/>
      <c r="W213" s="847"/>
      <c r="X213" s="847"/>
      <c r="Y213" s="847"/>
      <c r="Z213" s="847"/>
      <c r="AA213" s="847"/>
      <c r="AB213" s="847"/>
      <c r="AC213" s="847"/>
      <c r="AD213" s="847"/>
      <c r="AE213" s="847"/>
      <c r="AF213" s="847"/>
      <c r="AG213" s="847"/>
      <c r="AH213" s="847"/>
      <c r="AI213" s="847"/>
      <c r="AJ213" s="847"/>
      <c r="AK213" s="847"/>
      <c r="AL213" s="847"/>
      <c r="AM213" s="847"/>
      <c r="AN213" s="847"/>
      <c r="AO213" s="847"/>
      <c r="AP213" s="847"/>
      <c r="AQ213" s="847"/>
      <c r="AR213" s="847"/>
      <c r="AS213" s="847"/>
      <c r="AT213" s="847"/>
      <c r="AU213" s="847"/>
      <c r="AV213" s="847"/>
      <c r="AW213" s="847"/>
      <c r="AX213" s="847"/>
      <c r="AY213" s="847"/>
      <c r="AZ213" s="847"/>
      <c r="BA213" s="847"/>
      <c r="BB213" s="847"/>
    </row>
    <row r="214" ht="15.75" customHeight="1">
      <c r="A214" s="910"/>
      <c r="B214" s="906" t="s">
        <v>6127</v>
      </c>
      <c r="C214" s="793" t="s">
        <v>540</v>
      </c>
      <c r="D214" s="846" t="s">
        <v>540</v>
      </c>
      <c r="E214" s="846" t="s">
        <v>6128</v>
      </c>
      <c r="F214" s="847"/>
      <c r="G214" s="847"/>
      <c r="H214" s="871"/>
      <c r="I214" s="847"/>
      <c r="J214" s="847"/>
      <c r="K214" s="847"/>
      <c r="L214" s="847"/>
      <c r="M214" s="846" t="s">
        <v>540</v>
      </c>
      <c r="N214" s="847"/>
      <c r="O214" s="847"/>
      <c r="P214" s="847"/>
      <c r="Q214" s="847"/>
      <c r="R214" s="847"/>
      <c r="S214" s="847"/>
      <c r="T214" s="847"/>
      <c r="U214" s="847"/>
      <c r="V214" s="847"/>
      <c r="W214" s="847"/>
      <c r="X214" s="847"/>
      <c r="Y214" s="847"/>
      <c r="Z214" s="847"/>
      <c r="AA214" s="847"/>
      <c r="AB214" s="847"/>
      <c r="AC214" s="847"/>
      <c r="AD214" s="847"/>
      <c r="AE214" s="847"/>
      <c r="AF214" s="847"/>
      <c r="AG214" s="847"/>
      <c r="AH214" s="847"/>
      <c r="AI214" s="847"/>
      <c r="AJ214" s="847"/>
      <c r="AK214" s="847"/>
      <c r="AL214" s="847"/>
      <c r="AM214" s="847"/>
      <c r="AN214" s="847"/>
      <c r="AO214" s="847"/>
      <c r="AP214" s="847"/>
      <c r="AQ214" s="847"/>
      <c r="AR214" s="847"/>
      <c r="AS214" s="847"/>
      <c r="AT214" s="847"/>
      <c r="AU214" s="847"/>
      <c r="AV214" s="847"/>
      <c r="AW214" s="847"/>
      <c r="AX214" s="847"/>
      <c r="AY214" s="847"/>
      <c r="AZ214" s="847"/>
      <c r="BA214" s="847"/>
      <c r="BB214" s="847"/>
    </row>
    <row r="215" ht="15.75" customHeight="1">
      <c r="A215" s="910"/>
      <c r="B215" s="906" t="s">
        <v>5919</v>
      </c>
      <c r="C215" s="793" t="s">
        <v>291</v>
      </c>
      <c r="D215" s="846" t="s">
        <v>291</v>
      </c>
      <c r="E215" s="847"/>
      <c r="F215" s="847"/>
      <c r="G215" s="846" t="s">
        <v>395</v>
      </c>
      <c r="H215" s="846" t="s">
        <v>1471</v>
      </c>
      <c r="I215" s="846" t="s">
        <v>291</v>
      </c>
      <c r="J215" s="847"/>
      <c r="K215" s="846" t="s">
        <v>2003</v>
      </c>
      <c r="L215" s="847"/>
      <c r="M215" s="847"/>
      <c r="N215" s="846" t="s">
        <v>2407</v>
      </c>
      <c r="O215" s="847"/>
      <c r="P215" s="847"/>
      <c r="Q215" s="847"/>
      <c r="R215" s="847"/>
      <c r="S215" s="847"/>
      <c r="T215" s="847"/>
      <c r="U215" s="847"/>
      <c r="V215" s="847"/>
      <c r="W215" s="847"/>
      <c r="X215" s="847"/>
      <c r="Y215" s="847"/>
      <c r="Z215" s="847"/>
      <c r="AA215" s="847"/>
      <c r="AB215" s="847"/>
      <c r="AC215" s="847"/>
      <c r="AD215" s="847"/>
      <c r="AE215" s="847"/>
      <c r="AF215" s="847"/>
      <c r="AG215" s="847"/>
      <c r="AH215" s="847"/>
      <c r="AI215" s="847"/>
      <c r="AJ215" s="847"/>
      <c r="AK215" s="847"/>
      <c r="AL215" s="847"/>
      <c r="AM215" s="847"/>
      <c r="AN215" s="847"/>
      <c r="AO215" s="847"/>
      <c r="AP215" s="847"/>
      <c r="AQ215" s="847"/>
      <c r="AR215" s="847"/>
      <c r="AS215" s="847"/>
      <c r="AT215" s="847"/>
      <c r="AU215" s="847"/>
      <c r="AV215" s="847"/>
      <c r="AW215" s="847"/>
      <c r="AX215" s="847"/>
      <c r="AY215" s="847"/>
      <c r="AZ215" s="847"/>
      <c r="BA215" s="847"/>
      <c r="BB215" s="847"/>
    </row>
    <row r="216" ht="15.75" customHeight="1">
      <c r="A216" s="901" t="s">
        <v>6129</v>
      </c>
      <c r="B216" s="903" t="s">
        <v>5766</v>
      </c>
      <c r="C216" s="793" t="s">
        <v>578</v>
      </c>
      <c r="D216" s="851"/>
      <c r="E216" s="851"/>
      <c r="F216" s="846" t="s">
        <v>491</v>
      </c>
      <c r="G216" s="846" t="s">
        <v>578</v>
      </c>
      <c r="H216" s="847"/>
      <c r="I216" s="847"/>
      <c r="J216" s="847"/>
      <c r="K216" s="847"/>
      <c r="L216" s="847"/>
      <c r="M216" s="847"/>
      <c r="N216" s="847"/>
      <c r="O216" s="847"/>
      <c r="P216" s="847"/>
      <c r="Q216" s="847"/>
      <c r="R216" s="847"/>
      <c r="S216" s="847"/>
      <c r="T216" s="847"/>
      <c r="U216" s="847"/>
      <c r="V216" s="847"/>
      <c r="W216" s="847"/>
      <c r="X216" s="847"/>
      <c r="Y216" s="847"/>
      <c r="Z216" s="847"/>
      <c r="AA216" s="847"/>
      <c r="AB216" s="847"/>
      <c r="AC216" s="847"/>
      <c r="AD216" s="847"/>
      <c r="AE216" s="847"/>
      <c r="AF216" s="847"/>
      <c r="AG216" s="847"/>
      <c r="AH216" s="847"/>
      <c r="AI216" s="847"/>
      <c r="AJ216" s="847"/>
      <c r="AK216" s="847"/>
      <c r="AL216" s="847"/>
      <c r="AM216" s="847"/>
      <c r="AN216" s="847"/>
      <c r="AO216" s="847"/>
      <c r="AP216" s="847"/>
      <c r="AQ216" s="847"/>
      <c r="AR216" s="847"/>
      <c r="AS216" s="847"/>
      <c r="AT216" s="847"/>
      <c r="AU216" s="847"/>
      <c r="AV216" s="847"/>
      <c r="AW216" s="847"/>
      <c r="AX216" s="847"/>
      <c r="AY216" s="847"/>
      <c r="AZ216" s="847"/>
      <c r="BA216" s="847"/>
      <c r="BB216" s="847"/>
    </row>
    <row r="217" ht="15.75" customHeight="1">
      <c r="A217" s="901" t="s">
        <v>74</v>
      </c>
      <c r="B217" s="903" t="s">
        <v>6130</v>
      </c>
      <c r="C217" s="793" t="s">
        <v>676</v>
      </c>
      <c r="D217" s="846" t="s">
        <v>676</v>
      </c>
      <c r="E217" s="914"/>
      <c r="F217" s="847"/>
      <c r="G217" s="847"/>
      <c r="H217" s="847"/>
      <c r="I217" s="853"/>
      <c r="J217" s="847"/>
      <c r="K217" s="847"/>
      <c r="L217" s="847"/>
      <c r="M217" s="847"/>
      <c r="N217" s="847"/>
      <c r="O217" s="847"/>
      <c r="P217" s="847"/>
      <c r="Q217" s="847"/>
      <c r="R217" s="847"/>
      <c r="S217" s="847"/>
      <c r="T217" s="847"/>
      <c r="U217" s="847"/>
      <c r="V217" s="847"/>
      <c r="W217" s="847"/>
      <c r="X217" s="847"/>
      <c r="Y217" s="847"/>
      <c r="Z217" s="847"/>
      <c r="AA217" s="847"/>
      <c r="AB217" s="847"/>
      <c r="AC217" s="847"/>
      <c r="AD217" s="847"/>
      <c r="AE217" s="847"/>
      <c r="AF217" s="847"/>
      <c r="AG217" s="847"/>
      <c r="AH217" s="847"/>
      <c r="AI217" s="847"/>
      <c r="AJ217" s="847"/>
      <c r="AK217" s="847"/>
      <c r="AL217" s="847"/>
      <c r="AM217" s="847"/>
      <c r="AN217" s="847"/>
      <c r="AO217" s="847"/>
      <c r="AP217" s="847"/>
      <c r="AQ217" s="847"/>
      <c r="AR217" s="847"/>
      <c r="AS217" s="847"/>
      <c r="AT217" s="847"/>
      <c r="AU217" s="847"/>
      <c r="AV217" s="847"/>
      <c r="AW217" s="847"/>
      <c r="AX217" s="847"/>
      <c r="AY217" s="847"/>
      <c r="AZ217" s="847"/>
      <c r="BA217" s="847"/>
      <c r="BB217" s="847"/>
    </row>
    <row r="218" ht="15.75" customHeight="1">
      <c r="A218" s="910"/>
      <c r="B218" s="906" t="s">
        <v>6131</v>
      </c>
      <c r="C218" s="793" t="s">
        <v>401</v>
      </c>
      <c r="D218" s="846" t="s">
        <v>293</v>
      </c>
      <c r="E218" s="847"/>
      <c r="F218" s="846" t="s">
        <v>492</v>
      </c>
      <c r="G218" s="852" t="s">
        <v>3498</v>
      </c>
      <c r="H218" s="846" t="s">
        <v>1472</v>
      </c>
      <c r="I218" s="847"/>
      <c r="J218" s="847"/>
      <c r="K218" s="847"/>
      <c r="L218" s="797" t="s">
        <v>239</v>
      </c>
      <c r="M218" s="846" t="s">
        <v>401</v>
      </c>
      <c r="N218" s="847"/>
      <c r="O218" s="847"/>
      <c r="P218" s="847"/>
      <c r="Q218" s="847"/>
      <c r="R218" s="847"/>
      <c r="S218" s="847"/>
      <c r="T218" s="847"/>
      <c r="U218" s="847"/>
      <c r="V218" s="847"/>
      <c r="W218" s="847"/>
      <c r="X218" s="847"/>
      <c r="Y218" s="847"/>
      <c r="Z218" s="847"/>
      <c r="AA218" s="847"/>
      <c r="AB218" s="847"/>
      <c r="AC218" s="847"/>
      <c r="AD218" s="847"/>
      <c r="AE218" s="847"/>
      <c r="AF218" s="847"/>
      <c r="AG218" s="847"/>
      <c r="AH218" s="847"/>
      <c r="AI218" s="847"/>
      <c r="AJ218" s="847"/>
      <c r="AK218" s="847"/>
      <c r="AL218" s="847"/>
      <c r="AM218" s="847"/>
      <c r="AN218" s="847"/>
      <c r="AO218" s="847"/>
      <c r="AP218" s="847"/>
      <c r="AQ218" s="847"/>
      <c r="AR218" s="847"/>
      <c r="AS218" s="847"/>
      <c r="AT218" s="847"/>
      <c r="AU218" s="847"/>
      <c r="AV218" s="847"/>
      <c r="AW218" s="847"/>
      <c r="AX218" s="847"/>
      <c r="AY218" s="847"/>
      <c r="AZ218" s="847"/>
      <c r="BA218" s="847"/>
      <c r="BB218" s="847"/>
    </row>
    <row r="219" ht="15.75" customHeight="1">
      <c r="A219" s="901" t="s">
        <v>57</v>
      </c>
      <c r="B219" s="903" t="s">
        <v>5766</v>
      </c>
      <c r="C219" s="793" t="s">
        <v>399</v>
      </c>
      <c r="D219" s="851"/>
      <c r="E219" s="847"/>
      <c r="F219" s="847"/>
      <c r="G219" s="846" t="s">
        <v>582</v>
      </c>
      <c r="H219" s="847"/>
      <c r="I219" s="847"/>
      <c r="J219" s="847"/>
      <c r="K219" s="847"/>
      <c r="L219" s="847"/>
      <c r="M219" s="846" t="s">
        <v>399</v>
      </c>
      <c r="N219" s="847"/>
      <c r="O219" s="847"/>
      <c r="P219" s="847"/>
      <c r="Q219" s="847"/>
      <c r="R219" s="847"/>
      <c r="S219" s="847"/>
      <c r="T219" s="847"/>
      <c r="U219" s="847"/>
      <c r="V219" s="847"/>
      <c r="W219" s="847"/>
      <c r="X219" s="847"/>
      <c r="Y219" s="847"/>
      <c r="Z219" s="847"/>
      <c r="AA219" s="847"/>
      <c r="AB219" s="847"/>
      <c r="AC219" s="847"/>
      <c r="AD219" s="847"/>
      <c r="AE219" s="847"/>
      <c r="AF219" s="847"/>
      <c r="AG219" s="847"/>
      <c r="AH219" s="847"/>
      <c r="AI219" s="847"/>
      <c r="AJ219" s="847"/>
      <c r="AK219" s="847"/>
      <c r="AL219" s="847"/>
      <c r="AM219" s="847"/>
      <c r="AN219" s="847"/>
      <c r="AO219" s="847"/>
      <c r="AP219" s="847"/>
      <c r="AQ219" s="847"/>
      <c r="AR219" s="847"/>
      <c r="AS219" s="847"/>
      <c r="AT219" s="847"/>
      <c r="AU219" s="847"/>
      <c r="AV219" s="847"/>
      <c r="AW219" s="847"/>
      <c r="AX219" s="847"/>
      <c r="AY219" s="847"/>
      <c r="AZ219" s="847"/>
      <c r="BA219" s="847"/>
      <c r="BB219" s="847"/>
    </row>
    <row r="220">
      <c r="A220" s="915" t="s">
        <v>6132</v>
      </c>
      <c r="D220" s="916"/>
      <c r="E220" s="916"/>
      <c r="F220" s="916"/>
      <c r="G220" s="916"/>
      <c r="H220" s="916"/>
      <c r="I220" s="916"/>
      <c r="J220" s="916"/>
      <c r="K220" s="916"/>
      <c r="L220" s="916"/>
      <c r="M220" s="916"/>
      <c r="N220" s="916"/>
      <c r="O220" s="916"/>
      <c r="P220" s="916"/>
      <c r="Q220" s="916"/>
      <c r="R220" s="916"/>
      <c r="S220" s="916"/>
      <c r="T220" s="916"/>
      <c r="U220" s="916"/>
      <c r="V220" s="916"/>
      <c r="W220" s="916"/>
      <c r="X220" s="916"/>
      <c r="Y220" s="916"/>
      <c r="Z220" s="916"/>
      <c r="AA220" s="916"/>
      <c r="AB220" s="916"/>
      <c r="AC220" s="916"/>
      <c r="AD220" s="916"/>
      <c r="AE220" s="916"/>
      <c r="AF220" s="916"/>
      <c r="AG220" s="916"/>
      <c r="AH220" s="916"/>
      <c r="AI220" s="916"/>
      <c r="AJ220" s="916"/>
      <c r="AK220" s="916"/>
      <c r="AL220" s="916"/>
      <c r="AM220" s="916"/>
      <c r="AN220" s="916"/>
      <c r="AO220" s="916"/>
      <c r="AP220" s="916"/>
      <c r="AQ220" s="916"/>
      <c r="AR220" s="916"/>
      <c r="AS220" s="916"/>
      <c r="AT220" s="916"/>
      <c r="AU220" s="916"/>
      <c r="AV220" s="916"/>
      <c r="AW220" s="916"/>
      <c r="AX220" s="916"/>
      <c r="AY220" s="916"/>
      <c r="AZ220" s="916"/>
      <c r="BA220" s="916"/>
      <c r="BB220" s="916"/>
    </row>
    <row r="221" ht="15.75" customHeight="1">
      <c r="A221" s="917" t="s">
        <v>5765</v>
      </c>
      <c r="B221" s="918" t="s">
        <v>6133</v>
      </c>
      <c r="C221" s="793" t="s">
        <v>1894</v>
      </c>
      <c r="D221" s="851"/>
      <c r="E221" s="847"/>
      <c r="F221" s="847"/>
      <c r="G221" s="847"/>
      <c r="H221" s="847"/>
      <c r="I221" s="851"/>
      <c r="J221" s="847"/>
      <c r="K221" s="847"/>
      <c r="L221" s="846" t="s">
        <v>1894</v>
      </c>
      <c r="M221" s="847"/>
      <c r="N221" s="847"/>
      <c r="O221" s="847"/>
      <c r="P221" s="847"/>
      <c r="Q221" s="847"/>
      <c r="R221" s="847"/>
      <c r="S221" s="847"/>
      <c r="T221" s="847"/>
      <c r="U221" s="847"/>
      <c r="V221" s="847"/>
      <c r="W221" s="847"/>
      <c r="X221" s="847"/>
      <c r="Y221" s="852" t="s">
        <v>625</v>
      </c>
      <c r="Z221" s="847"/>
      <c r="AA221" s="847"/>
      <c r="AB221" s="847"/>
      <c r="AC221" s="847"/>
      <c r="AD221" s="847"/>
      <c r="AE221" s="847"/>
      <c r="AF221" s="847"/>
      <c r="AG221" s="847"/>
      <c r="AH221" s="847"/>
      <c r="AI221" s="847"/>
      <c r="AJ221" s="847"/>
      <c r="AK221" s="847"/>
      <c r="AL221" s="847"/>
      <c r="AM221" s="847"/>
      <c r="AN221" s="847"/>
      <c r="AO221" s="847"/>
      <c r="AP221" s="847"/>
      <c r="AQ221" s="847"/>
      <c r="AR221" s="847"/>
      <c r="AS221" s="847"/>
      <c r="AT221" s="847"/>
      <c r="AU221" s="847"/>
      <c r="AV221" s="847"/>
      <c r="AW221" s="847"/>
      <c r="AX221" s="847"/>
      <c r="AY221" s="847"/>
      <c r="AZ221" s="847"/>
      <c r="BA221" s="847"/>
      <c r="BB221" s="847"/>
    </row>
    <row r="222" ht="15.75" customHeight="1">
      <c r="A222" s="919"/>
      <c r="B222" s="920" t="s">
        <v>6134</v>
      </c>
      <c r="C222" s="793" t="s">
        <v>3462</v>
      </c>
      <c r="D222" s="851"/>
      <c r="E222" s="847"/>
      <c r="F222" s="847"/>
      <c r="G222" s="847"/>
      <c r="H222" s="847"/>
      <c r="I222" s="848" t="str">
        <f>HYPERLINK("https://youtu.be/K8Egs0-qumI","48.41")</f>
        <v>48.41</v>
      </c>
      <c r="J222" s="847"/>
      <c r="K222" s="847"/>
      <c r="L222" s="847"/>
      <c r="M222" s="846" t="s">
        <v>3462</v>
      </c>
      <c r="N222" s="847"/>
      <c r="O222" s="847"/>
      <c r="P222" s="847"/>
      <c r="Q222" s="847"/>
      <c r="R222" s="847"/>
      <c r="S222" s="847"/>
      <c r="T222" s="847"/>
      <c r="U222" s="847"/>
      <c r="V222" s="847"/>
      <c r="W222" s="847"/>
      <c r="X222" s="847"/>
      <c r="Y222" s="847"/>
      <c r="Z222" s="847"/>
      <c r="AA222" s="847"/>
      <c r="AB222" s="847"/>
      <c r="AC222" s="847"/>
      <c r="AD222" s="847"/>
      <c r="AE222" s="847"/>
      <c r="AF222" s="847"/>
      <c r="AG222" s="847"/>
      <c r="AH222" s="847"/>
      <c r="AI222" s="847"/>
      <c r="AJ222" s="847"/>
      <c r="AK222" s="847"/>
      <c r="AL222" s="847"/>
      <c r="AM222" s="847"/>
      <c r="AN222" s="847"/>
      <c r="AO222" s="847"/>
      <c r="AP222" s="847"/>
      <c r="AQ222" s="847"/>
      <c r="AR222" s="847"/>
      <c r="AS222" s="847"/>
      <c r="AT222" s="847"/>
      <c r="AU222" s="847"/>
      <c r="AV222" s="847"/>
      <c r="AW222" s="847"/>
      <c r="AX222" s="847"/>
      <c r="AY222" s="847"/>
      <c r="AZ222" s="847"/>
      <c r="BA222" s="847"/>
      <c r="BB222" s="847"/>
    </row>
    <row r="223" ht="15.75" customHeight="1">
      <c r="A223" s="919"/>
      <c r="B223" s="920" t="s">
        <v>6135</v>
      </c>
      <c r="C223" s="793" t="s">
        <v>3799</v>
      </c>
      <c r="D223" s="851"/>
      <c r="E223" s="847"/>
      <c r="F223" s="847"/>
      <c r="G223" s="847"/>
      <c r="H223" s="847"/>
      <c r="I223" s="847" t="s">
        <v>2785</v>
      </c>
      <c r="J223" s="847"/>
      <c r="K223" s="847"/>
      <c r="L223" s="846" t="s">
        <v>3799</v>
      </c>
      <c r="M223" s="847"/>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47"/>
      <c r="AJ223" s="847"/>
      <c r="AK223" s="847"/>
      <c r="AL223" s="847"/>
      <c r="AM223" s="847"/>
      <c r="AN223" s="847"/>
      <c r="AO223" s="847"/>
      <c r="AP223" s="847"/>
      <c r="AQ223" s="847"/>
      <c r="AR223" s="847"/>
      <c r="AS223" s="847"/>
      <c r="AT223" s="847"/>
      <c r="AU223" s="847"/>
      <c r="AV223" s="847"/>
      <c r="AW223" s="847"/>
      <c r="AX223" s="847"/>
      <c r="AY223" s="847"/>
      <c r="AZ223" s="847"/>
      <c r="BA223" s="847"/>
      <c r="BB223" s="847"/>
    </row>
    <row r="224" ht="15.75" customHeight="1">
      <c r="A224" s="919"/>
      <c r="B224" s="920" t="s">
        <v>6136</v>
      </c>
      <c r="C224" s="921" t="str">
        <f>HYPERLINK("https://youtu.be/kMOGrk3P1Fc","45.34")</f>
        <v>45.34</v>
      </c>
      <c r="D224" s="851"/>
      <c r="E224" s="846" t="s">
        <v>3202</v>
      </c>
      <c r="F224" s="847"/>
      <c r="G224" s="847"/>
      <c r="H224" s="847"/>
      <c r="I224" s="848" t="str">
        <f>HYPERLINK("https://youtu.be/kMOGrk3P1Fc","45.34")</f>
        <v>45.34</v>
      </c>
      <c r="J224" s="847"/>
      <c r="K224" s="848" t="s">
        <v>6137</v>
      </c>
      <c r="L224" s="847"/>
      <c r="M224" s="847"/>
      <c r="N224" s="847"/>
      <c r="O224" s="847"/>
      <c r="P224" s="847"/>
      <c r="Q224" s="847"/>
      <c r="R224" s="847" t="s">
        <v>1518</v>
      </c>
      <c r="S224" s="847"/>
      <c r="T224" s="847"/>
      <c r="U224" s="847"/>
      <c r="V224" s="847"/>
      <c r="W224" s="847"/>
      <c r="X224" s="847"/>
      <c r="Y224" s="847"/>
      <c r="Z224" s="847"/>
      <c r="AA224" s="847"/>
      <c r="AB224" s="847"/>
      <c r="AC224" s="847"/>
      <c r="AD224" s="847"/>
      <c r="AE224" s="847"/>
      <c r="AF224" s="847"/>
      <c r="AG224" s="847"/>
      <c r="AH224" s="847"/>
      <c r="AI224" s="847"/>
      <c r="AJ224" s="847"/>
      <c r="AK224" s="847"/>
      <c r="AL224" s="847"/>
      <c r="AM224" s="847"/>
      <c r="AN224" s="847"/>
      <c r="AO224" s="847"/>
      <c r="AP224" s="847"/>
      <c r="AQ224" s="847"/>
      <c r="AR224" s="847"/>
      <c r="AS224" s="847"/>
      <c r="AT224" s="847"/>
      <c r="AU224" s="847"/>
      <c r="AV224" s="847"/>
      <c r="AW224" s="847"/>
      <c r="AX224" s="847"/>
      <c r="AY224" s="847"/>
      <c r="AZ224" s="847"/>
      <c r="BA224" s="847"/>
      <c r="BB224" s="847"/>
    </row>
    <row r="225" ht="15.75" customHeight="1">
      <c r="A225" s="919"/>
      <c r="B225" s="920" t="s">
        <v>6138</v>
      </c>
      <c r="C225" s="793" t="s">
        <v>878</v>
      </c>
      <c r="D225" s="846" t="s">
        <v>878</v>
      </c>
      <c r="E225" s="852" t="s">
        <v>6139</v>
      </c>
      <c r="F225" s="847"/>
      <c r="G225" s="852" t="s">
        <v>6140</v>
      </c>
      <c r="H225" s="846" t="s">
        <v>5495</v>
      </c>
      <c r="I225" s="851"/>
      <c r="J225" s="847"/>
      <c r="K225" s="847"/>
      <c r="L225" s="797" t="s">
        <v>3471</v>
      </c>
      <c r="M225" s="846" t="s">
        <v>4622</v>
      </c>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47"/>
      <c r="AJ225" s="847"/>
      <c r="AK225" s="847"/>
      <c r="AL225" s="847"/>
      <c r="AM225" s="847"/>
      <c r="AN225" s="847"/>
      <c r="AO225" s="847"/>
      <c r="AP225" s="847"/>
      <c r="AQ225" s="847"/>
      <c r="AR225" s="847"/>
      <c r="AS225" s="847"/>
      <c r="AT225" s="847"/>
      <c r="AU225" s="847"/>
      <c r="AV225" s="847"/>
      <c r="AW225" s="847"/>
      <c r="AX225" s="847"/>
      <c r="AY225" s="847"/>
      <c r="AZ225" s="847"/>
      <c r="BA225" s="847"/>
      <c r="BB225" s="847"/>
    </row>
    <row r="226" ht="15.75" customHeight="1">
      <c r="A226" s="919"/>
      <c r="B226" s="920" t="s">
        <v>6141</v>
      </c>
      <c r="C226" s="793" t="s">
        <v>3471</v>
      </c>
      <c r="D226" s="846" t="s">
        <v>3471</v>
      </c>
      <c r="E226" s="847"/>
      <c r="F226" s="847"/>
      <c r="G226" s="847"/>
      <c r="I226" s="851"/>
      <c r="J226" s="847"/>
      <c r="K226" s="847"/>
      <c r="L226" s="847"/>
      <c r="M226" s="871"/>
      <c r="N226" s="847"/>
      <c r="O226" s="847"/>
      <c r="P226" s="852" t="s">
        <v>814</v>
      </c>
      <c r="Q226" s="847"/>
      <c r="R226" s="847"/>
      <c r="S226" s="847"/>
      <c r="T226" s="847"/>
      <c r="U226" s="847"/>
      <c r="V226" s="847"/>
      <c r="W226" s="847"/>
      <c r="X226" s="847"/>
      <c r="Y226" s="847"/>
      <c r="Z226" s="847"/>
      <c r="AA226" s="847"/>
      <c r="AB226" s="847"/>
      <c r="AC226" s="847"/>
      <c r="AD226" s="847"/>
      <c r="AE226" s="847"/>
      <c r="AF226" s="847"/>
      <c r="AG226" s="847"/>
      <c r="AH226" s="847"/>
      <c r="AI226" s="847"/>
      <c r="AJ226" s="847"/>
      <c r="AK226" s="847"/>
      <c r="AL226" s="847"/>
      <c r="AM226" s="847"/>
      <c r="AN226" s="847"/>
      <c r="AO226" s="847"/>
      <c r="AP226" s="847"/>
      <c r="AQ226" s="847"/>
      <c r="AR226" s="847"/>
      <c r="AS226" s="847"/>
      <c r="AT226" s="847"/>
      <c r="AU226" s="847"/>
      <c r="AV226" s="847"/>
      <c r="AW226" s="847"/>
      <c r="AX226" s="847"/>
      <c r="AY226" s="847"/>
      <c r="AZ226" s="847"/>
      <c r="BA226" s="847"/>
      <c r="BB226" s="847"/>
    </row>
    <row r="227" ht="15.75" customHeight="1">
      <c r="A227" s="919"/>
      <c r="B227" s="920" t="s">
        <v>6142</v>
      </c>
      <c r="C227" s="793" t="s">
        <v>182</v>
      </c>
      <c r="D227" s="846" t="s">
        <v>182</v>
      </c>
      <c r="E227" s="847"/>
      <c r="F227" s="847"/>
      <c r="G227" s="847"/>
      <c r="H227" s="846" t="s">
        <v>4393</v>
      </c>
      <c r="I227" s="851"/>
      <c r="J227" s="847"/>
      <c r="K227" s="847"/>
      <c r="L227" s="847"/>
      <c r="M227" s="847"/>
      <c r="N227" s="847"/>
      <c r="O227" s="847"/>
      <c r="P227" s="852" t="s">
        <v>6143</v>
      </c>
      <c r="Q227" s="847"/>
      <c r="R227" s="847"/>
      <c r="S227" s="847"/>
      <c r="T227" s="847"/>
      <c r="U227" s="847"/>
      <c r="V227" s="847"/>
      <c r="W227" s="847"/>
      <c r="X227" s="847"/>
      <c r="Y227" s="847"/>
      <c r="Z227" s="847"/>
      <c r="AA227" s="847"/>
      <c r="AB227" s="847"/>
      <c r="AC227" s="847"/>
      <c r="AD227" s="847"/>
      <c r="AE227" s="847"/>
      <c r="AF227" s="847"/>
      <c r="AG227" s="847"/>
      <c r="AH227" s="847"/>
      <c r="AI227" s="847"/>
      <c r="AJ227" s="847"/>
      <c r="AK227" s="847"/>
      <c r="AL227" s="847"/>
      <c r="AM227" s="847"/>
      <c r="AN227" s="847"/>
      <c r="AO227" s="847"/>
      <c r="AP227" s="847"/>
      <c r="AQ227" s="847"/>
      <c r="AR227" s="847"/>
      <c r="AS227" s="847"/>
      <c r="AT227" s="847"/>
      <c r="AU227" s="847"/>
      <c r="AV227" s="847"/>
      <c r="AW227" s="847"/>
      <c r="AX227" s="847"/>
      <c r="AY227" s="847"/>
      <c r="AZ227" s="847"/>
      <c r="BA227" s="847"/>
      <c r="BB227" s="847"/>
    </row>
    <row r="228" ht="15.75" customHeight="1">
      <c r="A228" s="919"/>
      <c r="B228" s="920" t="s">
        <v>6144</v>
      </c>
      <c r="C228" s="793" t="s">
        <v>4054</v>
      </c>
      <c r="D228" s="846" t="s">
        <v>4054</v>
      </c>
      <c r="E228" s="847"/>
      <c r="F228" s="847"/>
      <c r="G228" s="847"/>
      <c r="H228" s="797" t="s">
        <v>1473</v>
      </c>
      <c r="I228" s="851"/>
      <c r="J228" s="847"/>
      <c r="K228" s="846" t="s">
        <v>2004</v>
      </c>
      <c r="L228" s="847"/>
      <c r="M228" s="847"/>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47"/>
      <c r="AJ228" s="847"/>
      <c r="AK228" s="847"/>
      <c r="AL228" s="847"/>
      <c r="AM228" s="847"/>
      <c r="AN228" s="847"/>
      <c r="AO228" s="847"/>
      <c r="AP228" s="847"/>
      <c r="AQ228" s="847"/>
      <c r="AR228" s="847"/>
      <c r="AS228" s="847"/>
      <c r="AT228" s="847"/>
      <c r="AU228" s="847"/>
      <c r="AV228" s="847"/>
      <c r="AW228" s="847"/>
      <c r="AX228" s="847"/>
      <c r="AY228" s="847"/>
      <c r="AZ228" s="847"/>
      <c r="BA228" s="847"/>
      <c r="BB228" s="847"/>
    </row>
    <row r="229" ht="15.75" customHeight="1">
      <c r="A229" s="917" t="s">
        <v>5875</v>
      </c>
      <c r="B229" s="918" t="s">
        <v>6145</v>
      </c>
      <c r="C229" s="793" t="s">
        <v>2740</v>
      </c>
      <c r="D229" s="851"/>
      <c r="E229" s="846" t="s">
        <v>2339</v>
      </c>
      <c r="F229" s="846" t="s">
        <v>2740</v>
      </c>
      <c r="G229" s="847"/>
      <c r="H229" s="847"/>
      <c r="I229" s="848" t="str">
        <f>HYPERLINK("https://youtu.be/_GZXmZdCc5s","31.80")</f>
        <v>31.80</v>
      </c>
      <c r="J229" s="848" t="str">
        <f>HYPERLINK("https://youtu.be/kUsh0nBBuMY","32.45")</f>
        <v>32.45</v>
      </c>
      <c r="K229" s="846" t="s">
        <v>6146</v>
      </c>
      <c r="L229" s="847"/>
      <c r="M229" s="847"/>
      <c r="N229" s="852" t="s">
        <v>3678</v>
      </c>
      <c r="O229" s="847"/>
      <c r="P229" s="847"/>
      <c r="Q229" s="847" t="s">
        <v>512</v>
      </c>
      <c r="R229" s="847"/>
      <c r="S229" s="847"/>
      <c r="T229" s="847"/>
      <c r="U229" s="847"/>
      <c r="V229" s="847"/>
      <c r="W229" s="847"/>
      <c r="X229" s="847"/>
      <c r="Y229" s="847"/>
      <c r="Z229" s="847"/>
      <c r="AA229" s="847"/>
      <c r="AB229" s="847"/>
      <c r="AC229" s="847"/>
      <c r="AD229" s="847"/>
      <c r="AE229" s="847"/>
      <c r="AF229" s="847"/>
      <c r="AG229" s="852" t="s">
        <v>2879</v>
      </c>
      <c r="AH229" s="847"/>
      <c r="AI229" s="847"/>
      <c r="AJ229" s="847"/>
      <c r="AK229" s="847"/>
      <c r="AL229" s="847"/>
      <c r="AM229" s="847"/>
      <c r="AN229" s="847"/>
      <c r="AO229" s="847"/>
      <c r="AP229" s="847"/>
      <c r="AQ229" s="847"/>
      <c r="AR229" s="847"/>
      <c r="AS229" s="847"/>
      <c r="AT229" s="847"/>
      <c r="AU229" s="847"/>
      <c r="AV229" s="847"/>
      <c r="AW229" s="847"/>
      <c r="AX229" s="847"/>
      <c r="AY229" s="847"/>
      <c r="AZ229" s="847"/>
      <c r="BA229" s="847"/>
      <c r="BB229" s="847"/>
    </row>
    <row r="230" ht="15.75" customHeight="1">
      <c r="A230" s="919"/>
      <c r="B230" s="920" t="s">
        <v>6147</v>
      </c>
      <c r="C230" s="793" t="s">
        <v>348</v>
      </c>
      <c r="D230" s="851"/>
      <c r="E230" s="847"/>
      <c r="F230" s="847"/>
      <c r="G230" s="847"/>
      <c r="H230" s="847"/>
      <c r="I230" s="847"/>
      <c r="J230" s="862"/>
      <c r="K230" s="847"/>
      <c r="L230" s="847"/>
      <c r="M230" s="846" t="s">
        <v>348</v>
      </c>
      <c r="N230" s="847"/>
      <c r="O230" s="847"/>
      <c r="P230" s="847"/>
      <c r="Q230" s="830" t="s">
        <v>3073</v>
      </c>
      <c r="R230" s="862"/>
      <c r="S230" s="847"/>
      <c r="T230" s="847"/>
      <c r="U230" s="847"/>
      <c r="V230" s="847"/>
      <c r="W230" s="847"/>
      <c r="X230" s="847"/>
      <c r="Y230" s="847"/>
      <c r="Z230" s="847"/>
      <c r="AA230" s="847"/>
      <c r="AB230" s="847"/>
      <c r="AC230" s="847"/>
      <c r="AD230" s="847"/>
      <c r="AE230" s="847"/>
      <c r="AF230" s="847"/>
      <c r="AG230" s="847"/>
      <c r="AH230" s="847"/>
      <c r="AI230" s="847"/>
      <c r="AJ230" s="847"/>
      <c r="AK230" s="847"/>
      <c r="AL230" s="847"/>
      <c r="AM230" s="847"/>
      <c r="AN230" s="847"/>
      <c r="AO230" s="847"/>
      <c r="AP230" s="847"/>
      <c r="AQ230" s="847"/>
      <c r="AR230" s="847"/>
      <c r="AS230" s="847"/>
      <c r="AT230" s="847"/>
      <c r="AU230" s="847"/>
      <c r="AV230" s="847"/>
      <c r="AW230" s="847"/>
      <c r="AX230" s="847"/>
      <c r="AY230" s="847"/>
      <c r="AZ230" s="847"/>
      <c r="BA230" s="847"/>
      <c r="BB230" s="847"/>
    </row>
    <row r="231" ht="15.75" customHeight="1">
      <c r="A231" s="919"/>
      <c r="B231" s="920" t="s">
        <v>6148</v>
      </c>
      <c r="C231" s="793" t="s">
        <v>4743</v>
      </c>
      <c r="D231" s="851"/>
      <c r="E231" s="847"/>
      <c r="F231" s="847"/>
      <c r="G231" s="847"/>
      <c r="H231" s="871"/>
      <c r="I231" s="847"/>
      <c r="J231" s="862"/>
      <c r="K231" s="847"/>
      <c r="L231" s="847"/>
      <c r="M231" s="847"/>
      <c r="N231" s="847"/>
      <c r="O231" s="847"/>
      <c r="P231" s="847"/>
      <c r="Q231" s="847"/>
      <c r="R231" s="862"/>
      <c r="S231" s="847"/>
      <c r="T231" s="847"/>
      <c r="U231" s="847"/>
      <c r="V231" s="847"/>
      <c r="W231" s="847"/>
      <c r="X231" s="847"/>
      <c r="Y231" s="847"/>
      <c r="Z231" s="847"/>
      <c r="AA231" s="847"/>
      <c r="AB231" s="847"/>
      <c r="AC231" s="847"/>
      <c r="AD231" s="847"/>
      <c r="AE231" s="847"/>
      <c r="AF231" s="847"/>
      <c r="AG231" s="847"/>
      <c r="AH231" s="847"/>
      <c r="AI231" s="847"/>
      <c r="AJ231" s="847"/>
      <c r="AK231" s="847"/>
      <c r="AL231" s="847"/>
      <c r="AM231" s="847"/>
      <c r="AN231" s="847"/>
      <c r="AO231" s="847"/>
      <c r="AP231" s="847"/>
      <c r="AQ231" s="847"/>
      <c r="AR231" s="847"/>
      <c r="AS231" s="847"/>
      <c r="AT231" s="847"/>
      <c r="AU231" s="847"/>
      <c r="AV231" s="847"/>
      <c r="AW231" s="847"/>
      <c r="AX231" s="847"/>
      <c r="AY231" s="847"/>
      <c r="AZ231" s="847"/>
      <c r="BA231" s="847"/>
      <c r="BB231" s="847"/>
    </row>
    <row r="232" ht="15.75" customHeight="1">
      <c r="A232" s="919"/>
      <c r="B232" s="920" t="s">
        <v>6149</v>
      </c>
      <c r="C232" s="793" t="s">
        <v>3148</v>
      </c>
      <c r="D232" s="846" t="s">
        <v>3148</v>
      </c>
      <c r="E232" s="846" t="s">
        <v>6150</v>
      </c>
      <c r="F232" s="846" t="s">
        <v>6151</v>
      </c>
      <c r="G232" s="852" t="s">
        <v>537</v>
      </c>
      <c r="H232" s="846" t="s">
        <v>857</v>
      </c>
      <c r="I232" s="847" t="s">
        <v>2782</v>
      </c>
      <c r="J232" s="862" t="s">
        <v>6152</v>
      </c>
      <c r="K232" s="846" t="s">
        <v>2005</v>
      </c>
      <c r="L232" s="797" t="s">
        <v>1106</v>
      </c>
      <c r="M232" s="847"/>
      <c r="N232" s="847"/>
      <c r="O232" s="847"/>
      <c r="P232" s="847"/>
      <c r="Q232" s="830" t="s">
        <v>6153</v>
      </c>
      <c r="R232" s="862" t="s">
        <v>3073</v>
      </c>
      <c r="S232" s="847"/>
      <c r="T232" s="847"/>
      <c r="U232" s="847"/>
      <c r="V232" s="847"/>
      <c r="W232" s="847"/>
      <c r="X232" s="847"/>
      <c r="Y232" s="847"/>
      <c r="Z232" s="847"/>
      <c r="AA232" s="847"/>
      <c r="AB232" s="847"/>
      <c r="AC232" s="847"/>
      <c r="AD232" s="847"/>
      <c r="AE232" s="847"/>
      <c r="AF232" s="847"/>
      <c r="AG232" s="847"/>
      <c r="AH232" s="847"/>
      <c r="AI232" s="847"/>
      <c r="AJ232" s="847"/>
      <c r="AK232" s="847"/>
      <c r="AL232" s="847"/>
      <c r="AM232" s="847"/>
      <c r="AN232" s="847"/>
      <c r="AO232" s="847"/>
      <c r="AP232" s="847"/>
      <c r="AQ232" s="847"/>
      <c r="AR232" s="847"/>
      <c r="AS232" s="847"/>
      <c r="AT232" s="847"/>
      <c r="AU232" s="847"/>
      <c r="AV232" s="847"/>
      <c r="AW232" s="847"/>
      <c r="AX232" s="847"/>
      <c r="AY232" s="847"/>
      <c r="AZ232" s="847"/>
      <c r="BA232" s="847"/>
      <c r="BB232" s="847"/>
    </row>
    <row r="233" ht="15.75" customHeight="1">
      <c r="A233" s="917" t="s">
        <v>5798</v>
      </c>
      <c r="B233" s="918" t="s">
        <v>6154</v>
      </c>
      <c r="C233" s="793" t="s">
        <v>6155</v>
      </c>
      <c r="D233" s="846" t="s">
        <v>6156</v>
      </c>
      <c r="E233" s="847"/>
      <c r="F233" s="862" t="s">
        <v>6157</v>
      </c>
      <c r="G233" s="846" t="str">
        <f>HYPERLINK("https://clips.twitch.tv/ArbitrarySuccessfulGarageSuperVinlin","46.83")</f>
        <v>46.83</v>
      </c>
      <c r="H233" s="847"/>
      <c r="I233" s="848" t="str">
        <f>HYPERLINK("https://youtu.be/fNmQmNF7N9I","46.93")</f>
        <v>46.93</v>
      </c>
      <c r="J233" s="847"/>
      <c r="K233" s="846" t="s">
        <v>6158</v>
      </c>
      <c r="L233" s="922"/>
      <c r="M233" s="846" t="s">
        <v>2785</v>
      </c>
      <c r="N233" s="847"/>
      <c r="O233" s="862" t="s">
        <v>2985</v>
      </c>
      <c r="P233" s="852" t="s">
        <v>4773</v>
      </c>
      <c r="Q233" s="847" t="s">
        <v>6159</v>
      </c>
      <c r="R233" s="847"/>
      <c r="S233" s="847"/>
      <c r="T233" s="847"/>
      <c r="U233" s="847"/>
      <c r="V233" s="847"/>
      <c r="W233" s="852" t="s">
        <v>4776</v>
      </c>
      <c r="X233" s="846" t="s">
        <v>6155</v>
      </c>
      <c r="Y233" s="847"/>
      <c r="Z233" s="847"/>
      <c r="AA233" s="847"/>
      <c r="AB233" s="847"/>
      <c r="AC233" s="847"/>
      <c r="AD233" s="847"/>
      <c r="AE233" s="847"/>
      <c r="AF233" s="847"/>
      <c r="AG233" s="847"/>
      <c r="AH233" s="847"/>
      <c r="AI233" s="847"/>
      <c r="AJ233" s="847"/>
      <c r="AK233" s="847"/>
      <c r="AL233" s="847"/>
      <c r="AM233" s="847"/>
      <c r="AN233" s="847"/>
      <c r="AO233" s="847"/>
      <c r="AP233" s="847"/>
      <c r="AQ233" s="847"/>
      <c r="AR233" s="847"/>
      <c r="AS233" s="847"/>
      <c r="AT233" s="847"/>
      <c r="AU233" s="847"/>
      <c r="AV233" s="847"/>
      <c r="AW233" s="847"/>
      <c r="AX233" s="847"/>
      <c r="AY233" s="847"/>
      <c r="AZ233" s="847"/>
      <c r="BA233" s="847"/>
      <c r="BB233" s="847"/>
    </row>
    <row r="234" ht="15.75" customHeight="1">
      <c r="A234" s="919"/>
      <c r="B234" s="920" t="s">
        <v>6160</v>
      </c>
      <c r="C234" s="793" t="s">
        <v>1518</v>
      </c>
      <c r="D234" s="846" t="s">
        <v>3499</v>
      </c>
      <c r="E234" s="847"/>
      <c r="F234" s="862" t="s">
        <v>1939</v>
      </c>
      <c r="G234" s="846" t="str">
        <f>HYPERLINK("https://clips.twitch.tv/AltruisticResoluteWolverineRlyTho","45.70")</f>
        <v>45.70</v>
      </c>
      <c r="H234" s="846" t="s">
        <v>2704</v>
      </c>
      <c r="I234" s="848" t="str">
        <f>HYPERLINK(" https://youtu.be/dsDcBzsPA5s","45.74")</f>
        <v>45.74</v>
      </c>
      <c r="J234" s="862" t="s">
        <v>1413</v>
      </c>
      <c r="K234" s="846" t="s">
        <v>6161</v>
      </c>
      <c r="L234" s="847"/>
      <c r="M234" s="853" t="s">
        <v>5078</v>
      </c>
      <c r="N234" s="846" t="s">
        <v>3106</v>
      </c>
      <c r="O234" s="862" t="s">
        <v>3013</v>
      </c>
      <c r="P234" s="852" t="s">
        <v>1906</v>
      </c>
      <c r="Q234" s="847" t="s">
        <v>6143</v>
      </c>
      <c r="R234" s="847"/>
      <c r="S234" s="847"/>
      <c r="T234" s="847"/>
      <c r="U234" s="847"/>
      <c r="V234" s="847"/>
      <c r="W234" s="852" t="s">
        <v>6162</v>
      </c>
      <c r="X234" s="846" t="s">
        <v>1518</v>
      </c>
      <c r="Y234" s="847"/>
      <c r="Z234" s="847"/>
      <c r="AA234" s="847"/>
      <c r="AB234" s="847"/>
      <c r="AC234" s="847"/>
      <c r="AD234" s="847"/>
      <c r="AE234" s="847"/>
      <c r="AF234" s="847"/>
      <c r="AG234" s="847"/>
      <c r="AH234" s="847"/>
      <c r="AI234" s="847"/>
      <c r="AJ234" s="847"/>
      <c r="AK234" s="847"/>
      <c r="AL234" s="847"/>
      <c r="AM234" s="847"/>
      <c r="AN234" s="847"/>
      <c r="AO234" s="847"/>
      <c r="AP234" s="847"/>
      <c r="AQ234" s="847"/>
      <c r="AR234" s="847"/>
      <c r="AS234" s="847"/>
      <c r="AT234" s="847"/>
      <c r="AU234" s="847"/>
      <c r="AV234" s="847"/>
      <c r="AW234" s="847"/>
      <c r="AX234" s="847"/>
      <c r="AY234" s="847"/>
      <c r="AZ234" s="847"/>
      <c r="BA234" s="847"/>
      <c r="BB234" s="847"/>
    </row>
    <row r="235" ht="15.75" customHeight="1">
      <c r="A235" s="919"/>
      <c r="B235" s="920" t="s">
        <v>6163</v>
      </c>
      <c r="C235" s="793" t="s">
        <v>298</v>
      </c>
      <c r="D235" s="846" t="s">
        <v>298</v>
      </c>
      <c r="E235" s="847"/>
      <c r="F235" s="874" t="s">
        <v>5244</v>
      </c>
      <c r="G235" s="862" t="s">
        <v>583</v>
      </c>
      <c r="H235" s="846" t="s">
        <v>1308</v>
      </c>
      <c r="I235" s="848" t="str">
        <f>HYPERLINK("https://youtu.be/9O9oqhlyCxY","45.20")</f>
        <v>45.20</v>
      </c>
      <c r="J235" s="830" t="s">
        <v>6164</v>
      </c>
      <c r="K235" s="846" t="s">
        <v>2006</v>
      </c>
      <c r="L235" s="797" t="s">
        <v>1107</v>
      </c>
      <c r="M235" s="862" t="s">
        <v>402</v>
      </c>
      <c r="N235" s="847"/>
      <c r="O235" s="862" t="s">
        <v>316</v>
      </c>
      <c r="P235" s="846" t="s">
        <v>1191</v>
      </c>
      <c r="Q235" s="847"/>
      <c r="R235" s="847"/>
      <c r="S235" s="847"/>
      <c r="T235" s="847"/>
      <c r="U235" s="847"/>
      <c r="V235" s="847"/>
      <c r="W235" s="852" t="s">
        <v>3560</v>
      </c>
      <c r="X235" s="847"/>
      <c r="Y235" s="847"/>
      <c r="Z235" s="847"/>
      <c r="AA235" s="847"/>
      <c r="AB235" s="847"/>
      <c r="AC235" s="847"/>
      <c r="AD235" s="847"/>
      <c r="AE235" s="847"/>
      <c r="AF235" s="847"/>
      <c r="AG235" s="847"/>
      <c r="AH235" s="847"/>
      <c r="AI235" s="847"/>
      <c r="AJ235" s="847"/>
      <c r="AK235" s="847"/>
      <c r="AL235" s="847"/>
      <c r="AM235" s="847"/>
      <c r="AN235" s="847"/>
      <c r="AO235" s="847"/>
      <c r="AP235" s="847"/>
      <c r="AQ235" s="847"/>
      <c r="AR235" s="847"/>
      <c r="AS235" s="847"/>
      <c r="AT235" s="847"/>
      <c r="AU235" s="847"/>
      <c r="AV235" s="847"/>
      <c r="AW235" s="847"/>
      <c r="AX235" s="847"/>
      <c r="AY235" s="847"/>
      <c r="AZ235" s="847"/>
      <c r="BA235" s="847"/>
      <c r="BB235" s="847"/>
    </row>
    <row r="236" ht="15.75" customHeight="1">
      <c r="A236" s="917" t="s">
        <v>6165</v>
      </c>
      <c r="B236" s="923"/>
      <c r="C236" s="793" t="s">
        <v>4522</v>
      </c>
      <c r="D236" s="846" t="s">
        <v>2217</v>
      </c>
      <c r="E236" s="846" t="s">
        <v>4355</v>
      </c>
      <c r="F236" s="847"/>
      <c r="G236" s="862" t="s">
        <v>6166</v>
      </c>
      <c r="H236" s="846" t="s">
        <v>2698</v>
      </c>
      <c r="I236" s="875"/>
      <c r="J236" s="847"/>
      <c r="K236" s="846" t="s">
        <v>310</v>
      </c>
      <c r="L236" s="847"/>
      <c r="M236" s="846" t="s">
        <v>4522</v>
      </c>
      <c r="N236" s="847"/>
      <c r="O236" s="847"/>
      <c r="P236" s="846" t="s">
        <v>3731</v>
      </c>
      <c r="Q236" s="847"/>
      <c r="R236" s="847"/>
      <c r="S236" s="852" t="s">
        <v>6167</v>
      </c>
      <c r="T236" s="847"/>
      <c r="U236" s="846" t="s">
        <v>3183</v>
      </c>
      <c r="V236" s="847"/>
      <c r="W236" s="847"/>
      <c r="X236" s="847"/>
      <c r="Y236" s="847"/>
      <c r="Z236" s="847"/>
      <c r="AA236" s="875"/>
      <c r="AB236" s="847"/>
      <c r="AC236" s="847"/>
      <c r="AD236" s="847"/>
      <c r="AE236" s="847"/>
      <c r="AF236" s="847"/>
      <c r="AG236" s="847"/>
      <c r="AH236" s="847"/>
      <c r="AI236" s="847"/>
      <c r="AJ236" s="847"/>
      <c r="AK236" s="847"/>
      <c r="AL236" s="847"/>
      <c r="AM236" s="847"/>
      <c r="AN236" s="847"/>
      <c r="AO236" s="847"/>
      <c r="AP236" s="847"/>
      <c r="AQ236" s="847"/>
      <c r="AR236" s="847"/>
      <c r="AS236" s="847"/>
      <c r="AT236" s="847"/>
      <c r="AU236" s="847"/>
      <c r="AV236" s="847"/>
      <c r="AW236" s="847"/>
      <c r="AX236" s="847"/>
      <c r="AY236" s="847"/>
      <c r="AZ236" s="847"/>
      <c r="BA236" s="847"/>
      <c r="BB236" s="847"/>
    </row>
    <row r="237" ht="15.75" customHeight="1">
      <c r="A237" s="917" t="s">
        <v>5907</v>
      </c>
      <c r="B237" s="924" t="s">
        <v>6168</v>
      </c>
      <c r="C237" s="793" t="s">
        <v>405</v>
      </c>
      <c r="D237" s="846" t="s">
        <v>6169</v>
      </c>
      <c r="E237" s="846" t="s">
        <v>6170</v>
      </c>
      <c r="F237" s="847"/>
      <c r="G237" s="852" t="s">
        <v>586</v>
      </c>
      <c r="H237" s="846" t="s">
        <v>1356</v>
      </c>
      <c r="I237" s="846" t="s">
        <v>6171</v>
      </c>
      <c r="J237" s="847"/>
      <c r="K237" s="846" t="s">
        <v>2009</v>
      </c>
      <c r="L237" s="797" t="s">
        <v>2844</v>
      </c>
      <c r="M237" s="846" t="s">
        <v>405</v>
      </c>
      <c r="N237" s="847"/>
      <c r="O237" s="847"/>
      <c r="P237" s="847"/>
      <c r="Q237" s="847"/>
      <c r="R237" s="847"/>
      <c r="S237" s="847"/>
      <c r="T237" s="847"/>
      <c r="U237" s="847"/>
      <c r="V237" s="847"/>
      <c r="W237" s="847"/>
      <c r="X237" s="847"/>
      <c r="Y237" s="847"/>
      <c r="Z237" s="847"/>
      <c r="AA237" s="846" t="s">
        <v>6172</v>
      </c>
      <c r="AB237" s="847"/>
      <c r="AC237" s="847"/>
      <c r="AD237" s="847"/>
      <c r="AE237" s="847"/>
      <c r="AF237" s="847"/>
      <c r="AG237" s="847"/>
      <c r="AH237" s="847"/>
      <c r="AI237" s="847"/>
      <c r="AJ237" s="847"/>
      <c r="AK237" s="847"/>
      <c r="AL237" s="847"/>
      <c r="AM237" s="847"/>
      <c r="AN237" s="847"/>
      <c r="AO237" s="847"/>
      <c r="AP237" s="847"/>
      <c r="AQ237" s="847"/>
      <c r="AR237" s="847"/>
      <c r="AS237" s="847"/>
      <c r="AT237" s="847"/>
      <c r="AU237" s="847"/>
      <c r="AV237" s="847"/>
      <c r="AW237" s="847"/>
      <c r="AX237" s="847"/>
      <c r="AY237" s="847"/>
      <c r="AZ237" s="847"/>
      <c r="BA237" s="847"/>
      <c r="BB237" s="847"/>
    </row>
    <row r="238" ht="15.75" customHeight="1">
      <c r="A238" s="917" t="s">
        <v>5857</v>
      </c>
      <c r="B238" s="918" t="s">
        <v>6173</v>
      </c>
      <c r="C238" s="793" t="s">
        <v>2883</v>
      </c>
      <c r="D238" s="846" t="s">
        <v>2883</v>
      </c>
      <c r="E238" s="852" t="s">
        <v>3059</v>
      </c>
      <c r="F238" s="847"/>
      <c r="G238" s="847"/>
      <c r="H238" s="847"/>
      <c r="I238" s="847"/>
      <c r="J238" s="847" t="s">
        <v>1383</v>
      </c>
      <c r="K238" s="846" t="s">
        <v>3208</v>
      </c>
      <c r="L238" s="847"/>
      <c r="M238" s="852"/>
      <c r="N238" s="847"/>
      <c r="O238" s="847"/>
      <c r="P238" s="847"/>
      <c r="Q238" s="847"/>
      <c r="R238" s="847"/>
      <c r="S238" s="847"/>
      <c r="T238" s="847"/>
      <c r="U238" s="847"/>
      <c r="V238" s="847"/>
      <c r="W238" s="847"/>
      <c r="X238" s="847"/>
      <c r="Y238" s="847"/>
      <c r="Z238" s="847"/>
      <c r="AA238" s="847"/>
      <c r="AB238" s="847"/>
      <c r="AC238" s="847"/>
      <c r="AD238" s="847"/>
      <c r="AE238" s="847"/>
      <c r="AF238" s="847"/>
      <c r="AG238" s="847"/>
      <c r="AH238" s="847"/>
      <c r="AI238" s="847"/>
      <c r="AJ238" s="847"/>
      <c r="AK238" s="847"/>
      <c r="AL238" s="847"/>
      <c r="AM238" s="847"/>
      <c r="AN238" s="847"/>
      <c r="AO238" s="847"/>
      <c r="AP238" s="847"/>
      <c r="AQ238" s="847"/>
      <c r="AR238" s="847"/>
      <c r="AS238" s="847"/>
      <c r="AT238" s="847"/>
      <c r="AU238" s="847"/>
      <c r="AV238" s="847"/>
      <c r="AW238" s="847"/>
      <c r="AX238" s="847"/>
      <c r="AY238" s="847"/>
      <c r="AZ238" s="847"/>
      <c r="BA238" s="847"/>
      <c r="BB238" s="847"/>
    </row>
    <row r="239" ht="15.75" customHeight="1">
      <c r="A239" s="919"/>
      <c r="B239" s="920" t="s">
        <v>6174</v>
      </c>
      <c r="C239" s="793" t="s">
        <v>6175</v>
      </c>
      <c r="D239" s="846" t="s">
        <v>1833</v>
      </c>
      <c r="E239" s="846" t="s">
        <v>3338</v>
      </c>
      <c r="F239" s="847"/>
      <c r="G239" s="847"/>
      <c r="H239" s="871"/>
      <c r="I239" s="847"/>
      <c r="J239" s="847"/>
      <c r="K239" s="847"/>
      <c r="L239" s="847"/>
      <c r="M239" s="846" t="s">
        <v>6175</v>
      </c>
      <c r="N239" s="847"/>
      <c r="O239" s="847"/>
      <c r="P239" s="847"/>
      <c r="Q239" s="847"/>
      <c r="R239" s="847"/>
      <c r="S239" s="847"/>
      <c r="T239" s="847"/>
      <c r="U239" s="847"/>
      <c r="V239" s="847"/>
      <c r="W239" s="847"/>
      <c r="X239" s="847"/>
      <c r="Y239" s="847"/>
      <c r="Z239" s="847"/>
      <c r="AA239" s="847"/>
      <c r="AB239" s="847"/>
      <c r="AC239" s="847"/>
      <c r="AD239" s="847"/>
      <c r="AE239" s="847"/>
      <c r="AF239" s="847"/>
      <c r="AG239" s="847"/>
      <c r="AH239" s="847"/>
      <c r="AI239" s="847"/>
      <c r="AJ239" s="847"/>
      <c r="AK239" s="847"/>
      <c r="AL239" s="847"/>
      <c r="AM239" s="847"/>
      <c r="AN239" s="847"/>
      <c r="AO239" s="847"/>
      <c r="AP239" s="847"/>
      <c r="AQ239" s="847"/>
      <c r="AR239" s="847"/>
      <c r="AS239" s="847"/>
      <c r="AT239" s="847"/>
      <c r="AU239" s="847"/>
      <c r="AV239" s="847"/>
      <c r="AW239" s="847"/>
      <c r="AX239" s="847"/>
      <c r="AY239" s="847"/>
      <c r="AZ239" s="847"/>
      <c r="BA239" s="847"/>
      <c r="BB239" s="847"/>
    </row>
    <row r="240" ht="15.75" customHeight="1">
      <c r="A240" s="919"/>
      <c r="B240" s="920" t="s">
        <v>6176</v>
      </c>
      <c r="C240" s="793" t="s">
        <v>1195</v>
      </c>
      <c r="D240" s="846" t="s">
        <v>254</v>
      </c>
      <c r="E240" s="852" t="s">
        <v>458</v>
      </c>
      <c r="F240" s="846" t="s">
        <v>1028</v>
      </c>
      <c r="G240" s="847"/>
      <c r="H240" s="846" t="s">
        <v>4843</v>
      </c>
      <c r="I240" s="847"/>
      <c r="J240" s="847"/>
      <c r="K240" s="847"/>
      <c r="L240" s="797" t="s">
        <v>1446</v>
      </c>
      <c r="M240" s="846" t="s">
        <v>254</v>
      </c>
      <c r="N240" s="847"/>
      <c r="O240" s="847"/>
      <c r="P240" s="846" t="s">
        <v>1195</v>
      </c>
      <c r="Q240" s="847"/>
      <c r="R240" s="847"/>
      <c r="S240" s="847"/>
      <c r="T240" s="847"/>
      <c r="U240" s="847"/>
      <c r="V240" s="847"/>
      <c r="W240" s="847"/>
      <c r="X240" s="847"/>
      <c r="Y240" s="847"/>
      <c r="Z240" s="847"/>
      <c r="AA240" s="847"/>
      <c r="AB240" s="847"/>
      <c r="AC240" s="847"/>
      <c r="AD240" s="847"/>
      <c r="AE240" s="847"/>
      <c r="AF240" s="847"/>
      <c r="AG240" s="847"/>
      <c r="AH240" s="847"/>
      <c r="AI240" s="847"/>
      <c r="AJ240" s="847"/>
      <c r="AK240" s="847"/>
      <c r="AL240" s="847"/>
      <c r="AM240" s="847"/>
      <c r="AN240" s="847"/>
      <c r="AO240" s="847"/>
      <c r="AP240" s="847"/>
      <c r="AQ240" s="847"/>
      <c r="AR240" s="847"/>
      <c r="AS240" s="847"/>
      <c r="AT240" s="847"/>
      <c r="AU240" s="847"/>
      <c r="AV240" s="847"/>
      <c r="AW240" s="847"/>
      <c r="AX240" s="847"/>
      <c r="AY240" s="847"/>
      <c r="AZ240" s="847"/>
      <c r="BA240" s="847"/>
      <c r="BB240" s="847"/>
    </row>
    <row r="241" ht="15.75" customHeight="1">
      <c r="A241" s="917" t="s">
        <v>5860</v>
      </c>
      <c r="B241" s="918" t="s">
        <v>5766</v>
      </c>
      <c r="C241" s="793" t="s">
        <v>6177</v>
      </c>
      <c r="D241" s="851"/>
      <c r="E241" s="847"/>
      <c r="F241" s="847"/>
      <c r="G241" s="852" t="s">
        <v>588</v>
      </c>
      <c r="H241" s="847"/>
      <c r="I241" s="847"/>
      <c r="J241" s="848" t="str">
        <f>HYPERLINK("https://youtu.be/4iaM52WYNRU","1:30.81")</f>
        <v>1:30.81</v>
      </c>
      <c r="K241" s="847"/>
      <c r="L241" s="847"/>
      <c r="M241" s="847"/>
      <c r="N241" s="847"/>
      <c r="O241" s="847"/>
      <c r="P241" s="847"/>
      <c r="Q241" s="847"/>
      <c r="R241" s="847"/>
      <c r="S241" s="847"/>
      <c r="T241" s="847"/>
      <c r="U241" s="847"/>
      <c r="V241" s="847"/>
      <c r="W241" s="847"/>
      <c r="X241" s="847"/>
      <c r="Y241" s="847"/>
      <c r="Z241" s="847"/>
      <c r="AA241" s="847"/>
      <c r="AB241" s="847"/>
      <c r="AC241" s="847"/>
      <c r="AD241" s="847"/>
      <c r="AE241" s="847"/>
      <c r="AF241" s="847"/>
      <c r="AG241" s="847"/>
      <c r="AH241" s="847"/>
      <c r="AI241" s="847"/>
      <c r="AJ241" s="847"/>
      <c r="AK241" s="847"/>
      <c r="AL241" s="847"/>
      <c r="AM241" s="847"/>
      <c r="AN241" s="847"/>
      <c r="AO241" s="847"/>
      <c r="AP241" s="847"/>
      <c r="AQ241" s="847"/>
      <c r="AR241" s="847"/>
      <c r="AS241" s="847"/>
      <c r="AT241" s="847"/>
      <c r="AU241" s="847"/>
      <c r="AV241" s="847"/>
      <c r="AW241" s="847"/>
      <c r="AX241" s="847"/>
      <c r="AY241" s="847"/>
      <c r="AZ241" s="847"/>
      <c r="BA241" s="847"/>
      <c r="BB241" s="847"/>
    </row>
    <row r="242" ht="15.75" customHeight="1">
      <c r="A242" s="917" t="s">
        <v>5946</v>
      </c>
      <c r="B242" s="918" t="s">
        <v>6178</v>
      </c>
      <c r="C242" s="793" t="s">
        <v>192</v>
      </c>
      <c r="D242" s="851"/>
      <c r="E242" s="847"/>
      <c r="F242" s="847"/>
      <c r="G242" s="847"/>
      <c r="H242" s="847"/>
      <c r="I242" s="846" t="s">
        <v>6179</v>
      </c>
      <c r="J242" s="848" t="str">
        <f>HYPERLINK("https://youtu.be/iPAXLOnqzFM","41.13")</f>
        <v>41.13</v>
      </c>
      <c r="K242" s="847"/>
      <c r="L242" s="847"/>
      <c r="M242" s="847"/>
      <c r="N242" s="847"/>
      <c r="O242" s="846" t="s">
        <v>192</v>
      </c>
      <c r="P242" s="847"/>
      <c r="Q242" s="847"/>
      <c r="R242" s="847"/>
      <c r="S242" s="847"/>
      <c r="T242" s="847"/>
      <c r="U242" s="847"/>
      <c r="V242" s="847"/>
      <c r="W242" s="847"/>
      <c r="X242" s="847"/>
      <c r="Y242" s="847"/>
      <c r="Z242" s="847"/>
      <c r="AA242" s="847"/>
      <c r="AB242" s="847"/>
      <c r="AC242" s="847"/>
      <c r="AD242" s="847"/>
      <c r="AE242" s="847"/>
      <c r="AF242" s="847"/>
      <c r="AG242" s="847"/>
      <c r="AH242" s="847"/>
      <c r="AI242" s="847"/>
      <c r="AJ242" s="847"/>
      <c r="AK242" s="847"/>
      <c r="AL242" s="847"/>
      <c r="AM242" s="847"/>
      <c r="AN242" s="847"/>
      <c r="AO242" s="847"/>
      <c r="AP242" s="847"/>
      <c r="AQ242" s="847"/>
      <c r="AR242" s="847"/>
      <c r="AS242" s="847"/>
      <c r="AT242" s="847"/>
      <c r="AU242" s="847"/>
      <c r="AV242" s="847"/>
      <c r="AW242" s="847"/>
      <c r="AX242" s="847"/>
      <c r="AY242" s="847"/>
      <c r="AZ242" s="847"/>
      <c r="BA242" s="847"/>
      <c r="BB242" s="847"/>
    </row>
    <row r="243" ht="15.75" customHeight="1">
      <c r="A243" s="919"/>
      <c r="B243" s="920" t="s">
        <v>6180</v>
      </c>
      <c r="C243" s="793" t="s">
        <v>247</v>
      </c>
      <c r="D243" s="851"/>
      <c r="E243" s="847"/>
      <c r="F243" s="847"/>
      <c r="G243" s="847"/>
      <c r="H243" s="847"/>
      <c r="I243" s="846" t="s">
        <v>247</v>
      </c>
      <c r="J243" s="851"/>
      <c r="K243" s="847"/>
      <c r="L243" s="847"/>
      <c r="M243" s="847"/>
      <c r="N243" s="847"/>
      <c r="O243" s="847"/>
      <c r="P243" s="847"/>
      <c r="Q243" s="847"/>
      <c r="R243" s="847"/>
      <c r="S243" s="847"/>
      <c r="T243" s="847"/>
      <c r="U243" s="847"/>
      <c r="V243" s="847"/>
      <c r="W243" s="847"/>
      <c r="X243" s="847"/>
      <c r="Y243" s="847"/>
      <c r="Z243" s="847"/>
      <c r="AA243" s="847"/>
      <c r="AB243" s="847"/>
      <c r="AC243" s="847"/>
      <c r="AD243" s="847"/>
      <c r="AE243" s="847"/>
      <c r="AF243" s="847"/>
      <c r="AG243" s="847"/>
      <c r="AH243" s="847"/>
      <c r="AI243" s="847"/>
      <c r="AJ243" s="847"/>
      <c r="AK243" s="847"/>
      <c r="AL243" s="847"/>
      <c r="AM243" s="847"/>
      <c r="AN243" s="847"/>
      <c r="AO243" s="847"/>
      <c r="AP243" s="847"/>
      <c r="AQ243" s="847"/>
      <c r="AR243" s="847"/>
      <c r="AS243" s="847"/>
      <c r="AT243" s="847"/>
      <c r="AU243" s="847"/>
      <c r="AV243" s="847"/>
      <c r="AW243" s="847"/>
      <c r="AX243" s="847"/>
      <c r="AY243" s="847"/>
      <c r="AZ243" s="847"/>
      <c r="BA243" s="847"/>
      <c r="BB243" s="847"/>
    </row>
    <row r="244" ht="15.75" customHeight="1">
      <c r="A244" s="917" t="s">
        <v>57</v>
      </c>
      <c r="B244" s="925" t="s">
        <v>5766</v>
      </c>
      <c r="C244" s="793" t="s">
        <v>1199</v>
      </c>
      <c r="D244" s="851"/>
      <c r="E244" s="847"/>
      <c r="F244" s="847"/>
      <c r="G244" s="846" t="s">
        <v>6181</v>
      </c>
      <c r="H244" s="847"/>
      <c r="I244" s="847"/>
      <c r="J244" s="847"/>
      <c r="K244" s="847"/>
      <c r="L244" s="847"/>
      <c r="M244" s="847"/>
      <c r="N244" s="847"/>
      <c r="O244" s="847"/>
      <c r="P244" s="847"/>
      <c r="Q244" s="847"/>
      <c r="R244" s="847"/>
      <c r="S244" s="847"/>
      <c r="T244" s="847"/>
      <c r="U244" s="847"/>
      <c r="V244" s="847"/>
      <c r="W244" s="847"/>
      <c r="X244" s="847"/>
      <c r="Y244" s="847"/>
      <c r="Z244" s="847"/>
      <c r="AA244" s="847"/>
      <c r="AB244" s="847"/>
      <c r="AC244" s="847"/>
      <c r="AD244" s="847"/>
      <c r="AE244" s="847"/>
      <c r="AF244" s="847"/>
      <c r="AG244" s="847"/>
      <c r="AH244" s="847"/>
      <c r="AI244" s="847"/>
      <c r="AJ244" s="847"/>
      <c r="AK244" s="847"/>
      <c r="AL244" s="847"/>
      <c r="AM244" s="847"/>
      <c r="AN244" s="847"/>
      <c r="AO244" s="847"/>
      <c r="AP244" s="847"/>
      <c r="AQ244" s="847"/>
      <c r="AR244" s="847"/>
      <c r="AS244" s="847"/>
      <c r="AT244" s="847"/>
      <c r="AU244" s="847"/>
      <c r="AV244" s="847"/>
      <c r="AW244" s="847"/>
      <c r="AX244" s="847"/>
      <c r="AY244" s="847"/>
      <c r="AZ244" s="847"/>
      <c r="BA244" s="847"/>
      <c r="BB244" s="847"/>
    </row>
    <row r="245">
      <c r="A245" s="926" t="s">
        <v>42</v>
      </c>
      <c r="D245" s="927"/>
      <c r="E245" s="927"/>
      <c r="F245" s="927"/>
      <c r="G245" s="927"/>
      <c r="H245" s="927"/>
      <c r="I245" s="927"/>
      <c r="J245" s="927"/>
      <c r="K245" s="927"/>
      <c r="L245" s="927"/>
      <c r="M245" s="927"/>
      <c r="N245" s="927"/>
      <c r="O245" s="927"/>
      <c r="P245" s="927"/>
      <c r="Q245" s="927"/>
      <c r="R245" s="927"/>
      <c r="S245" s="927"/>
      <c r="T245" s="927"/>
      <c r="U245" s="927"/>
      <c r="V245" s="927"/>
      <c r="W245" s="927"/>
      <c r="X245" s="927"/>
      <c r="Y245" s="927"/>
      <c r="Z245" s="927"/>
      <c r="AA245" s="927"/>
      <c r="AB245" s="927"/>
      <c r="AC245" s="927"/>
      <c r="AD245" s="927"/>
      <c r="AE245" s="927"/>
      <c r="AF245" s="927"/>
      <c r="AG245" s="927"/>
      <c r="AH245" s="927"/>
      <c r="AI245" s="927"/>
      <c r="AJ245" s="927"/>
      <c r="AK245" s="927"/>
      <c r="AL245" s="927"/>
      <c r="AM245" s="927"/>
      <c r="AN245" s="927"/>
      <c r="AO245" s="927"/>
      <c r="AP245" s="927"/>
      <c r="AQ245" s="927"/>
      <c r="AR245" s="927"/>
      <c r="AS245" s="927"/>
      <c r="AT245" s="927"/>
      <c r="AU245" s="927"/>
      <c r="AV245" s="927"/>
      <c r="AW245" s="927"/>
      <c r="AX245" s="927"/>
      <c r="AY245" s="927"/>
      <c r="AZ245" s="927"/>
      <c r="BA245" s="927"/>
      <c r="BB245" s="927"/>
    </row>
    <row r="246" ht="15.75" customHeight="1">
      <c r="A246" s="928" t="s">
        <v>71</v>
      </c>
      <c r="B246" s="929" t="s">
        <v>6182</v>
      </c>
      <c r="C246" s="793" t="s">
        <v>6183</v>
      </c>
      <c r="D246" s="846" t="s">
        <v>6183</v>
      </c>
      <c r="E246" s="846" t="s">
        <v>6184</v>
      </c>
      <c r="F246" s="847"/>
      <c r="G246" s="847"/>
      <c r="H246" s="847"/>
      <c r="I246" s="847"/>
      <c r="J246" s="847"/>
      <c r="K246" s="846" t="s">
        <v>3814</v>
      </c>
      <c r="L246" s="847"/>
      <c r="M246" s="847"/>
      <c r="N246" s="852" t="s">
        <v>3683</v>
      </c>
      <c r="O246" s="847"/>
      <c r="P246" s="847"/>
      <c r="Q246" s="847"/>
      <c r="R246" s="847"/>
      <c r="S246" s="847"/>
      <c r="T246" s="847"/>
      <c r="U246" s="847"/>
      <c r="V246" s="847"/>
      <c r="W246" s="847"/>
      <c r="X246" s="847"/>
      <c r="Y246" s="847"/>
      <c r="Z246" s="847"/>
      <c r="AA246" s="847"/>
      <c r="AB246" s="847"/>
      <c r="AC246" s="847"/>
      <c r="AD246" s="847"/>
      <c r="AE246" s="847"/>
      <c r="AF246" s="847"/>
      <c r="AG246" s="847"/>
      <c r="AH246" s="847"/>
      <c r="AI246" s="847"/>
      <c r="AJ246" s="847"/>
      <c r="AK246" s="847"/>
      <c r="AL246" s="847"/>
      <c r="AM246" s="847"/>
      <c r="AN246" s="847"/>
      <c r="AO246" s="847"/>
      <c r="AP246" s="847"/>
      <c r="AQ246" s="847"/>
      <c r="AR246" s="847"/>
      <c r="AS246" s="847"/>
      <c r="AT246" s="847"/>
      <c r="AU246" s="847"/>
      <c r="AV246" s="847"/>
      <c r="AW246" s="847"/>
      <c r="AX246" s="847"/>
      <c r="AY246" s="847"/>
      <c r="AZ246" s="847"/>
      <c r="BA246" s="847"/>
      <c r="BB246" s="847"/>
    </row>
    <row r="247" ht="15.75" customHeight="1">
      <c r="A247" s="930"/>
      <c r="B247" s="931" t="s">
        <v>6185</v>
      </c>
      <c r="C247" s="793" t="s">
        <v>312</v>
      </c>
      <c r="D247" s="846" t="s">
        <v>312</v>
      </c>
      <c r="E247" s="846" t="s">
        <v>973</v>
      </c>
      <c r="F247" s="862" t="s">
        <v>6186</v>
      </c>
      <c r="G247" s="852" t="s">
        <v>4193</v>
      </c>
      <c r="H247" s="846" t="s">
        <v>1479</v>
      </c>
      <c r="I247" s="848" t="str">
        <f>HYPERLINK("https://youtu.be/ZpzmhXUsVhA","1:19.38")</f>
        <v>1:19.38</v>
      </c>
      <c r="J247" s="862" t="s">
        <v>6187</v>
      </c>
      <c r="K247" s="797" t="s">
        <v>2014</v>
      </c>
      <c r="L247" s="847"/>
      <c r="M247" s="847"/>
      <c r="N247" s="847"/>
      <c r="O247" s="847"/>
      <c r="P247" s="847"/>
      <c r="Q247" s="847"/>
      <c r="R247" s="847"/>
      <c r="S247" s="847"/>
      <c r="T247" s="847"/>
      <c r="U247" s="847"/>
      <c r="V247" s="847"/>
      <c r="W247" s="847"/>
      <c r="X247" s="847"/>
      <c r="Y247" s="847"/>
      <c r="Z247" s="847"/>
      <c r="AA247" s="847"/>
      <c r="AB247" s="847"/>
      <c r="AC247" s="847"/>
      <c r="AD247" s="847"/>
      <c r="AE247" s="847"/>
      <c r="AF247" s="847"/>
      <c r="AG247" s="847"/>
      <c r="AH247" s="847"/>
      <c r="AI247" s="847"/>
      <c r="AJ247" s="847"/>
      <c r="AK247" s="847"/>
      <c r="AL247" s="847"/>
      <c r="AM247" s="847"/>
      <c r="AN247" s="847"/>
      <c r="AO247" s="847"/>
      <c r="AP247" s="847"/>
      <c r="AQ247" s="847"/>
      <c r="AR247" s="847"/>
      <c r="AS247" s="847"/>
      <c r="AT247" s="847"/>
      <c r="AU247" s="847"/>
      <c r="AV247" s="847"/>
      <c r="AW247" s="847"/>
      <c r="AX247" s="847"/>
      <c r="AY247" s="847"/>
      <c r="AZ247" s="847"/>
      <c r="BA247" s="847"/>
      <c r="BB247" s="847"/>
    </row>
    <row r="248" ht="15.75" customHeight="1">
      <c r="A248" s="932" t="s">
        <v>6188</v>
      </c>
      <c r="B248" s="932" t="s">
        <v>6182</v>
      </c>
      <c r="C248" s="793" t="s">
        <v>4311</v>
      </c>
      <c r="D248" s="846" t="s">
        <v>4949</v>
      </c>
      <c r="E248" s="846" t="s">
        <v>4311</v>
      </c>
      <c r="F248" s="862"/>
      <c r="G248" s="852"/>
      <c r="H248" s="871"/>
      <c r="I248" s="872"/>
      <c r="J248" s="862"/>
      <c r="K248" s="922"/>
      <c r="L248" s="847"/>
      <c r="M248" s="847"/>
      <c r="N248" s="847"/>
      <c r="O248" s="847"/>
      <c r="P248" s="847"/>
      <c r="Q248" s="847"/>
      <c r="R248" s="847"/>
      <c r="S248" s="847"/>
      <c r="T248" s="847"/>
      <c r="U248" s="847"/>
      <c r="V248" s="847"/>
      <c r="W248" s="847"/>
      <c r="X248" s="847"/>
      <c r="Y248" s="847"/>
      <c r="Z248" s="847"/>
      <c r="AA248" s="847"/>
      <c r="AB248" s="847"/>
      <c r="AC248" s="847"/>
      <c r="AD248" s="847"/>
      <c r="AE248" s="847"/>
      <c r="AF248" s="847"/>
      <c r="AG248" s="847"/>
      <c r="AH248" s="847"/>
      <c r="AI248" s="847"/>
      <c r="AJ248" s="847"/>
      <c r="AK248" s="847"/>
      <c r="AL248" s="847"/>
      <c r="AM248" s="847"/>
      <c r="AN248" s="847"/>
      <c r="AO248" s="847"/>
      <c r="AP248" s="847"/>
      <c r="AQ248" s="847"/>
      <c r="AR248" s="847"/>
      <c r="AS248" s="847"/>
      <c r="AT248" s="847"/>
      <c r="AU248" s="847"/>
      <c r="AV248" s="847"/>
      <c r="AW248" s="847"/>
      <c r="AX248" s="847"/>
      <c r="AY248" s="847"/>
      <c r="AZ248" s="847"/>
      <c r="BA248" s="847"/>
      <c r="BB248" s="847"/>
    </row>
    <row r="249" ht="15.75" customHeight="1">
      <c r="A249" s="930"/>
      <c r="B249" s="931" t="s">
        <v>6185</v>
      </c>
      <c r="C249" s="793" t="s">
        <v>3381</v>
      </c>
      <c r="D249" s="846" t="s">
        <v>3381</v>
      </c>
      <c r="E249" s="846" t="s">
        <v>4247</v>
      </c>
      <c r="F249" s="862"/>
      <c r="G249" s="852"/>
      <c r="H249" s="871"/>
      <c r="I249" s="872"/>
      <c r="J249" s="862"/>
      <c r="K249" s="797" t="s">
        <v>6189</v>
      </c>
      <c r="L249" s="847"/>
      <c r="M249" s="847"/>
      <c r="N249" s="847"/>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47"/>
      <c r="AJ249" s="847"/>
      <c r="AK249" s="847"/>
      <c r="AL249" s="847"/>
      <c r="AM249" s="847"/>
      <c r="AN249" s="847"/>
      <c r="AO249" s="847"/>
      <c r="AP249" s="847"/>
      <c r="AQ249" s="847"/>
      <c r="AR249" s="847"/>
      <c r="AS249" s="847"/>
      <c r="AT249" s="847"/>
      <c r="AU249" s="847"/>
      <c r="AV249" s="847"/>
      <c r="AW249" s="847"/>
      <c r="AX249" s="847"/>
      <c r="AY249" s="847"/>
      <c r="AZ249" s="847"/>
      <c r="BA249" s="847"/>
      <c r="BB249" s="847"/>
    </row>
    <row r="250" ht="15.75" customHeight="1">
      <c r="A250" s="932" t="s">
        <v>6190</v>
      </c>
      <c r="B250" s="933" t="s">
        <v>6191</v>
      </c>
      <c r="C250" s="793" t="s">
        <v>1685</v>
      </c>
      <c r="D250" s="846" t="s">
        <v>1685</v>
      </c>
      <c r="E250" s="846" t="s">
        <v>974</v>
      </c>
      <c r="F250" s="862"/>
      <c r="G250" s="862"/>
      <c r="H250" s="847"/>
      <c r="I250" s="847"/>
      <c r="J250" s="847"/>
      <c r="K250" s="847"/>
      <c r="L250" s="847"/>
      <c r="M250" s="862"/>
      <c r="N250" s="847"/>
      <c r="O250" s="862" t="s">
        <v>2459</v>
      </c>
      <c r="P250" s="847"/>
      <c r="Q250" s="847"/>
      <c r="R250" s="847"/>
      <c r="S250" s="853"/>
      <c r="T250" s="847"/>
      <c r="U250" s="847"/>
      <c r="V250" s="847"/>
      <c r="W250" s="847"/>
      <c r="X250" s="847"/>
      <c r="Y250" s="847"/>
      <c r="Z250" s="847"/>
      <c r="AA250" s="847"/>
      <c r="AB250" s="847"/>
      <c r="AC250" s="847"/>
      <c r="AD250" s="847"/>
      <c r="AE250" s="847"/>
      <c r="AF250" s="847"/>
      <c r="AG250" s="847"/>
      <c r="AH250" s="847"/>
      <c r="AI250" s="847"/>
      <c r="AJ250" s="847"/>
      <c r="AK250" s="847"/>
      <c r="AL250" s="847"/>
      <c r="AM250" s="847"/>
      <c r="AN250" s="847"/>
      <c r="AO250" s="847"/>
      <c r="AP250" s="847"/>
      <c r="AQ250" s="847"/>
      <c r="AR250" s="847"/>
      <c r="AS250" s="847"/>
      <c r="AT250" s="847"/>
      <c r="AU250" s="847"/>
      <c r="AV250" s="847"/>
      <c r="AW250" s="847"/>
      <c r="AX250" s="847"/>
      <c r="AY250" s="847"/>
      <c r="AZ250" s="847"/>
      <c r="BA250" s="847"/>
      <c r="BB250" s="847"/>
    </row>
    <row r="251" ht="15.75" customHeight="1">
      <c r="A251" s="930"/>
      <c r="B251" s="931" t="s">
        <v>6192</v>
      </c>
      <c r="C251" s="793" t="s">
        <v>313</v>
      </c>
      <c r="D251" s="846" t="s">
        <v>313</v>
      </c>
      <c r="E251" s="875"/>
      <c r="F251" s="862" t="s">
        <v>510</v>
      </c>
      <c r="G251" s="846" t="s">
        <v>597</v>
      </c>
      <c r="H251" s="846" t="s">
        <v>1480</v>
      </c>
      <c r="I251" s="847"/>
      <c r="J251" s="847"/>
      <c r="K251" s="817" t="s">
        <v>2015</v>
      </c>
      <c r="L251" s="847"/>
      <c r="M251" s="852" t="s">
        <v>1156</v>
      </c>
      <c r="N251" s="847"/>
      <c r="O251" s="847"/>
      <c r="P251" s="847"/>
      <c r="Q251" s="847"/>
      <c r="R251" s="847"/>
      <c r="S251" s="846" t="s">
        <v>3870</v>
      </c>
      <c r="T251" s="847"/>
      <c r="U251" s="847"/>
      <c r="V251" s="847"/>
      <c r="W251" s="847"/>
      <c r="X251" s="847"/>
      <c r="Y251" s="847"/>
      <c r="Z251" s="847"/>
      <c r="AA251" s="847"/>
      <c r="AB251" s="847"/>
      <c r="AC251" s="847"/>
      <c r="AD251" s="847"/>
      <c r="AE251" s="847"/>
      <c r="AF251" s="847"/>
      <c r="AG251" s="847"/>
      <c r="AH251" s="847"/>
      <c r="AI251" s="847"/>
      <c r="AJ251" s="847"/>
      <c r="AK251" s="847"/>
      <c r="AL251" s="847"/>
      <c r="AM251" s="847"/>
      <c r="AN251" s="847"/>
      <c r="AO251" s="847"/>
      <c r="AP251" s="847"/>
      <c r="AQ251" s="847"/>
      <c r="AR251" s="847"/>
      <c r="AS251" s="847"/>
      <c r="AT251" s="847"/>
      <c r="AU251" s="847"/>
      <c r="AV251" s="847"/>
      <c r="AW251" s="847"/>
      <c r="AX251" s="847"/>
      <c r="AY251" s="847"/>
      <c r="AZ251" s="847"/>
      <c r="BA251" s="847"/>
      <c r="BB251" s="847"/>
    </row>
    <row r="252" ht="15.75" customHeight="1">
      <c r="A252" s="928" t="s">
        <v>6193</v>
      </c>
      <c r="B252" s="934" t="s">
        <v>6194</v>
      </c>
      <c r="C252" s="793" t="s">
        <v>5953</v>
      </c>
      <c r="D252" s="846" t="s">
        <v>5953</v>
      </c>
      <c r="E252" s="847"/>
      <c r="F252" s="847"/>
      <c r="G252" s="847"/>
      <c r="H252" s="847"/>
      <c r="I252" s="846" t="s">
        <v>6105</v>
      </c>
      <c r="J252" s="847"/>
      <c r="K252" s="847"/>
      <c r="L252" s="847"/>
      <c r="M252" s="847"/>
      <c r="N252" s="847"/>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47"/>
      <c r="AJ252" s="847"/>
      <c r="AK252" s="847"/>
      <c r="AL252" s="847"/>
      <c r="AM252" s="847"/>
      <c r="AN252" s="847"/>
      <c r="AO252" s="847"/>
      <c r="AP252" s="847"/>
      <c r="AQ252" s="847"/>
      <c r="AR252" s="847"/>
      <c r="AS252" s="847"/>
      <c r="AT252" s="847"/>
      <c r="AU252" s="847"/>
      <c r="AV252" s="847"/>
      <c r="AW252" s="847"/>
      <c r="AX252" s="847"/>
      <c r="AY252" s="847"/>
      <c r="AZ252" s="847"/>
      <c r="BA252" s="847"/>
      <c r="BB252" s="847"/>
    </row>
    <row r="253" ht="15.75" customHeight="1">
      <c r="A253" s="935"/>
      <c r="B253" s="935" t="s">
        <v>6195</v>
      </c>
      <c r="C253" s="793" t="s">
        <v>6196</v>
      </c>
      <c r="D253" s="846" t="s">
        <v>6197</v>
      </c>
      <c r="E253" s="847"/>
      <c r="F253" s="847"/>
      <c r="G253" s="847"/>
      <c r="H253" s="847"/>
      <c r="I253" s="846" t="s">
        <v>6196</v>
      </c>
      <c r="J253" s="847"/>
      <c r="K253" s="847"/>
      <c r="L253" s="847"/>
      <c r="M253" s="847"/>
      <c r="N253" s="847"/>
      <c r="O253" s="847"/>
      <c r="P253" s="847"/>
      <c r="Q253" s="847"/>
      <c r="R253" s="847"/>
      <c r="S253" s="847"/>
      <c r="T253" s="847"/>
      <c r="U253" s="847"/>
      <c r="V253" s="847"/>
      <c r="W253" s="847"/>
      <c r="X253" s="847"/>
      <c r="Y253" s="847"/>
      <c r="Z253" s="847"/>
      <c r="AA253" s="847"/>
      <c r="AB253" s="847"/>
      <c r="AC253" s="847"/>
      <c r="AD253" s="847"/>
      <c r="AE253" s="847"/>
      <c r="AF253" s="847"/>
      <c r="AG253" s="847"/>
      <c r="AH253" s="847"/>
      <c r="AI253" s="847"/>
      <c r="AJ253" s="847"/>
      <c r="AK253" s="847"/>
      <c r="AL253" s="847"/>
      <c r="AM253" s="847"/>
      <c r="AN253" s="847"/>
      <c r="AO253" s="847"/>
      <c r="AP253" s="847"/>
      <c r="AQ253" s="847"/>
      <c r="AR253" s="847"/>
      <c r="AS253" s="847"/>
      <c r="AT253" s="847"/>
      <c r="AU253" s="847"/>
      <c r="AV253" s="847"/>
      <c r="AW253" s="847"/>
      <c r="AX253" s="847"/>
      <c r="AY253" s="847"/>
      <c r="AZ253" s="847"/>
      <c r="BA253" s="847"/>
      <c r="BB253" s="847"/>
    </row>
    <row r="254" ht="15.75" customHeight="1">
      <c r="A254" s="936" t="s">
        <v>6198</v>
      </c>
      <c r="B254" s="937" t="s">
        <v>6199</v>
      </c>
      <c r="C254" s="938"/>
      <c r="D254" s="939"/>
      <c r="E254" s="940"/>
      <c r="F254" s="940"/>
      <c r="G254" s="940"/>
      <c r="H254" s="940"/>
      <c r="I254" s="939"/>
      <c r="J254" s="940"/>
      <c r="K254" s="940"/>
      <c r="L254" s="940"/>
      <c r="M254" s="940"/>
      <c r="N254" s="940"/>
      <c r="O254" s="940"/>
      <c r="P254" s="940"/>
      <c r="Q254" s="940"/>
      <c r="R254" s="940"/>
      <c r="S254" s="940"/>
      <c r="T254" s="940"/>
      <c r="U254" s="940"/>
      <c r="V254" s="940"/>
      <c r="W254" s="940"/>
      <c r="X254" s="940"/>
      <c r="Y254" s="940"/>
      <c r="Z254" s="940"/>
      <c r="AA254" s="940"/>
      <c r="AB254" s="940"/>
      <c r="AC254" s="940"/>
      <c r="AD254" s="846" t="s">
        <v>3009</v>
      </c>
      <c r="AE254" s="940"/>
      <c r="AF254" s="940"/>
      <c r="AG254" s="940"/>
      <c r="AH254" s="940"/>
      <c r="AI254" s="940"/>
      <c r="AJ254" s="940"/>
      <c r="AK254" s="940"/>
      <c r="AL254" s="940"/>
      <c r="AM254" s="940"/>
      <c r="AN254" s="940"/>
      <c r="AO254" s="940"/>
      <c r="AP254" s="940"/>
      <c r="AQ254" s="940"/>
      <c r="AR254" s="940"/>
      <c r="AS254" s="940"/>
      <c r="AT254" s="940"/>
      <c r="AU254" s="940"/>
      <c r="AV254" s="940"/>
      <c r="AW254" s="940"/>
      <c r="AX254" s="940"/>
      <c r="AY254" s="940"/>
      <c r="AZ254" s="940"/>
      <c r="BA254" s="940"/>
      <c r="BB254" s="940"/>
    </row>
    <row r="255" ht="15.75" customHeight="1">
      <c r="A255" s="941"/>
      <c r="B255" s="941" t="s">
        <v>6200</v>
      </c>
      <c r="C255" s="793" t="s">
        <v>445</v>
      </c>
      <c r="D255" s="846" t="s">
        <v>445</v>
      </c>
      <c r="E255" s="940"/>
      <c r="F255" s="940"/>
      <c r="G255" s="940"/>
      <c r="H255" s="940"/>
      <c r="I255" s="939"/>
      <c r="J255" s="940"/>
      <c r="K255" s="940"/>
      <c r="L255" s="940"/>
      <c r="M255" s="940"/>
      <c r="N255" s="940"/>
      <c r="O255" s="940"/>
      <c r="P255" s="940"/>
      <c r="Q255" s="940"/>
      <c r="R255" s="940"/>
      <c r="S255" s="940"/>
      <c r="T255" s="940"/>
      <c r="U255" s="940"/>
      <c r="V255" s="940"/>
      <c r="W255" s="940"/>
      <c r="X255" s="940"/>
      <c r="Y255" s="940"/>
      <c r="Z255" s="940"/>
      <c r="AA255" s="940"/>
      <c r="AB255" s="940"/>
      <c r="AC255" s="940"/>
      <c r="AD255" s="940"/>
      <c r="AE255" s="940"/>
      <c r="AF255" s="940"/>
      <c r="AG255" s="940"/>
      <c r="AH255" s="940"/>
      <c r="AI255" s="940"/>
      <c r="AJ255" s="940"/>
      <c r="AK255" s="940"/>
      <c r="AL255" s="940"/>
      <c r="AM255" s="940"/>
      <c r="AN255" s="940"/>
      <c r="AO255" s="940"/>
      <c r="AP255" s="940"/>
      <c r="AQ255" s="940"/>
      <c r="AR255" s="940"/>
      <c r="AS255" s="940"/>
      <c r="AT255" s="940"/>
      <c r="AU255" s="940"/>
      <c r="AV255" s="940"/>
      <c r="AW255" s="940"/>
      <c r="AX255" s="940"/>
      <c r="AY255" s="940"/>
      <c r="AZ255" s="940"/>
      <c r="BA255" s="940"/>
      <c r="BB255" s="940"/>
    </row>
    <row r="256" ht="15.75" customHeight="1">
      <c r="A256" s="941"/>
      <c r="B256" s="941" t="s">
        <v>6201</v>
      </c>
      <c r="C256" s="793" t="s">
        <v>919</v>
      </c>
      <c r="D256" s="939"/>
      <c r="E256" s="846" t="s">
        <v>2929</v>
      </c>
      <c r="F256" s="940"/>
      <c r="G256" s="940"/>
      <c r="H256" s="846" t="s">
        <v>919</v>
      </c>
      <c r="I256" s="939"/>
      <c r="J256" s="940"/>
      <c r="K256" s="940"/>
      <c r="L256" s="940"/>
      <c r="M256" s="940"/>
      <c r="N256" s="940"/>
      <c r="O256" s="940"/>
      <c r="P256" s="940"/>
      <c r="Q256" s="940"/>
      <c r="R256" s="940"/>
      <c r="S256" s="940"/>
      <c r="T256" s="940"/>
      <c r="U256" s="940"/>
      <c r="V256" s="940"/>
      <c r="W256" s="940"/>
      <c r="X256" s="940"/>
      <c r="Y256" s="940"/>
      <c r="Z256" s="940"/>
      <c r="AA256" s="940"/>
      <c r="AB256" s="940"/>
      <c r="AC256" s="940"/>
      <c r="AD256" s="940"/>
      <c r="AE256" s="940"/>
      <c r="AF256" s="940"/>
      <c r="AG256" s="940"/>
      <c r="AH256" s="940"/>
      <c r="AI256" s="940"/>
      <c r="AJ256" s="940"/>
      <c r="AK256" s="940"/>
      <c r="AL256" s="940"/>
      <c r="AM256" s="940"/>
      <c r="AN256" s="940"/>
      <c r="AO256" s="940"/>
      <c r="AP256" s="940"/>
      <c r="AQ256" s="940"/>
      <c r="AR256" s="940"/>
      <c r="AS256" s="940"/>
      <c r="AT256" s="940"/>
      <c r="AU256" s="940"/>
      <c r="AV256" s="940"/>
      <c r="AW256" s="940"/>
      <c r="AX256" s="940"/>
      <c r="AY256" s="940"/>
      <c r="AZ256" s="940"/>
      <c r="BA256" s="940"/>
      <c r="BB256" s="940"/>
    </row>
    <row r="257" ht="15.75" customHeight="1">
      <c r="A257" s="928" t="s">
        <v>6202</v>
      </c>
      <c r="B257" s="929" t="s">
        <v>5869</v>
      </c>
      <c r="C257" s="793"/>
      <c r="D257" s="851"/>
      <c r="E257" s="851"/>
      <c r="F257" s="847"/>
      <c r="G257" s="847"/>
      <c r="H257" s="847"/>
      <c r="I257" s="847"/>
      <c r="J257" s="847"/>
      <c r="K257" s="847"/>
      <c r="L257" s="847"/>
      <c r="M257" s="847"/>
      <c r="N257" s="847"/>
      <c r="O257" s="847"/>
      <c r="P257" s="847"/>
      <c r="Q257" s="847"/>
      <c r="R257" s="847"/>
      <c r="S257" s="847"/>
      <c r="T257" s="847"/>
      <c r="U257" s="847"/>
      <c r="V257" s="847"/>
      <c r="W257" s="847"/>
      <c r="X257" s="847"/>
      <c r="Y257" s="847"/>
      <c r="Z257" s="847"/>
      <c r="AA257" s="847"/>
      <c r="AB257" s="847"/>
      <c r="AC257" s="847"/>
      <c r="AD257" s="847"/>
      <c r="AE257" s="847"/>
      <c r="AF257" s="847"/>
      <c r="AG257" s="847"/>
      <c r="AH257" s="847"/>
      <c r="AI257" s="847"/>
      <c r="AJ257" s="847"/>
      <c r="AK257" s="847"/>
      <c r="AL257" s="847"/>
      <c r="AM257" s="847"/>
      <c r="AN257" s="847"/>
      <c r="AO257" s="847"/>
      <c r="AP257" s="847"/>
      <c r="AQ257" s="847"/>
      <c r="AR257" s="847"/>
      <c r="AS257" s="847"/>
      <c r="AT257" s="847"/>
      <c r="AU257" s="847"/>
      <c r="AV257" s="847"/>
      <c r="AW257" s="847"/>
      <c r="AX257" s="847"/>
      <c r="AY257" s="847"/>
      <c r="AZ257" s="847"/>
      <c r="BA257" s="847"/>
      <c r="BB257" s="847"/>
    </row>
    <row r="258" ht="15.75" customHeight="1">
      <c r="A258" s="928" t="s">
        <v>6203</v>
      </c>
      <c r="B258" s="929"/>
      <c r="C258" s="793"/>
      <c r="D258" s="851"/>
      <c r="E258" s="847"/>
      <c r="F258" s="862"/>
      <c r="G258" s="847"/>
      <c r="H258" s="847"/>
      <c r="I258" s="847"/>
      <c r="J258" s="847"/>
      <c r="K258" s="847"/>
      <c r="L258" s="847"/>
      <c r="M258" s="847"/>
      <c r="N258" s="847"/>
      <c r="O258" s="847"/>
      <c r="P258" s="847"/>
      <c r="Q258" s="847"/>
      <c r="R258" s="847"/>
      <c r="S258" s="847"/>
      <c r="T258" s="847"/>
      <c r="U258" s="847"/>
      <c r="V258" s="847"/>
      <c r="W258" s="847"/>
      <c r="X258" s="847"/>
      <c r="Y258" s="847"/>
      <c r="Z258" s="847"/>
      <c r="AA258" s="847"/>
      <c r="AB258" s="847"/>
      <c r="AC258" s="847"/>
      <c r="AD258" s="847"/>
      <c r="AE258" s="847"/>
      <c r="AF258" s="847"/>
      <c r="AG258" s="847"/>
      <c r="AH258" s="847"/>
      <c r="AI258" s="847"/>
      <c r="AJ258" s="847"/>
      <c r="AK258" s="847"/>
      <c r="AL258" s="847"/>
      <c r="AM258" s="847"/>
      <c r="AN258" s="847"/>
      <c r="AO258" s="847"/>
      <c r="AP258" s="847"/>
      <c r="AQ258" s="847"/>
      <c r="AR258" s="847"/>
      <c r="AS258" s="847"/>
      <c r="AT258" s="847"/>
      <c r="AU258" s="847"/>
      <c r="AV258" s="847"/>
      <c r="AW258" s="847"/>
      <c r="AX258" s="847"/>
      <c r="AY258" s="847"/>
      <c r="AZ258" s="847"/>
      <c r="BA258" s="847"/>
      <c r="BB258" s="847"/>
    </row>
    <row r="259" ht="15.75" customHeight="1">
      <c r="A259" s="928" t="s">
        <v>6204</v>
      </c>
      <c r="B259" s="929" t="s">
        <v>6205</v>
      </c>
      <c r="C259" s="793"/>
      <c r="D259" s="851"/>
      <c r="E259" s="847"/>
      <c r="F259" s="847"/>
      <c r="G259" s="847"/>
      <c r="H259" s="847"/>
      <c r="I259" s="847"/>
      <c r="J259" s="847"/>
      <c r="K259" s="847"/>
      <c r="L259" s="847"/>
      <c r="M259" s="847"/>
      <c r="N259" s="847"/>
      <c r="O259" s="847"/>
      <c r="P259" s="847"/>
      <c r="Q259" s="847"/>
      <c r="R259" s="847"/>
      <c r="S259" s="847"/>
      <c r="T259" s="847"/>
      <c r="U259" s="847"/>
      <c r="V259" s="847"/>
      <c r="W259" s="847"/>
      <c r="X259" s="847"/>
      <c r="Y259" s="847"/>
      <c r="Z259" s="847"/>
      <c r="AA259" s="847"/>
      <c r="AB259" s="847"/>
      <c r="AC259" s="847"/>
      <c r="AD259" s="847"/>
      <c r="AE259" s="847"/>
      <c r="AF259" s="847"/>
      <c r="AG259" s="847"/>
      <c r="AH259" s="847"/>
      <c r="AI259" s="847"/>
      <c r="AJ259" s="847"/>
      <c r="AK259" s="847"/>
      <c r="AL259" s="847"/>
      <c r="AM259" s="847"/>
      <c r="AN259" s="847"/>
      <c r="AO259" s="847"/>
      <c r="AP259" s="847"/>
      <c r="AQ259" s="847"/>
      <c r="AR259" s="847"/>
      <c r="AS259" s="847"/>
      <c r="AT259" s="847"/>
      <c r="AU259" s="847"/>
      <c r="AV259" s="847"/>
      <c r="AW259" s="847"/>
      <c r="AX259" s="847"/>
      <c r="AY259" s="847"/>
      <c r="AZ259" s="847"/>
      <c r="BA259" s="847"/>
      <c r="BB259" s="847"/>
    </row>
    <row r="260" ht="15.75" customHeight="1">
      <c r="A260" s="930"/>
      <c r="B260" s="931" t="s">
        <v>6206</v>
      </c>
      <c r="C260" s="793"/>
      <c r="D260" s="875"/>
      <c r="E260" s="847"/>
      <c r="F260" s="847"/>
      <c r="G260" s="847"/>
      <c r="H260" s="847"/>
      <c r="I260" s="847" t="s">
        <v>2429</v>
      </c>
      <c r="J260" s="847"/>
      <c r="K260" s="847"/>
      <c r="L260" s="847"/>
      <c r="M260" s="847"/>
      <c r="N260" s="847"/>
      <c r="O260" s="847"/>
      <c r="P260" s="847"/>
      <c r="Q260" s="847"/>
      <c r="R260" s="847"/>
      <c r="S260" s="847"/>
      <c r="T260" s="847"/>
      <c r="U260" s="847"/>
      <c r="V260" s="847"/>
      <c r="W260" s="847"/>
      <c r="X260" s="847"/>
      <c r="Y260" s="847"/>
      <c r="Z260" s="847"/>
      <c r="AA260" s="847"/>
      <c r="AB260" s="847"/>
      <c r="AC260" s="847"/>
      <c r="AD260" s="847"/>
      <c r="AE260" s="847"/>
      <c r="AF260" s="847"/>
      <c r="AG260" s="847"/>
      <c r="AH260" s="847"/>
      <c r="AI260" s="847"/>
      <c r="AJ260" s="847"/>
      <c r="AK260" s="847"/>
      <c r="AL260" s="847"/>
      <c r="AM260" s="847"/>
      <c r="AN260" s="847"/>
      <c r="AO260" s="847"/>
      <c r="AP260" s="847"/>
      <c r="AQ260" s="847"/>
      <c r="AR260" s="847"/>
      <c r="AS260" s="847"/>
      <c r="AT260" s="847"/>
      <c r="AU260" s="847"/>
      <c r="AV260" s="847"/>
      <c r="AW260" s="847"/>
      <c r="AX260" s="847"/>
      <c r="AY260" s="847"/>
      <c r="AZ260" s="847"/>
      <c r="BA260" s="847"/>
      <c r="BB260" s="847"/>
    </row>
    <row r="261" ht="15.75" customHeight="1">
      <c r="A261" s="930"/>
      <c r="B261" s="931" t="s">
        <v>6207</v>
      </c>
      <c r="C261" s="793" t="str">
        <f>HYPERLINK("https://youtu.be/kFaTTglOtkw","11.56")</f>
        <v>11.56</v>
      </c>
      <c r="D261" s="851"/>
      <c r="E261" s="847"/>
      <c r="F261" s="862"/>
      <c r="G261" s="871"/>
      <c r="H261" s="847"/>
      <c r="I261" s="848" t="str">
        <f>HYPERLINK("https://youtu.be/kFaTTglOtkw","11.56")</f>
        <v>11.56</v>
      </c>
      <c r="J261" s="847"/>
      <c r="K261" s="846" t="s">
        <v>1457</v>
      </c>
      <c r="L261" s="847"/>
      <c r="M261" s="847"/>
      <c r="N261" s="847"/>
      <c r="O261" s="847"/>
      <c r="P261" s="847"/>
      <c r="Q261" s="847"/>
      <c r="R261" s="847"/>
      <c r="S261" s="847"/>
      <c r="T261" s="847"/>
      <c r="U261" s="847"/>
      <c r="V261" s="847"/>
      <c r="W261" s="847"/>
      <c r="X261" s="847"/>
      <c r="Y261" s="847"/>
      <c r="Z261" s="847"/>
      <c r="AA261" s="846" t="s">
        <v>696</v>
      </c>
      <c r="AB261" s="847"/>
      <c r="AC261" s="847"/>
      <c r="AD261" s="847"/>
      <c r="AE261" s="847"/>
      <c r="AF261" s="847"/>
      <c r="AG261" s="847"/>
      <c r="AH261" s="847"/>
      <c r="AI261" s="847"/>
      <c r="AJ261" s="847"/>
      <c r="AK261" s="847"/>
      <c r="AL261" s="847"/>
      <c r="AM261" s="847"/>
      <c r="AN261" s="847"/>
      <c r="AO261" s="847"/>
      <c r="AP261" s="847"/>
      <c r="AQ261" s="847"/>
      <c r="AR261" s="847"/>
      <c r="AS261" s="847"/>
      <c r="AT261" s="847"/>
      <c r="AU261" s="847"/>
      <c r="AV261" s="847"/>
      <c r="AW261" s="847"/>
      <c r="AX261" s="847"/>
      <c r="AY261" s="847"/>
      <c r="AZ261" s="847"/>
      <c r="BA261" s="847"/>
      <c r="BB261" s="847"/>
    </row>
    <row r="262" ht="15.75" customHeight="1">
      <c r="A262" s="928" t="s">
        <v>6208</v>
      </c>
      <c r="B262" s="929"/>
      <c r="C262" s="793"/>
      <c r="D262" s="851"/>
      <c r="E262" s="847"/>
      <c r="F262" s="847"/>
      <c r="G262" s="847"/>
      <c r="H262" s="847"/>
      <c r="I262" s="847"/>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7"/>
      <c r="AN262" s="847"/>
      <c r="AO262" s="847"/>
      <c r="AP262" s="847"/>
      <c r="AQ262" s="847"/>
      <c r="AR262" s="847"/>
      <c r="AS262" s="847"/>
      <c r="AT262" s="847"/>
      <c r="AU262" s="847"/>
      <c r="AV262" s="847"/>
      <c r="AW262" s="847"/>
      <c r="AX262" s="847"/>
      <c r="AY262" s="847"/>
      <c r="AZ262" s="847"/>
      <c r="BA262" s="847"/>
      <c r="BB262" s="847"/>
    </row>
    <row r="263" ht="15.75" customHeight="1">
      <c r="A263" s="932" t="s">
        <v>5775</v>
      </c>
      <c r="B263" s="933"/>
      <c r="C263" s="793" t="s">
        <v>2249</v>
      </c>
      <c r="D263" s="851"/>
      <c r="E263" s="847"/>
      <c r="F263" s="847"/>
      <c r="G263" s="852" t="s">
        <v>607</v>
      </c>
      <c r="H263" s="847"/>
      <c r="I263" s="846" t="s">
        <v>763</v>
      </c>
      <c r="J263" s="847"/>
      <c r="K263" s="847"/>
      <c r="L263" s="847"/>
      <c r="M263" s="847"/>
      <c r="N263" s="846" t="s">
        <v>3687</v>
      </c>
      <c r="O263" s="847"/>
      <c r="P263" s="847"/>
      <c r="Q263" s="847"/>
      <c r="R263" s="847"/>
      <c r="S263" s="847"/>
      <c r="T263" s="847"/>
      <c r="U263" s="847"/>
      <c r="V263" s="847"/>
      <c r="W263" s="847"/>
      <c r="X263" s="847"/>
      <c r="Y263" s="847"/>
      <c r="Z263" s="847"/>
      <c r="AA263" s="847"/>
      <c r="AB263" s="847"/>
      <c r="AC263" s="847"/>
      <c r="AD263" s="847"/>
      <c r="AE263" s="847"/>
      <c r="AF263" s="847"/>
      <c r="AG263" s="847"/>
      <c r="AH263" s="847"/>
      <c r="AI263" s="847"/>
      <c r="AJ263" s="847"/>
      <c r="AK263" s="847"/>
      <c r="AL263" s="847"/>
      <c r="AM263" s="847"/>
      <c r="AN263" s="847"/>
      <c r="AO263" s="847"/>
      <c r="AP263" s="847"/>
      <c r="AQ263" s="847"/>
      <c r="AR263" s="847"/>
      <c r="AS263" s="847"/>
      <c r="AT263" s="847"/>
      <c r="AU263" s="847"/>
      <c r="AV263" s="847"/>
      <c r="AW263" s="847"/>
      <c r="AX263" s="847"/>
      <c r="AY263" s="847"/>
      <c r="AZ263" s="847"/>
      <c r="BA263" s="847"/>
      <c r="BB263" s="847"/>
    </row>
    <row r="264" ht="15.75" customHeight="1">
      <c r="A264" s="928" t="s">
        <v>6209</v>
      </c>
      <c r="B264" s="929"/>
      <c r="C264" s="793"/>
      <c r="D264" s="851"/>
      <c r="E264" s="847"/>
      <c r="F264" s="847"/>
      <c r="G264" s="847"/>
      <c r="H264" s="847"/>
      <c r="I264" s="847"/>
      <c r="J264" s="847"/>
      <c r="K264" s="847"/>
      <c r="L264" s="847"/>
      <c r="M264" s="847"/>
      <c r="N264" s="847"/>
      <c r="O264" s="847"/>
      <c r="P264" s="847"/>
      <c r="Q264" s="847"/>
      <c r="R264" s="847"/>
      <c r="S264" s="847"/>
      <c r="T264" s="847"/>
      <c r="U264" s="847"/>
      <c r="V264" s="847"/>
      <c r="W264" s="847"/>
      <c r="X264" s="847"/>
      <c r="Y264" s="847"/>
      <c r="Z264" s="847"/>
      <c r="AA264" s="847"/>
      <c r="AB264" s="847"/>
      <c r="AC264" s="847"/>
      <c r="AD264" s="847"/>
      <c r="AE264" s="847"/>
      <c r="AF264" s="847"/>
      <c r="AG264" s="847"/>
      <c r="AH264" s="847"/>
      <c r="AI264" s="847"/>
      <c r="AJ264" s="847"/>
      <c r="AK264" s="847"/>
      <c r="AL264" s="847"/>
      <c r="AM264" s="847"/>
      <c r="AN264" s="847"/>
      <c r="AO264" s="847"/>
      <c r="AP264" s="847"/>
      <c r="AQ264" s="847"/>
      <c r="AR264" s="847"/>
      <c r="AS264" s="847"/>
      <c r="AT264" s="847"/>
      <c r="AU264" s="847"/>
      <c r="AV264" s="847"/>
      <c r="AW264" s="847"/>
      <c r="AX264" s="847"/>
      <c r="AY264" s="847"/>
      <c r="AZ264" s="847"/>
      <c r="BA264" s="847"/>
      <c r="BB264" s="847"/>
    </row>
    <row r="265" ht="15.75" customHeight="1">
      <c r="A265" s="932" t="s">
        <v>5775</v>
      </c>
      <c r="B265" s="933"/>
      <c r="C265" s="793" t="s">
        <v>601</v>
      </c>
      <c r="D265" s="851"/>
      <c r="E265" s="847"/>
      <c r="F265" s="847"/>
      <c r="G265" s="846" t="s">
        <v>601</v>
      </c>
      <c r="H265" s="847"/>
      <c r="I265" s="848" t="str">
        <f>HYPERLINK("https://youtu.be/sgOTHqRQcwI","23.00")</f>
        <v>23.00</v>
      </c>
      <c r="J265" s="847" t="s">
        <v>594</v>
      </c>
      <c r="K265" s="847"/>
      <c r="L265" s="847"/>
      <c r="M265" s="847"/>
      <c r="N265" s="847"/>
      <c r="O265" s="847"/>
      <c r="P265" s="847"/>
      <c r="Q265" s="847"/>
      <c r="R265" s="847"/>
      <c r="S265" s="847"/>
      <c r="T265" s="847"/>
      <c r="U265" s="847"/>
      <c r="V265" s="847"/>
      <c r="W265" s="847"/>
      <c r="X265" s="847"/>
      <c r="Y265" s="847"/>
      <c r="Z265" s="847"/>
      <c r="AA265" s="847"/>
      <c r="AB265" s="847"/>
      <c r="AC265" s="847"/>
      <c r="AD265" s="847"/>
      <c r="AE265" s="847"/>
      <c r="AF265" s="847"/>
      <c r="AG265" s="847"/>
      <c r="AH265" s="847"/>
      <c r="AI265" s="847"/>
      <c r="AJ265" s="847"/>
      <c r="AK265" s="847"/>
      <c r="AL265" s="847"/>
      <c r="AM265" s="847"/>
      <c r="AN265" s="847"/>
      <c r="AO265" s="847"/>
      <c r="AP265" s="847"/>
      <c r="AQ265" s="847"/>
      <c r="AR265" s="847"/>
      <c r="AS265" s="847"/>
      <c r="AT265" s="847"/>
      <c r="AU265" s="847"/>
      <c r="AV265" s="847"/>
      <c r="AW265" s="847"/>
      <c r="AX265" s="847"/>
      <c r="AY265" s="847"/>
      <c r="AZ265" s="847"/>
      <c r="BA265" s="847"/>
      <c r="BB265" s="847"/>
    </row>
    <row r="266" ht="15.75" customHeight="1">
      <c r="A266" s="928" t="s">
        <v>6210</v>
      </c>
      <c r="B266" s="929"/>
      <c r="C266" s="793"/>
      <c r="D266" s="851"/>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7"/>
      <c r="AD266" s="847"/>
      <c r="AE266" s="847"/>
      <c r="AF266" s="847"/>
      <c r="AG266" s="847"/>
      <c r="AH266" s="847"/>
      <c r="AI266" s="847"/>
      <c r="AJ266" s="847"/>
      <c r="AK266" s="847"/>
      <c r="AL266" s="847"/>
      <c r="AM266" s="847"/>
      <c r="AN266" s="847"/>
      <c r="AO266" s="847"/>
      <c r="AP266" s="847"/>
      <c r="AQ266" s="847"/>
      <c r="AR266" s="847"/>
      <c r="AS266" s="847"/>
      <c r="AT266" s="847"/>
      <c r="AU266" s="847"/>
      <c r="AV266" s="847"/>
      <c r="AW266" s="847"/>
      <c r="AX266" s="847"/>
      <c r="AY266" s="847"/>
      <c r="AZ266" s="847"/>
      <c r="BA266" s="847"/>
      <c r="BB266" s="847"/>
    </row>
    <row r="267" ht="15.75" customHeight="1">
      <c r="A267" s="932" t="s">
        <v>5775</v>
      </c>
      <c r="B267" s="933"/>
      <c r="C267" s="793"/>
      <c r="D267" s="85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7"/>
      <c r="AD267" s="847"/>
      <c r="AE267" s="847"/>
      <c r="AF267" s="847"/>
      <c r="AG267" s="847"/>
      <c r="AH267" s="847"/>
      <c r="AI267" s="847"/>
      <c r="AJ267" s="847"/>
      <c r="AK267" s="847"/>
      <c r="AL267" s="847"/>
      <c r="AM267" s="847"/>
      <c r="AN267" s="847"/>
      <c r="AO267" s="847"/>
      <c r="AP267" s="847"/>
      <c r="AQ267" s="847"/>
      <c r="AR267" s="847"/>
      <c r="AS267" s="847"/>
      <c r="AT267" s="847"/>
      <c r="AU267" s="847"/>
      <c r="AV267" s="847"/>
      <c r="AW267" s="847"/>
      <c r="AX267" s="847"/>
      <c r="AY267" s="847"/>
      <c r="AZ267" s="847"/>
      <c r="BA267" s="847"/>
      <c r="BB267" s="847"/>
    </row>
    <row r="268" ht="15.75" customHeight="1">
      <c r="A268" s="932" t="s">
        <v>5779</v>
      </c>
      <c r="B268" s="933"/>
      <c r="C268" s="793"/>
      <c r="D268" s="851"/>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7"/>
      <c r="AD268" s="847"/>
      <c r="AE268" s="847"/>
      <c r="AF268" s="847"/>
      <c r="AG268" s="847"/>
      <c r="AH268" s="847"/>
      <c r="AI268" s="847"/>
      <c r="AJ268" s="847"/>
      <c r="AK268" s="847"/>
      <c r="AL268" s="847"/>
      <c r="AM268" s="847"/>
      <c r="AN268" s="847"/>
      <c r="AO268" s="847"/>
      <c r="AP268" s="847"/>
      <c r="AQ268" s="847"/>
      <c r="AR268" s="847"/>
      <c r="AS268" s="847"/>
      <c r="AT268" s="847"/>
      <c r="AU268" s="847"/>
      <c r="AV268" s="847"/>
      <c r="AW268" s="847"/>
      <c r="AX268" s="847"/>
      <c r="AY268" s="847"/>
      <c r="AZ268" s="847"/>
      <c r="BA268" s="847"/>
      <c r="BB268" s="847"/>
    </row>
    <row r="269" ht="15.75" customHeight="1">
      <c r="A269" s="928" t="s">
        <v>6211</v>
      </c>
      <c r="B269" s="929" t="s">
        <v>6212</v>
      </c>
      <c r="C269" s="793"/>
      <c r="D269" s="85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7"/>
      <c r="AD269" s="847"/>
      <c r="AE269" s="847"/>
      <c r="AF269" s="847"/>
      <c r="AG269" s="847"/>
      <c r="AH269" s="847"/>
      <c r="AI269" s="847"/>
      <c r="AJ269" s="847"/>
      <c r="AK269" s="847"/>
      <c r="AL269" s="847"/>
      <c r="AM269" s="847"/>
      <c r="AN269" s="847"/>
      <c r="AO269" s="847"/>
      <c r="AP269" s="847"/>
      <c r="AQ269" s="847"/>
      <c r="AR269" s="847"/>
      <c r="AS269" s="847"/>
      <c r="AT269" s="847"/>
      <c r="AU269" s="847"/>
      <c r="AV269" s="847"/>
      <c r="AW269" s="847"/>
      <c r="AX269" s="847"/>
      <c r="AY269" s="847"/>
      <c r="AZ269" s="847"/>
      <c r="BA269" s="847"/>
      <c r="BB269" s="847"/>
    </row>
    <row r="270" ht="15.75" customHeight="1">
      <c r="A270" s="930"/>
      <c r="B270" s="931" t="s">
        <v>6213</v>
      </c>
      <c r="C270" s="793"/>
      <c r="D270" s="851"/>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7"/>
      <c r="AD270" s="847"/>
      <c r="AE270" s="847"/>
      <c r="AF270" s="847"/>
      <c r="AG270" s="847"/>
      <c r="AH270" s="847"/>
      <c r="AI270" s="847"/>
      <c r="AJ270" s="847"/>
      <c r="AK270" s="847"/>
      <c r="AL270" s="847"/>
      <c r="AM270" s="847"/>
      <c r="AN270" s="847"/>
      <c r="AO270" s="847"/>
      <c r="AP270" s="847"/>
      <c r="AQ270" s="847"/>
      <c r="AR270" s="847"/>
      <c r="AS270" s="847"/>
      <c r="AT270" s="847"/>
      <c r="AU270" s="847"/>
      <c r="AV270" s="847"/>
      <c r="AW270" s="847"/>
      <c r="AX270" s="847"/>
      <c r="AY270" s="847"/>
      <c r="AZ270" s="847"/>
      <c r="BA270" s="847"/>
      <c r="BB270" s="847"/>
    </row>
    <row r="271" ht="15.75" customHeight="1">
      <c r="A271" s="932" t="s">
        <v>5775</v>
      </c>
      <c r="B271" s="933"/>
      <c r="C271" s="793" t="s">
        <v>3004</v>
      </c>
      <c r="D271" s="846" t="s">
        <v>3004</v>
      </c>
      <c r="E271" s="847"/>
      <c r="F271" s="847"/>
      <c r="G271" s="847"/>
      <c r="H271" s="847"/>
      <c r="I271" s="847" t="s">
        <v>6214</v>
      </c>
      <c r="J271" s="847"/>
      <c r="K271" s="847"/>
      <c r="L271" s="847"/>
      <c r="M271" s="847"/>
      <c r="N271" s="847"/>
      <c r="O271" s="847"/>
      <c r="P271" s="847"/>
      <c r="Q271" s="847"/>
      <c r="R271" s="847"/>
      <c r="S271" s="847"/>
      <c r="T271" s="847"/>
      <c r="U271" s="847"/>
      <c r="V271" s="847"/>
      <c r="W271" s="847"/>
      <c r="X271" s="847"/>
      <c r="Y271" s="847"/>
      <c r="Z271" s="847"/>
      <c r="AA271" s="847"/>
      <c r="AB271" s="847"/>
      <c r="AC271" s="847"/>
      <c r="AD271" s="847"/>
      <c r="AE271" s="847"/>
      <c r="AF271" s="847"/>
      <c r="AG271" s="847"/>
      <c r="AH271" s="847"/>
      <c r="AI271" s="847"/>
      <c r="AJ271" s="847"/>
      <c r="AK271" s="847"/>
      <c r="AL271" s="847"/>
      <c r="AM271" s="847"/>
      <c r="AN271" s="847"/>
      <c r="AO271" s="847"/>
      <c r="AP271" s="847"/>
      <c r="AQ271" s="847"/>
      <c r="AR271" s="847"/>
      <c r="AS271" s="847"/>
      <c r="AT271" s="847"/>
      <c r="AU271" s="847"/>
      <c r="AV271" s="847"/>
      <c r="AW271" s="847"/>
      <c r="AX271" s="847"/>
      <c r="AY271" s="847"/>
      <c r="AZ271" s="847"/>
      <c r="BA271" s="847"/>
      <c r="BB271" s="847"/>
    </row>
    <row r="272" ht="15.75" customHeight="1">
      <c r="A272" s="928" t="s">
        <v>6215</v>
      </c>
      <c r="B272" s="942"/>
      <c r="C272" s="793"/>
      <c r="D272" s="851"/>
      <c r="E272" s="847"/>
      <c r="F272" s="847"/>
      <c r="G272" s="871"/>
      <c r="H272" s="847"/>
      <c r="I272" s="847"/>
      <c r="J272" s="847" t="s">
        <v>6216</v>
      </c>
      <c r="K272" s="817" t="s">
        <v>2017</v>
      </c>
      <c r="L272" s="847"/>
      <c r="M272" s="847"/>
      <c r="N272" s="847"/>
      <c r="O272" s="847"/>
      <c r="P272" s="847"/>
      <c r="Q272" s="847"/>
      <c r="R272" s="847"/>
      <c r="S272" s="847"/>
      <c r="T272" s="847"/>
      <c r="U272" s="847"/>
      <c r="V272" s="847"/>
      <c r="W272" s="847"/>
      <c r="X272" s="847"/>
      <c r="Y272" s="847"/>
      <c r="Z272" s="847"/>
      <c r="AA272" s="847"/>
      <c r="AB272" s="847"/>
      <c r="AC272" s="847"/>
      <c r="AD272" s="847"/>
      <c r="AE272" s="847"/>
      <c r="AF272" s="847"/>
      <c r="AG272" s="847"/>
      <c r="AH272" s="847"/>
      <c r="AI272" s="847"/>
      <c r="AJ272" s="847"/>
      <c r="AK272" s="847"/>
      <c r="AL272" s="847"/>
      <c r="AM272" s="847"/>
      <c r="AN272" s="847"/>
      <c r="AO272" s="847"/>
      <c r="AP272" s="847"/>
      <c r="AQ272" s="847"/>
      <c r="AR272" s="847"/>
      <c r="AS272" s="847"/>
      <c r="AT272" s="847"/>
      <c r="AU272" s="847"/>
      <c r="AV272" s="847"/>
      <c r="AW272" s="847"/>
      <c r="AX272" s="847"/>
      <c r="AY272" s="847"/>
      <c r="AZ272" s="847"/>
      <c r="BA272" s="847"/>
      <c r="BB272" s="847"/>
    </row>
    <row r="273" ht="15.75" customHeight="1">
      <c r="A273" s="928" t="s">
        <v>5185</v>
      </c>
      <c r="B273" s="942"/>
      <c r="C273" s="793" t="str">
        <f>HYPERLINK("https://youtu.be/GGOAh-nV2rg","25.61")</f>
        <v>25.61</v>
      </c>
      <c r="D273" s="851"/>
      <c r="E273" s="847"/>
      <c r="F273" s="847"/>
      <c r="G273" s="871"/>
      <c r="H273" s="847"/>
      <c r="I273" s="848" t="str">
        <f>HYPERLINK("https://youtu.be/GGOAh-nV2rg","25.61")</f>
        <v>25.61</v>
      </c>
      <c r="J273" s="847"/>
      <c r="K273" s="847"/>
      <c r="L273" s="847"/>
      <c r="M273" s="847"/>
      <c r="N273" s="847"/>
      <c r="O273" s="847"/>
      <c r="P273" s="847"/>
      <c r="Q273" s="847"/>
      <c r="R273" s="847"/>
      <c r="S273" s="847"/>
      <c r="T273" s="847"/>
      <c r="U273" s="847"/>
      <c r="V273" s="847"/>
      <c r="W273" s="847"/>
      <c r="X273" s="847"/>
      <c r="Y273" s="847"/>
      <c r="Z273" s="847"/>
      <c r="AA273" s="847"/>
      <c r="AB273" s="847"/>
      <c r="AC273" s="847"/>
      <c r="AD273" s="847"/>
      <c r="AE273" s="847"/>
      <c r="AF273" s="847"/>
      <c r="AG273" s="847"/>
      <c r="AH273" s="847"/>
      <c r="AI273" s="847"/>
      <c r="AJ273" s="847"/>
      <c r="AK273" s="847"/>
      <c r="AL273" s="847"/>
      <c r="AM273" s="847"/>
      <c r="AN273" s="847"/>
      <c r="AO273" s="847"/>
      <c r="AP273" s="847"/>
      <c r="AQ273" s="847"/>
      <c r="AR273" s="847"/>
      <c r="AS273" s="847"/>
      <c r="AT273" s="847"/>
      <c r="AU273" s="847"/>
      <c r="AV273" s="847"/>
      <c r="AW273" s="847"/>
      <c r="AX273" s="847"/>
      <c r="AY273" s="847"/>
      <c r="AZ273" s="847"/>
      <c r="BA273" s="847"/>
      <c r="BB273" s="847"/>
    </row>
    <row r="274" ht="15.75" customHeight="1">
      <c r="A274" s="928" t="s">
        <v>6217</v>
      </c>
      <c r="B274" s="942"/>
      <c r="C274" s="793"/>
      <c r="D274" s="851"/>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7"/>
      <c r="AD274" s="847"/>
      <c r="AE274" s="847"/>
      <c r="AF274" s="847"/>
      <c r="AG274" s="847"/>
      <c r="AH274" s="847"/>
      <c r="AI274" s="847"/>
      <c r="AJ274" s="847"/>
      <c r="AK274" s="847"/>
      <c r="AL274" s="847"/>
      <c r="AM274" s="847"/>
      <c r="AN274" s="847"/>
      <c r="AO274" s="847"/>
      <c r="AP274" s="847"/>
      <c r="AQ274" s="847"/>
      <c r="AR274" s="847"/>
      <c r="AS274" s="847"/>
      <c r="AT274" s="847"/>
      <c r="AU274" s="847"/>
      <c r="AV274" s="847"/>
      <c r="AW274" s="847"/>
      <c r="AX274" s="847"/>
      <c r="AY274" s="847"/>
      <c r="AZ274" s="847"/>
      <c r="BA274" s="847"/>
      <c r="BB274" s="847"/>
    </row>
    <row r="275" ht="15.75" customHeight="1">
      <c r="A275" s="932" t="s">
        <v>6218</v>
      </c>
      <c r="B275" s="933" t="s">
        <v>6219</v>
      </c>
      <c r="C275" s="793" t="s">
        <v>3010</v>
      </c>
      <c r="D275" s="877" t="s">
        <v>3182</v>
      </c>
      <c r="E275" s="847"/>
      <c r="F275" s="943" t="s">
        <v>1488</v>
      </c>
      <c r="G275" s="847"/>
      <c r="H275" s="847"/>
      <c r="I275" s="846" t="s">
        <v>3010</v>
      </c>
      <c r="J275" s="847"/>
      <c r="K275" s="847"/>
      <c r="L275" s="847"/>
      <c r="M275" s="847"/>
      <c r="N275" s="847"/>
      <c r="O275" s="847"/>
      <c r="P275" s="847"/>
      <c r="Q275" s="847"/>
      <c r="R275" s="847"/>
      <c r="S275" s="847"/>
      <c r="T275" s="847"/>
      <c r="U275" s="847"/>
      <c r="V275" s="847"/>
      <c r="W275" s="847"/>
      <c r="X275" s="847"/>
      <c r="Y275" s="847"/>
      <c r="Z275" s="847"/>
      <c r="AA275" s="847"/>
      <c r="AB275" s="847"/>
      <c r="AC275" s="847"/>
      <c r="AD275" s="847"/>
      <c r="AE275" s="847"/>
      <c r="AF275" s="847"/>
      <c r="AG275" s="847"/>
      <c r="AH275" s="847"/>
      <c r="AI275" s="847"/>
      <c r="AJ275" s="847"/>
      <c r="AK275" s="847"/>
      <c r="AL275" s="847"/>
      <c r="AM275" s="847"/>
      <c r="AN275" s="847"/>
      <c r="AO275" s="847"/>
      <c r="AP275" s="847"/>
      <c r="AQ275" s="847"/>
      <c r="AR275" s="847"/>
      <c r="AS275" s="847"/>
      <c r="AT275" s="847"/>
      <c r="AU275" s="847"/>
      <c r="AV275" s="847"/>
      <c r="AW275" s="847"/>
      <c r="AX275" s="847"/>
      <c r="AY275" s="847"/>
      <c r="AZ275" s="847"/>
      <c r="BA275" s="847"/>
      <c r="BB275" s="847"/>
    </row>
    <row r="276" ht="15.75" customHeight="1">
      <c r="A276" s="930"/>
      <c r="B276" s="931" t="s">
        <v>6220</v>
      </c>
      <c r="C276" s="793" t="s">
        <v>530</v>
      </c>
      <c r="D276" s="851"/>
      <c r="E276" s="847"/>
      <c r="F276" s="847"/>
      <c r="G276" s="847"/>
      <c r="H276" s="847"/>
      <c r="I276" s="846" t="s">
        <v>530</v>
      </c>
      <c r="J276" s="847"/>
      <c r="K276" s="847"/>
      <c r="L276" s="847"/>
      <c r="M276" s="847"/>
      <c r="N276" s="847"/>
      <c r="O276" s="847"/>
      <c r="P276" s="847"/>
      <c r="Q276" s="847"/>
      <c r="R276" s="847"/>
      <c r="S276" s="847"/>
      <c r="T276" s="847"/>
      <c r="U276" s="847"/>
      <c r="V276" s="847"/>
      <c r="W276" s="847"/>
      <c r="X276" s="847"/>
      <c r="Y276" s="847"/>
      <c r="Z276" s="847"/>
      <c r="AA276" s="847"/>
      <c r="AB276" s="847"/>
      <c r="AC276" s="847"/>
      <c r="AD276" s="847"/>
      <c r="AE276" s="847"/>
      <c r="AF276" s="847"/>
      <c r="AG276" s="847"/>
      <c r="AH276" s="847"/>
      <c r="AI276" s="847"/>
      <c r="AJ276" s="847"/>
      <c r="AK276" s="847"/>
      <c r="AL276" s="847"/>
      <c r="AM276" s="847"/>
      <c r="AN276" s="847"/>
      <c r="AO276" s="847"/>
      <c r="AP276" s="847"/>
      <c r="AQ276" s="847"/>
      <c r="AR276" s="847"/>
      <c r="AS276" s="847"/>
      <c r="AT276" s="847"/>
      <c r="AU276" s="847"/>
      <c r="AV276" s="847"/>
      <c r="AW276" s="847"/>
      <c r="AX276" s="847"/>
      <c r="AY276" s="847"/>
      <c r="AZ276" s="847"/>
      <c r="BA276" s="847"/>
      <c r="BB276" s="847"/>
    </row>
    <row r="277" ht="15.75" customHeight="1">
      <c r="A277" s="928" t="s">
        <v>6221</v>
      </c>
      <c r="B277" s="942"/>
      <c r="C277" s="793" t="str">
        <f>HYPERLINK("https://youtu.be/YoUjawjsT7Q","22.24")</f>
        <v>22.24</v>
      </c>
      <c r="D277" s="851"/>
      <c r="E277" s="847"/>
      <c r="F277" s="847"/>
      <c r="G277" s="852"/>
      <c r="H277" s="847"/>
      <c r="I277" s="848" t="str">
        <f>HYPERLINK("https://youtu.be/YoUjawjsT7Q","22.24")</f>
        <v>22.24</v>
      </c>
      <c r="J277" s="847"/>
      <c r="K277" s="847"/>
      <c r="L277" s="847"/>
      <c r="M277" s="847"/>
      <c r="N277" s="847"/>
      <c r="O277" s="847"/>
      <c r="P277" s="847"/>
      <c r="Q277" s="847"/>
      <c r="R277" s="847"/>
      <c r="S277" s="847"/>
      <c r="T277" s="847"/>
      <c r="U277" s="847"/>
      <c r="V277" s="847"/>
      <c r="W277" s="847"/>
      <c r="X277" s="847"/>
      <c r="Y277" s="847"/>
      <c r="Z277" s="847"/>
      <c r="AA277" s="847"/>
      <c r="AB277" s="847"/>
      <c r="AC277" s="847"/>
      <c r="AD277" s="847"/>
      <c r="AE277" s="847"/>
      <c r="AF277" s="847"/>
      <c r="AG277" s="847"/>
      <c r="AH277" s="847"/>
      <c r="AI277" s="847"/>
      <c r="AJ277" s="847"/>
      <c r="AK277" s="847"/>
      <c r="AL277" s="847"/>
      <c r="AM277" s="847"/>
      <c r="AN277" s="847"/>
      <c r="AO277" s="847"/>
      <c r="AP277" s="847"/>
      <c r="AQ277" s="847"/>
      <c r="AR277" s="847"/>
      <c r="AS277" s="847"/>
      <c r="AT277" s="847"/>
      <c r="AU277" s="847"/>
      <c r="AV277" s="847"/>
      <c r="AW277" s="847"/>
      <c r="AX277" s="847"/>
      <c r="AY277" s="847"/>
      <c r="AZ277" s="847"/>
      <c r="BA277" s="847"/>
      <c r="BB277" s="847"/>
    </row>
    <row r="278" ht="15.75" customHeight="1">
      <c r="A278" s="928" t="s">
        <v>6222</v>
      </c>
      <c r="B278" s="942"/>
      <c r="C278" s="793"/>
      <c r="D278" s="851"/>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7"/>
      <c r="AD278" s="847"/>
      <c r="AE278" s="847"/>
      <c r="AF278" s="847"/>
      <c r="AG278" s="847"/>
      <c r="AH278" s="847"/>
      <c r="AI278" s="847"/>
      <c r="AJ278" s="847"/>
      <c r="AK278" s="847"/>
      <c r="AL278" s="847"/>
      <c r="AM278" s="847"/>
      <c r="AN278" s="847"/>
      <c r="AO278" s="847"/>
      <c r="AP278" s="847"/>
      <c r="AQ278" s="847"/>
      <c r="AR278" s="847"/>
      <c r="AS278" s="847"/>
      <c r="AT278" s="847"/>
      <c r="AU278" s="847"/>
      <c r="AV278" s="847"/>
      <c r="AW278" s="847"/>
      <c r="AX278" s="847"/>
      <c r="AY278" s="847"/>
      <c r="AZ278" s="847"/>
      <c r="BA278" s="847"/>
      <c r="BB278" s="847"/>
    </row>
    <row r="279" ht="15.75" customHeight="1">
      <c r="A279" s="932" t="s">
        <v>6223</v>
      </c>
      <c r="B279" s="933"/>
      <c r="C279" s="793"/>
      <c r="D279" s="85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7"/>
      <c r="AD279" s="847"/>
      <c r="AE279" s="847"/>
      <c r="AF279" s="847"/>
      <c r="AG279" s="847"/>
      <c r="AH279" s="847"/>
      <c r="AI279" s="847"/>
      <c r="AJ279" s="847"/>
      <c r="AK279" s="847"/>
      <c r="AL279" s="847"/>
      <c r="AM279" s="847"/>
      <c r="AN279" s="847"/>
      <c r="AO279" s="847"/>
      <c r="AP279" s="847"/>
      <c r="AQ279" s="847"/>
      <c r="AR279" s="847"/>
      <c r="AS279" s="847"/>
      <c r="AT279" s="847"/>
      <c r="AU279" s="847"/>
      <c r="AV279" s="847"/>
      <c r="AW279" s="847"/>
      <c r="AX279" s="847"/>
      <c r="AY279" s="847"/>
      <c r="AZ279" s="847"/>
      <c r="BA279" s="847"/>
      <c r="BB279" s="847"/>
    </row>
    <row r="280" ht="15.75" customHeight="1">
      <c r="A280" s="928" t="s">
        <v>6224</v>
      </c>
      <c r="B280" s="942"/>
      <c r="C280" s="793"/>
      <c r="D280" s="851"/>
      <c r="E280" s="847"/>
      <c r="F280" s="847"/>
      <c r="G280" s="852"/>
      <c r="H280" s="847"/>
      <c r="I280" s="847"/>
      <c r="J280" s="847"/>
      <c r="K280" s="847"/>
      <c r="L280" s="847"/>
      <c r="M280" s="847"/>
      <c r="N280" s="847"/>
      <c r="O280" s="847"/>
      <c r="P280" s="847"/>
      <c r="Q280" s="847"/>
      <c r="R280" s="847"/>
      <c r="S280" s="847"/>
      <c r="T280" s="847"/>
      <c r="U280" s="847"/>
      <c r="V280" s="847"/>
      <c r="W280" s="847"/>
      <c r="X280" s="847"/>
      <c r="Y280" s="847"/>
      <c r="Z280" s="847"/>
      <c r="AA280" s="847"/>
      <c r="AB280" s="847"/>
      <c r="AC280" s="847"/>
      <c r="AD280" s="847"/>
      <c r="AE280" s="847"/>
      <c r="AF280" s="847"/>
      <c r="AG280" s="847"/>
      <c r="AH280" s="847"/>
      <c r="AI280" s="847"/>
      <c r="AJ280" s="847"/>
      <c r="AK280" s="847"/>
      <c r="AL280" s="847"/>
      <c r="AM280" s="847"/>
      <c r="AN280" s="847"/>
      <c r="AO280" s="847"/>
      <c r="AP280" s="847"/>
      <c r="AQ280" s="847"/>
      <c r="AR280" s="847"/>
      <c r="AS280" s="847"/>
      <c r="AT280" s="847"/>
      <c r="AU280" s="847"/>
      <c r="AV280" s="847"/>
      <c r="AW280" s="847"/>
      <c r="AX280" s="847"/>
      <c r="AY280" s="847"/>
      <c r="AZ280" s="847"/>
      <c r="BA280" s="847"/>
      <c r="BB280" s="847"/>
    </row>
    <row r="281" ht="15.75" customHeight="1">
      <c r="A281" s="928" t="s">
        <v>6225</v>
      </c>
      <c r="B281" s="929" t="s">
        <v>5768</v>
      </c>
      <c r="C281" s="793"/>
      <c r="D281" s="851"/>
      <c r="E281" s="847"/>
      <c r="F281" s="847"/>
      <c r="G281" s="847"/>
      <c r="H281" s="847"/>
      <c r="I281" s="872"/>
      <c r="J281" s="847"/>
      <c r="K281" s="847"/>
      <c r="L281" s="847"/>
      <c r="M281" s="847"/>
      <c r="N281" s="847"/>
      <c r="O281" s="847"/>
      <c r="P281" s="847"/>
      <c r="Q281" s="847"/>
      <c r="R281" s="847"/>
      <c r="S281" s="847"/>
      <c r="T281" s="847"/>
      <c r="U281" s="847"/>
      <c r="V281" s="847"/>
      <c r="W281" s="847"/>
      <c r="X281" s="847"/>
      <c r="Y281" s="847"/>
      <c r="Z281" s="847"/>
      <c r="AA281" s="847"/>
      <c r="AB281" s="847"/>
      <c r="AC281" s="847"/>
      <c r="AD281" s="847"/>
      <c r="AE281" s="847"/>
      <c r="AF281" s="847"/>
      <c r="AG281" s="847"/>
      <c r="AH281" s="847"/>
      <c r="AI281" s="847"/>
      <c r="AJ281" s="847"/>
      <c r="AK281" s="847"/>
      <c r="AL281" s="847"/>
      <c r="AM281" s="847"/>
      <c r="AN281" s="847"/>
      <c r="AO281" s="847"/>
      <c r="AP281" s="847"/>
      <c r="AQ281" s="847"/>
      <c r="AR281" s="847"/>
      <c r="AS281" s="847"/>
      <c r="AT281" s="847"/>
      <c r="AU281" s="847"/>
      <c r="AV281" s="847"/>
      <c r="AW281" s="847"/>
      <c r="AX281" s="847"/>
      <c r="AY281" s="847"/>
      <c r="AZ281" s="847"/>
      <c r="BA281" s="847"/>
      <c r="BB281" s="847"/>
    </row>
    <row r="282" ht="15.75" customHeight="1">
      <c r="A282" s="930"/>
      <c r="B282" s="931" t="s">
        <v>6226</v>
      </c>
      <c r="C282" s="793"/>
      <c r="D282" s="851"/>
      <c r="E282" s="847"/>
      <c r="F282" s="847"/>
      <c r="G282" s="871"/>
      <c r="H282" s="847"/>
      <c r="I282" s="872"/>
      <c r="J282" s="847" t="s">
        <v>6227</v>
      </c>
      <c r="K282" s="847"/>
      <c r="L282" s="847"/>
      <c r="M282" s="847"/>
      <c r="N282" s="847"/>
      <c r="O282" s="847"/>
      <c r="P282" s="847"/>
      <c r="Q282" s="847"/>
      <c r="R282" s="847"/>
      <c r="S282" s="847"/>
      <c r="T282" s="847"/>
      <c r="U282" s="847"/>
      <c r="V282" s="847"/>
      <c r="W282" s="847"/>
      <c r="X282" s="847"/>
      <c r="Y282" s="847"/>
      <c r="Z282" s="847"/>
      <c r="AA282" s="847"/>
      <c r="AB282" s="847"/>
      <c r="AC282" s="847"/>
      <c r="AD282" s="847"/>
      <c r="AE282" s="847"/>
      <c r="AF282" s="847"/>
      <c r="AG282" s="847"/>
      <c r="AH282" s="847"/>
      <c r="AI282" s="847"/>
      <c r="AJ282" s="847"/>
      <c r="AK282" s="847"/>
      <c r="AL282" s="847"/>
      <c r="AM282" s="847"/>
      <c r="AN282" s="847"/>
      <c r="AO282" s="847"/>
      <c r="AP282" s="847"/>
      <c r="AQ282" s="847"/>
      <c r="AR282" s="847"/>
      <c r="AS282" s="847"/>
      <c r="AT282" s="847"/>
      <c r="AU282" s="847"/>
      <c r="AV282" s="847"/>
      <c r="AW282" s="847"/>
      <c r="AX282" s="847"/>
      <c r="AY282" s="847"/>
      <c r="AZ282" s="847"/>
      <c r="BA282" s="847"/>
      <c r="BB282" s="847"/>
    </row>
    <row r="283" ht="15.75" customHeight="1">
      <c r="A283" s="928" t="s">
        <v>68</v>
      </c>
      <c r="B283" s="929" t="s">
        <v>5869</v>
      </c>
      <c r="C283" s="793" t="s">
        <v>207</v>
      </c>
      <c r="D283" s="851"/>
      <c r="E283" s="847"/>
      <c r="F283" s="847"/>
      <c r="G283" s="847"/>
      <c r="H283" s="847"/>
      <c r="I283" s="862" t="s">
        <v>275</v>
      </c>
      <c r="J283" s="847"/>
      <c r="K283" s="847"/>
      <c r="L283" s="847"/>
      <c r="M283" s="847"/>
      <c r="N283" s="847"/>
      <c r="O283" s="847"/>
      <c r="P283" s="847"/>
      <c r="Q283" s="847"/>
      <c r="R283" s="847"/>
      <c r="S283" s="847"/>
      <c r="T283" s="847"/>
      <c r="U283" s="847"/>
      <c r="V283" s="847"/>
      <c r="W283" s="847"/>
      <c r="X283" s="847"/>
      <c r="Y283" s="847"/>
      <c r="Z283" s="847"/>
      <c r="AA283" s="847"/>
      <c r="AB283" s="847"/>
      <c r="AC283" s="847"/>
      <c r="AD283" s="847"/>
      <c r="AE283" s="847"/>
      <c r="AF283" s="847"/>
      <c r="AG283" s="847"/>
      <c r="AH283" s="847"/>
      <c r="AI283" s="847"/>
      <c r="AJ283" s="847"/>
      <c r="AK283" s="847"/>
      <c r="AL283" s="847"/>
      <c r="AM283" s="847"/>
      <c r="AN283" s="847"/>
      <c r="AO283" s="847"/>
      <c r="AP283" s="847"/>
      <c r="AQ283" s="847"/>
      <c r="AR283" s="847"/>
      <c r="AS283" s="847"/>
      <c r="AT283" s="847"/>
      <c r="AU283" s="847"/>
      <c r="AV283" s="847"/>
      <c r="AW283" s="847"/>
      <c r="AX283" s="847"/>
      <c r="AY283" s="847"/>
      <c r="AZ283" s="847"/>
      <c r="BA283" s="847"/>
      <c r="BB283" s="847"/>
    </row>
    <row r="284" ht="15.75" customHeight="1">
      <c r="A284" s="928" t="s">
        <v>69</v>
      </c>
      <c r="B284" s="929" t="s">
        <v>5869</v>
      </c>
      <c r="C284" s="793" t="s">
        <v>6228</v>
      </c>
      <c r="D284" s="851"/>
      <c r="E284" s="847"/>
      <c r="F284" s="847"/>
      <c r="G284" s="847"/>
      <c r="H284" s="847"/>
      <c r="I284" s="846" t="s">
        <v>6228</v>
      </c>
      <c r="J284" s="847" t="s">
        <v>3448</v>
      </c>
      <c r="K284" s="847"/>
      <c r="L284" s="847"/>
      <c r="M284" s="847"/>
      <c r="N284" s="847"/>
      <c r="O284" s="847"/>
      <c r="P284" s="847"/>
      <c r="Q284" s="847"/>
      <c r="R284" s="847"/>
      <c r="S284" s="847"/>
      <c r="T284" s="847"/>
      <c r="U284" s="847"/>
      <c r="V284" s="847"/>
      <c r="W284" s="847"/>
      <c r="X284" s="847"/>
      <c r="Y284" s="847"/>
      <c r="Z284" s="847"/>
      <c r="AA284" s="847"/>
      <c r="AB284" s="847"/>
      <c r="AC284" s="847"/>
      <c r="AD284" s="847"/>
      <c r="AE284" s="847"/>
      <c r="AF284" s="847"/>
      <c r="AG284" s="847"/>
      <c r="AH284" s="847"/>
      <c r="AI284" s="847"/>
      <c r="AJ284" s="847"/>
      <c r="AK284" s="847"/>
      <c r="AL284" s="847"/>
      <c r="AM284" s="847"/>
      <c r="AN284" s="847"/>
      <c r="AO284" s="847"/>
      <c r="AP284" s="847"/>
      <c r="AQ284" s="847"/>
      <c r="AR284" s="847"/>
      <c r="AS284" s="847"/>
      <c r="AT284" s="847"/>
      <c r="AU284" s="847"/>
      <c r="AV284" s="847"/>
      <c r="AW284" s="847"/>
      <c r="AX284" s="847"/>
      <c r="AY284" s="847"/>
      <c r="AZ284" s="847"/>
      <c r="BA284" s="847"/>
      <c r="BB284" s="847"/>
    </row>
    <row r="285" ht="15.75" customHeight="1">
      <c r="A285" s="928" t="s">
        <v>6229</v>
      </c>
      <c r="B285" s="934" t="s">
        <v>5768</v>
      </c>
      <c r="C285" s="793"/>
      <c r="D285" s="852"/>
      <c r="E285" s="847"/>
      <c r="F285" s="847"/>
      <c r="G285" s="847"/>
      <c r="H285" s="847"/>
      <c r="I285" s="871"/>
      <c r="J285" s="847"/>
      <c r="K285" s="847"/>
      <c r="L285" s="847"/>
      <c r="M285" s="847"/>
      <c r="N285" s="847"/>
      <c r="O285" s="847"/>
      <c r="P285" s="847"/>
      <c r="Q285" s="847"/>
      <c r="R285" s="847"/>
      <c r="S285" s="847"/>
      <c r="T285" s="847"/>
      <c r="U285" s="847"/>
      <c r="V285" s="847"/>
      <c r="W285" s="847"/>
      <c r="X285" s="847"/>
      <c r="Y285" s="847"/>
      <c r="Z285" s="847"/>
      <c r="AA285" s="847"/>
      <c r="AB285" s="847"/>
      <c r="AC285" s="847"/>
      <c r="AD285" s="847"/>
      <c r="AE285" s="847"/>
      <c r="AF285" s="847"/>
      <c r="AG285" s="847"/>
      <c r="AH285" s="847"/>
      <c r="AI285" s="847"/>
      <c r="AJ285" s="847"/>
      <c r="AK285" s="847"/>
      <c r="AL285" s="847"/>
      <c r="AM285" s="847"/>
      <c r="AN285" s="847"/>
      <c r="AO285" s="847"/>
      <c r="AP285" s="847"/>
      <c r="AQ285" s="847"/>
      <c r="AR285" s="847"/>
      <c r="AS285" s="847"/>
      <c r="AT285" s="847"/>
      <c r="AU285" s="847"/>
      <c r="AV285" s="847"/>
      <c r="AW285" s="847"/>
      <c r="AX285" s="847"/>
      <c r="AY285" s="847"/>
      <c r="AZ285" s="847"/>
      <c r="BA285" s="847"/>
      <c r="BB285" s="847"/>
    </row>
    <row r="286" ht="15.75" customHeight="1">
      <c r="A286" s="930"/>
      <c r="B286" s="935" t="s">
        <v>6230</v>
      </c>
      <c r="C286" s="793" t="s">
        <v>239</v>
      </c>
      <c r="D286" s="846" t="s">
        <v>239</v>
      </c>
      <c r="E286" s="847"/>
      <c r="F286" s="847"/>
      <c r="G286" s="847"/>
      <c r="H286" s="847"/>
      <c r="I286" s="847"/>
      <c r="J286" s="847"/>
      <c r="K286" s="847"/>
      <c r="L286" s="847"/>
      <c r="M286" s="847"/>
      <c r="N286" s="847"/>
      <c r="O286" s="847"/>
      <c r="P286" s="847"/>
      <c r="Q286" s="847"/>
      <c r="R286" s="847"/>
      <c r="S286" s="847"/>
      <c r="T286" s="847"/>
      <c r="U286" s="847"/>
      <c r="V286" s="847"/>
      <c r="W286" s="847"/>
      <c r="X286" s="847"/>
      <c r="Y286" s="847"/>
      <c r="Z286" s="847"/>
      <c r="AA286" s="847"/>
      <c r="AB286" s="847"/>
      <c r="AC286" s="847"/>
      <c r="AD286" s="847"/>
      <c r="AE286" s="847"/>
      <c r="AF286" s="847"/>
      <c r="AG286" s="847"/>
      <c r="AH286" s="847"/>
      <c r="AI286" s="847"/>
      <c r="AJ286" s="847"/>
      <c r="AK286" s="847"/>
      <c r="AL286" s="847"/>
      <c r="AM286" s="847"/>
      <c r="AN286" s="847"/>
      <c r="AO286" s="847"/>
      <c r="AP286" s="847"/>
      <c r="AQ286" s="847"/>
      <c r="AR286" s="847"/>
      <c r="AS286" s="847"/>
      <c r="AT286" s="847"/>
      <c r="AU286" s="847"/>
      <c r="AV286" s="847"/>
      <c r="AW286" s="847"/>
      <c r="AX286" s="847"/>
      <c r="AY286" s="847"/>
      <c r="AZ286" s="847"/>
      <c r="BA286" s="847"/>
      <c r="BB286" s="847"/>
    </row>
    <row r="287" ht="15.75" customHeight="1">
      <c r="A287" s="930"/>
      <c r="B287" s="935" t="s">
        <v>6231</v>
      </c>
      <c r="C287" s="793" t="s">
        <v>1957</v>
      </c>
      <c r="D287" s="846" t="s">
        <v>1353</v>
      </c>
      <c r="E287" s="847"/>
      <c r="F287" s="847"/>
      <c r="G287" s="847"/>
      <c r="H287" s="847"/>
      <c r="I287" s="847"/>
      <c r="J287" s="847"/>
      <c r="K287" s="847"/>
      <c r="L287" s="847"/>
      <c r="M287" s="846" t="s">
        <v>1957</v>
      </c>
      <c r="N287" s="847"/>
      <c r="O287" s="847"/>
      <c r="P287" s="847"/>
      <c r="Q287" s="847"/>
      <c r="R287" s="847"/>
      <c r="S287" s="847"/>
      <c r="T287" s="847"/>
      <c r="U287" s="847"/>
      <c r="V287" s="847"/>
      <c r="W287" s="847"/>
      <c r="X287" s="846" t="s">
        <v>1106</v>
      </c>
      <c r="Y287" s="847"/>
      <c r="Z287" s="847"/>
      <c r="AA287" s="847"/>
      <c r="AB287" s="847"/>
      <c r="AC287" s="847"/>
      <c r="AD287" s="847"/>
      <c r="AE287" s="847"/>
      <c r="AF287" s="847"/>
      <c r="AG287" s="847"/>
      <c r="AH287" s="847"/>
      <c r="AI287" s="847"/>
      <c r="AJ287" s="847"/>
      <c r="AK287" s="847"/>
      <c r="AL287" s="847"/>
      <c r="AM287" s="847"/>
      <c r="AN287" s="847"/>
      <c r="AO287" s="847"/>
      <c r="AP287" s="847"/>
      <c r="AQ287" s="847"/>
      <c r="AR287" s="847"/>
      <c r="AS287" s="847"/>
      <c r="AT287" s="847"/>
      <c r="AU287" s="847"/>
      <c r="AV287" s="847"/>
      <c r="AW287" s="847"/>
      <c r="AX287" s="847"/>
      <c r="AY287" s="847"/>
      <c r="AZ287" s="847"/>
      <c r="BA287" s="847"/>
      <c r="BB287" s="847"/>
    </row>
    <row r="288" ht="15.75" customHeight="1">
      <c r="A288" s="928" t="s">
        <v>6232</v>
      </c>
      <c r="B288" s="934" t="s">
        <v>5858</v>
      </c>
      <c r="C288" s="793" t="s">
        <v>2681</v>
      </c>
      <c r="D288" s="846" t="s">
        <v>2681</v>
      </c>
      <c r="E288" s="847"/>
      <c r="F288" s="847"/>
      <c r="G288" s="847"/>
      <c r="H288" s="847"/>
      <c r="I288" s="847"/>
      <c r="J288" s="847"/>
      <c r="K288" s="847"/>
      <c r="L288" s="847"/>
      <c r="M288" s="847"/>
      <c r="N288" s="847"/>
      <c r="O288" s="847"/>
      <c r="P288" s="847"/>
      <c r="Q288" s="847"/>
      <c r="R288" s="847"/>
      <c r="S288" s="847"/>
      <c r="T288" s="847"/>
      <c r="U288" s="847"/>
      <c r="V288" s="847"/>
      <c r="W288" s="847"/>
      <c r="X288" s="847"/>
      <c r="Y288" s="847"/>
      <c r="Z288" s="847"/>
      <c r="AA288" s="847"/>
      <c r="AB288" s="847"/>
      <c r="AC288" s="847"/>
      <c r="AD288" s="847"/>
      <c r="AE288" s="847"/>
      <c r="AF288" s="847"/>
      <c r="AG288" s="847"/>
      <c r="AH288" s="847"/>
      <c r="AI288" s="847"/>
      <c r="AJ288" s="847"/>
      <c r="AK288" s="847"/>
      <c r="AL288" s="847"/>
      <c r="AM288" s="847"/>
      <c r="AN288" s="847"/>
      <c r="AO288" s="847"/>
      <c r="AP288" s="847"/>
      <c r="AQ288" s="847"/>
      <c r="AR288" s="847"/>
      <c r="AS288" s="847"/>
      <c r="AT288" s="847"/>
      <c r="AU288" s="847"/>
      <c r="AV288" s="847"/>
      <c r="AW288" s="847"/>
      <c r="AX288" s="847"/>
      <c r="AY288" s="847"/>
      <c r="AZ288" s="847"/>
      <c r="BA288" s="847"/>
      <c r="BB288" s="847"/>
    </row>
    <row r="289" ht="15.75" customHeight="1">
      <c r="A289" s="930"/>
      <c r="B289" s="935" t="s">
        <v>5859</v>
      </c>
      <c r="C289" s="793" t="s">
        <v>3617</v>
      </c>
      <c r="D289" s="846" t="s">
        <v>3617</v>
      </c>
      <c r="E289" s="847"/>
      <c r="F289" s="847"/>
      <c r="G289" s="847"/>
      <c r="H289" s="847"/>
      <c r="I289" s="847"/>
      <c r="J289" s="847"/>
      <c r="K289" s="847"/>
      <c r="L289" s="847"/>
      <c r="M289" s="847"/>
      <c r="N289" s="847"/>
      <c r="O289" s="847"/>
      <c r="P289" s="847"/>
      <c r="Q289" s="847"/>
      <c r="R289" s="847"/>
      <c r="S289" s="847"/>
      <c r="T289" s="847"/>
      <c r="U289" s="847"/>
      <c r="V289" s="847"/>
      <c r="W289" s="847"/>
      <c r="X289" s="846" t="s">
        <v>1452</v>
      </c>
      <c r="Y289" s="847"/>
      <c r="Z289" s="847"/>
      <c r="AA289" s="847"/>
      <c r="AB289" s="847"/>
      <c r="AC289" s="847"/>
      <c r="AD289" s="847"/>
      <c r="AE289" s="846" t="s">
        <v>380</v>
      </c>
      <c r="AF289" s="847"/>
      <c r="AG289" s="847"/>
      <c r="AH289" s="847"/>
      <c r="AI289" s="847"/>
      <c r="AJ289" s="847"/>
      <c r="AK289" s="847"/>
      <c r="AL289" s="847"/>
      <c r="AM289" s="847"/>
      <c r="AN289" s="847"/>
      <c r="AO289" s="847"/>
      <c r="AP289" s="847"/>
      <c r="AQ289" s="847"/>
      <c r="AR289" s="847"/>
      <c r="AS289" s="847"/>
      <c r="AT289" s="847"/>
      <c r="AU289" s="847"/>
      <c r="AV289" s="847"/>
      <c r="AW289" s="847"/>
      <c r="AX289" s="847"/>
      <c r="AY289" s="847"/>
      <c r="AZ289" s="847"/>
      <c r="BA289" s="847"/>
      <c r="BB289" s="847"/>
    </row>
    <row r="290" ht="15.75" customHeight="1">
      <c r="A290" s="928" t="s">
        <v>6233</v>
      </c>
      <c r="B290" s="934" t="s">
        <v>5768</v>
      </c>
      <c r="C290" s="793" t="s">
        <v>922</v>
      </c>
      <c r="D290" s="846" t="s">
        <v>922</v>
      </c>
      <c r="E290" s="847"/>
      <c r="F290" s="847"/>
      <c r="G290" s="847"/>
      <c r="H290" s="847"/>
      <c r="I290" s="847"/>
      <c r="J290" s="847"/>
      <c r="K290" s="847"/>
      <c r="L290" s="847"/>
      <c r="M290" s="847"/>
      <c r="N290" s="847"/>
      <c r="O290" s="847"/>
      <c r="P290" s="847"/>
      <c r="Q290" s="847"/>
      <c r="R290" s="847"/>
      <c r="S290" s="847"/>
      <c r="T290" s="847"/>
      <c r="U290" s="847"/>
      <c r="V290" s="847"/>
      <c r="W290" s="847"/>
      <c r="X290" s="847"/>
      <c r="Y290" s="847"/>
      <c r="Z290" s="847"/>
      <c r="AA290" s="847"/>
      <c r="AB290" s="847"/>
      <c r="AC290" s="847"/>
      <c r="AD290" s="847"/>
      <c r="AE290" s="847"/>
      <c r="AF290" s="847"/>
      <c r="AG290" s="847"/>
      <c r="AH290" s="847"/>
      <c r="AI290" s="847"/>
      <c r="AJ290" s="847"/>
      <c r="AK290" s="847"/>
      <c r="AL290" s="847"/>
      <c r="AM290" s="847"/>
      <c r="AN290" s="847"/>
      <c r="AO290" s="847"/>
      <c r="AP290" s="847"/>
      <c r="AQ290" s="847"/>
      <c r="AR290" s="847"/>
      <c r="AS290" s="847"/>
      <c r="AT290" s="847"/>
      <c r="AU290" s="847"/>
      <c r="AV290" s="847"/>
      <c r="AW290" s="847"/>
      <c r="AX290" s="847"/>
      <c r="AY290" s="847"/>
      <c r="AZ290" s="847"/>
      <c r="BA290" s="847"/>
      <c r="BB290" s="847"/>
    </row>
    <row r="291" ht="15.75" customHeight="1">
      <c r="A291" s="930"/>
      <c r="B291" s="930" t="s">
        <v>6234</v>
      </c>
      <c r="C291" s="793" t="s">
        <v>6235</v>
      </c>
      <c r="D291" s="846" t="s">
        <v>6235</v>
      </c>
      <c r="E291" s="847"/>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7"/>
      <c r="AD291" s="847"/>
      <c r="AE291" s="852" t="s">
        <v>2214</v>
      </c>
      <c r="AF291" s="847"/>
      <c r="AG291" s="847"/>
      <c r="AH291" s="847"/>
      <c r="AI291" s="847"/>
      <c r="AJ291" s="847"/>
      <c r="AK291" s="847"/>
      <c r="AL291" s="847"/>
      <c r="AM291" s="847"/>
      <c r="AN291" s="847"/>
      <c r="AO291" s="847"/>
      <c r="AP291" s="847"/>
      <c r="AQ291" s="847"/>
      <c r="AR291" s="847"/>
      <c r="AS291" s="847"/>
      <c r="AT291" s="847"/>
      <c r="AU291" s="847"/>
      <c r="AV291" s="847"/>
      <c r="AW291" s="847"/>
      <c r="AX291" s="847"/>
      <c r="AY291" s="847"/>
      <c r="AZ291" s="847"/>
      <c r="BA291" s="847"/>
      <c r="BB291" s="847"/>
    </row>
    <row r="292" ht="15.75" customHeight="1">
      <c r="A292" s="928" t="s">
        <v>6236</v>
      </c>
      <c r="B292" s="934" t="s">
        <v>6237</v>
      </c>
      <c r="C292" s="793" t="s">
        <v>3277</v>
      </c>
      <c r="D292" s="846" t="s">
        <v>3277</v>
      </c>
      <c r="E292" s="847"/>
      <c r="F292" s="847"/>
      <c r="G292" s="847"/>
      <c r="H292" s="847"/>
      <c r="I292" s="847"/>
      <c r="J292" s="847"/>
      <c r="K292" s="847"/>
      <c r="L292" s="847"/>
      <c r="M292" s="847"/>
      <c r="N292" s="847"/>
      <c r="O292" s="847"/>
      <c r="P292" s="847"/>
      <c r="Q292" s="847"/>
      <c r="R292" s="847"/>
      <c r="S292" s="847"/>
      <c r="T292" s="847"/>
      <c r="U292" s="847"/>
      <c r="V292" s="847"/>
      <c r="W292" s="847"/>
      <c r="X292" s="847"/>
      <c r="Y292" s="847"/>
      <c r="Z292" s="847"/>
      <c r="AA292" s="847"/>
      <c r="AB292" s="847"/>
      <c r="AC292" s="847"/>
      <c r="AD292" s="847"/>
      <c r="AE292" s="847"/>
      <c r="AF292" s="847"/>
      <c r="AG292" s="847"/>
      <c r="AH292" s="847"/>
      <c r="AI292" s="847"/>
      <c r="AJ292" s="847"/>
      <c r="AK292" s="847"/>
      <c r="AL292" s="847"/>
      <c r="AM292" s="847"/>
      <c r="AN292" s="847"/>
      <c r="AO292" s="847"/>
      <c r="AP292" s="847"/>
      <c r="AQ292" s="847"/>
      <c r="AR292" s="847"/>
      <c r="AS292" s="847"/>
      <c r="AT292" s="847"/>
      <c r="AU292" s="847"/>
      <c r="AV292" s="847"/>
      <c r="AW292" s="847"/>
      <c r="AX292" s="847"/>
      <c r="AY292" s="847"/>
      <c r="AZ292" s="847"/>
      <c r="BA292" s="847"/>
      <c r="BB292" s="847"/>
    </row>
    <row r="293" ht="15.75" customHeight="1">
      <c r="A293" s="930"/>
      <c r="B293" s="935" t="s">
        <v>6238</v>
      </c>
      <c r="C293" s="793" t="s">
        <v>1105</v>
      </c>
      <c r="D293" s="846" t="s">
        <v>1105</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7"/>
      <c r="AD293" s="847"/>
      <c r="AE293" s="847"/>
      <c r="AF293" s="847"/>
      <c r="AG293" s="847"/>
      <c r="AH293" s="847"/>
      <c r="AI293" s="847"/>
      <c r="AJ293" s="847"/>
      <c r="AK293" s="847"/>
      <c r="AL293" s="847"/>
      <c r="AM293" s="847"/>
      <c r="AN293" s="847"/>
      <c r="AO293" s="847"/>
      <c r="AP293" s="847"/>
      <c r="AQ293" s="847"/>
      <c r="AR293" s="847"/>
      <c r="AS293" s="847"/>
      <c r="AT293" s="847"/>
      <c r="AU293" s="847"/>
      <c r="AV293" s="847"/>
      <c r="AW293" s="847"/>
      <c r="AX293" s="847"/>
      <c r="AY293" s="847"/>
      <c r="AZ293" s="847"/>
      <c r="BA293" s="847"/>
      <c r="BB293" s="847"/>
    </row>
    <row r="294" ht="15.75" customHeight="1">
      <c r="A294" s="930"/>
      <c r="B294" s="935" t="s">
        <v>6239</v>
      </c>
      <c r="C294" s="793" t="s">
        <v>6240</v>
      </c>
      <c r="D294" s="846" t="s">
        <v>6240</v>
      </c>
      <c r="E294" s="847"/>
      <c r="F294" s="847"/>
      <c r="G294" s="847"/>
      <c r="H294" s="847"/>
      <c r="I294" s="847"/>
      <c r="J294" s="847"/>
      <c r="K294" s="847"/>
      <c r="L294" s="847"/>
      <c r="M294" s="847"/>
      <c r="N294" s="847"/>
      <c r="O294" s="847"/>
      <c r="P294" s="847"/>
      <c r="Q294" s="847"/>
      <c r="R294" s="847"/>
      <c r="S294" s="847"/>
      <c r="T294" s="847"/>
      <c r="U294" s="847"/>
      <c r="V294" s="847"/>
      <c r="W294" s="847"/>
      <c r="X294" s="847"/>
      <c r="Y294" s="847"/>
      <c r="Z294" s="847"/>
      <c r="AA294" s="847"/>
      <c r="AB294" s="847"/>
      <c r="AC294" s="847"/>
      <c r="AD294" s="847"/>
      <c r="AE294" s="847"/>
      <c r="AF294" s="847"/>
      <c r="AG294" s="847"/>
      <c r="AH294" s="847"/>
      <c r="AI294" s="847"/>
      <c r="AJ294" s="847"/>
      <c r="AK294" s="847"/>
      <c r="AL294" s="847"/>
      <c r="AM294" s="847"/>
      <c r="AN294" s="847"/>
      <c r="AO294" s="847"/>
      <c r="AP294" s="847"/>
      <c r="AQ294" s="847"/>
      <c r="AR294" s="847"/>
      <c r="AS294" s="847"/>
      <c r="AT294" s="847"/>
      <c r="AU294" s="847"/>
      <c r="AV294" s="847"/>
      <c r="AW294" s="847"/>
      <c r="AX294" s="847"/>
      <c r="AY294" s="847"/>
      <c r="AZ294" s="847"/>
      <c r="BA294" s="847"/>
      <c r="BB294" s="847"/>
    </row>
    <row r="295" ht="15.75" customHeight="1">
      <c r="A295" s="930"/>
      <c r="B295" s="935" t="s">
        <v>6241</v>
      </c>
      <c r="C295" s="793" t="s">
        <v>174</v>
      </c>
      <c r="D295" s="846" t="s">
        <v>174</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7"/>
      <c r="AD295" s="847"/>
      <c r="AE295" s="847"/>
      <c r="AF295" s="847"/>
      <c r="AG295" s="847"/>
      <c r="AH295" s="847"/>
      <c r="AI295" s="847"/>
      <c r="AJ295" s="847"/>
      <c r="AK295" s="847"/>
      <c r="AL295" s="847"/>
      <c r="AM295" s="847"/>
      <c r="AN295" s="847"/>
      <c r="AO295" s="847"/>
      <c r="AP295" s="847"/>
      <c r="AQ295" s="847"/>
      <c r="AR295" s="847"/>
      <c r="AS295" s="847"/>
      <c r="AT295" s="847"/>
      <c r="AU295" s="847"/>
      <c r="AV295" s="847"/>
      <c r="AW295" s="847"/>
      <c r="AX295" s="847"/>
      <c r="AY295" s="847"/>
      <c r="AZ295" s="847"/>
      <c r="BA295" s="847"/>
      <c r="BB295" s="847"/>
    </row>
    <row r="296" ht="15.75" customHeight="1">
      <c r="A296" s="930"/>
      <c r="B296" s="935" t="s">
        <v>6242</v>
      </c>
      <c r="C296" s="793" t="s">
        <v>6243</v>
      </c>
      <c r="D296" s="846" t="s">
        <v>6243</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7"/>
      <c r="AD296" s="847"/>
      <c r="AE296" s="847"/>
      <c r="AF296" s="847"/>
      <c r="AG296" s="847"/>
      <c r="AH296" s="847"/>
      <c r="AI296" s="847"/>
      <c r="AJ296" s="847"/>
      <c r="AK296" s="847"/>
      <c r="AL296" s="847"/>
      <c r="AM296" s="847"/>
      <c r="AN296" s="847"/>
      <c r="AO296" s="847"/>
      <c r="AP296" s="847"/>
      <c r="AQ296" s="847"/>
      <c r="AR296" s="847"/>
      <c r="AS296" s="847"/>
      <c r="AT296" s="847"/>
      <c r="AU296" s="847"/>
      <c r="AV296" s="847"/>
      <c r="AW296" s="847"/>
      <c r="AX296" s="847"/>
      <c r="AY296" s="847"/>
      <c r="AZ296" s="847"/>
      <c r="BA296" s="847"/>
      <c r="BB296" s="847"/>
    </row>
    <row r="297" ht="15.75" customHeight="1">
      <c r="A297" s="930"/>
      <c r="B297" s="935" t="s">
        <v>6244</v>
      </c>
      <c r="C297" s="793" t="s">
        <v>6245</v>
      </c>
      <c r="D297" s="846" t="s">
        <v>6245</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7"/>
      <c r="AD297" s="852" t="s">
        <v>174</v>
      </c>
      <c r="AE297" s="847"/>
      <c r="AF297" s="847"/>
      <c r="AG297" s="847"/>
      <c r="AH297" s="847"/>
      <c r="AI297" s="847"/>
      <c r="AJ297" s="847"/>
      <c r="AK297" s="847"/>
      <c r="AL297" s="847"/>
      <c r="AM297" s="847"/>
      <c r="AN297" s="847"/>
      <c r="AO297" s="847"/>
      <c r="AP297" s="847"/>
      <c r="AQ297" s="847"/>
      <c r="AR297" s="847"/>
      <c r="AS297" s="847"/>
      <c r="AT297" s="847"/>
      <c r="AU297" s="847"/>
      <c r="AV297" s="847"/>
      <c r="AW297" s="847"/>
      <c r="AX297" s="847"/>
      <c r="AY297" s="847"/>
      <c r="AZ297" s="847"/>
      <c r="BA297" s="847"/>
      <c r="BB297" s="847"/>
    </row>
    <row r="298" ht="15.75" customHeight="1">
      <c r="A298" s="930"/>
      <c r="B298" s="935" t="s">
        <v>6246</v>
      </c>
      <c r="C298" s="793" t="s">
        <v>6247</v>
      </c>
      <c r="D298" s="851"/>
      <c r="E298" s="847"/>
      <c r="F298" s="847"/>
      <c r="G298" s="847"/>
      <c r="H298" s="847"/>
      <c r="I298" s="847"/>
      <c r="J298" s="847"/>
      <c r="K298" s="847"/>
      <c r="L298" s="847"/>
      <c r="M298" s="846" t="s">
        <v>6247</v>
      </c>
      <c r="N298" s="847"/>
      <c r="O298" s="847"/>
      <c r="P298" s="847"/>
      <c r="Q298" s="847"/>
      <c r="R298" s="847"/>
      <c r="S298" s="847"/>
      <c r="T298" s="847"/>
      <c r="U298" s="847"/>
      <c r="V298" s="847"/>
      <c r="W298" s="847"/>
      <c r="X298" s="847"/>
      <c r="Y298" s="847"/>
      <c r="Z298" s="847"/>
      <c r="AA298" s="847"/>
      <c r="AB298" s="847"/>
      <c r="AC298" s="847"/>
      <c r="AD298" s="847"/>
      <c r="AE298" s="847"/>
      <c r="AF298" s="847"/>
      <c r="AG298" s="847"/>
      <c r="AH298" s="847"/>
      <c r="AI298" s="847"/>
      <c r="AJ298" s="847"/>
      <c r="AK298" s="847"/>
      <c r="AL298" s="847"/>
      <c r="AM298" s="847"/>
      <c r="AN298" s="847"/>
      <c r="AO298" s="847"/>
      <c r="AP298" s="847"/>
      <c r="AQ298" s="847"/>
      <c r="AR298" s="847"/>
      <c r="AS298" s="847"/>
      <c r="AT298" s="847"/>
      <c r="AU298" s="847"/>
      <c r="AV298" s="847"/>
      <c r="AW298" s="847"/>
      <c r="AX298" s="847"/>
      <c r="AY298" s="847"/>
      <c r="AZ298" s="847"/>
      <c r="BA298" s="847"/>
      <c r="BB298" s="847"/>
    </row>
    <row r="299" ht="15.75" customHeight="1">
      <c r="A299" s="928" t="s">
        <v>6248</v>
      </c>
      <c r="B299" s="934" t="s">
        <v>5768</v>
      </c>
      <c r="C299" s="793" t="s">
        <v>6249</v>
      </c>
      <c r="D299" s="851"/>
      <c r="E299" s="847"/>
      <c r="F299" s="847"/>
      <c r="G299" s="847"/>
      <c r="H299" s="847"/>
      <c r="I299" s="847"/>
      <c r="J299" s="847"/>
      <c r="K299" s="847"/>
      <c r="L299" s="846" t="s">
        <v>2767</v>
      </c>
      <c r="M299" s="847"/>
      <c r="N299" s="847"/>
      <c r="O299" s="847"/>
      <c r="P299" s="852" t="s">
        <v>6250</v>
      </c>
      <c r="Q299" s="847"/>
      <c r="R299" s="847"/>
      <c r="S299" s="847"/>
      <c r="T299" s="847"/>
      <c r="U299" s="847"/>
      <c r="V299" s="847"/>
      <c r="W299" s="847"/>
      <c r="X299" s="847"/>
      <c r="Y299" s="847"/>
      <c r="Z299" s="847"/>
      <c r="AA299" s="847"/>
      <c r="AB299" s="847"/>
      <c r="AC299" s="847"/>
      <c r="AD299" s="846" t="s">
        <v>6249</v>
      </c>
      <c r="AE299" s="847"/>
      <c r="AF299" s="847"/>
      <c r="AG299" s="847"/>
      <c r="AH299" s="847"/>
      <c r="AI299" s="847"/>
      <c r="AJ299" s="847"/>
      <c r="AK299" s="847"/>
      <c r="AL299" s="847"/>
      <c r="AM299" s="847"/>
      <c r="AN299" s="847"/>
      <c r="AO299" s="847"/>
      <c r="AP299" s="847"/>
      <c r="AQ299" s="847"/>
      <c r="AR299" s="847"/>
      <c r="AS299" s="847"/>
      <c r="AT299" s="847"/>
      <c r="AU299" s="847"/>
      <c r="AV299" s="847"/>
      <c r="AW299" s="847"/>
      <c r="AX299" s="847"/>
      <c r="AY299" s="847"/>
      <c r="AZ299" s="847"/>
      <c r="BA299" s="847"/>
      <c r="BB299" s="847"/>
    </row>
    <row r="300" ht="15.75" customHeight="1">
      <c r="A300" s="928" t="s">
        <v>6251</v>
      </c>
      <c r="B300" s="934" t="s">
        <v>6252</v>
      </c>
      <c r="C300" s="793" t="s">
        <v>3711</v>
      </c>
      <c r="D300" s="846" t="s">
        <v>3711</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7"/>
      <c r="AD300" s="847"/>
      <c r="AE300" s="847"/>
      <c r="AF300" s="847"/>
      <c r="AG300" s="847"/>
      <c r="AH300" s="847"/>
      <c r="AI300" s="847"/>
      <c r="AJ300" s="847"/>
      <c r="AK300" s="847"/>
      <c r="AL300" s="847"/>
      <c r="AM300" s="847"/>
      <c r="AN300" s="847"/>
      <c r="AO300" s="847"/>
      <c r="AP300" s="847"/>
      <c r="AQ300" s="847"/>
      <c r="AR300" s="847"/>
      <c r="AS300" s="847"/>
      <c r="AT300" s="847"/>
      <c r="AU300" s="847"/>
      <c r="AV300" s="847"/>
      <c r="AW300" s="847"/>
      <c r="AX300" s="847"/>
      <c r="AY300" s="847"/>
      <c r="AZ300" s="847"/>
      <c r="BA300" s="847"/>
      <c r="BB300" s="847"/>
    </row>
    <row r="301" ht="15.75" customHeight="1">
      <c r="A301" s="930"/>
      <c r="B301" s="935" t="s">
        <v>6253</v>
      </c>
      <c r="C301" s="793" t="s">
        <v>6254</v>
      </c>
      <c r="D301" s="846" t="s">
        <v>6254</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7"/>
      <c r="AD301" s="847"/>
      <c r="AE301" s="847"/>
      <c r="AF301" s="847"/>
      <c r="AG301" s="847"/>
      <c r="AH301" s="847"/>
      <c r="AI301" s="847"/>
      <c r="AJ301" s="847"/>
      <c r="AK301" s="847"/>
      <c r="AL301" s="847"/>
      <c r="AM301" s="847"/>
      <c r="AN301" s="847"/>
      <c r="AO301" s="847"/>
      <c r="AP301" s="847"/>
      <c r="AQ301" s="847"/>
      <c r="AR301" s="847"/>
      <c r="AS301" s="847"/>
      <c r="AT301" s="847"/>
      <c r="AU301" s="847"/>
      <c r="AV301" s="847"/>
      <c r="AW301" s="847"/>
      <c r="AX301" s="847"/>
      <c r="AY301" s="847"/>
      <c r="AZ301" s="847"/>
      <c r="BA301" s="847"/>
      <c r="BB301" s="847"/>
    </row>
    <row r="302" ht="15.75" customHeight="1">
      <c r="A302" s="930"/>
      <c r="B302" s="935" t="s">
        <v>6255</v>
      </c>
      <c r="C302" s="793" t="s">
        <v>544</v>
      </c>
      <c r="D302" s="846" t="s">
        <v>544</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7"/>
      <c r="AD302" s="847"/>
      <c r="AE302" s="847"/>
      <c r="AF302" s="847"/>
      <c r="AG302" s="847"/>
      <c r="AH302" s="847"/>
      <c r="AI302" s="847"/>
      <c r="AJ302" s="847"/>
      <c r="AK302" s="847"/>
      <c r="AL302" s="847"/>
      <c r="AM302" s="847"/>
      <c r="AN302" s="847"/>
      <c r="AO302" s="847"/>
      <c r="AP302" s="847"/>
      <c r="AQ302" s="847"/>
      <c r="AR302" s="847"/>
      <c r="AS302" s="847"/>
      <c r="AT302" s="847"/>
      <c r="AU302" s="847"/>
      <c r="AV302" s="847"/>
      <c r="AW302" s="847"/>
      <c r="AX302" s="847"/>
      <c r="AY302" s="847"/>
      <c r="AZ302" s="847"/>
      <c r="BA302" s="847"/>
      <c r="BB302" s="847"/>
    </row>
    <row r="303" ht="15.75" customHeight="1">
      <c r="A303" s="930"/>
      <c r="B303" s="935" t="s">
        <v>6256</v>
      </c>
      <c r="C303" s="793" t="s">
        <v>6257</v>
      </c>
      <c r="D303" s="846" t="s">
        <v>6257</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7"/>
      <c r="AD303" s="847"/>
      <c r="AE303" s="847"/>
      <c r="AF303" s="847"/>
      <c r="AG303" s="847"/>
      <c r="AH303" s="847"/>
      <c r="AI303" s="847"/>
      <c r="AJ303" s="847"/>
      <c r="AK303" s="847"/>
      <c r="AL303" s="847"/>
      <c r="AM303" s="847"/>
      <c r="AN303" s="847"/>
      <c r="AO303" s="847"/>
      <c r="AP303" s="847"/>
      <c r="AQ303" s="847"/>
      <c r="AR303" s="847"/>
      <c r="AS303" s="847"/>
      <c r="AT303" s="847"/>
      <c r="AU303" s="847"/>
      <c r="AV303" s="847"/>
      <c r="AW303" s="847"/>
      <c r="AX303" s="847"/>
      <c r="AY303" s="847"/>
      <c r="AZ303" s="847"/>
      <c r="BA303" s="847"/>
      <c r="BB303" s="847"/>
    </row>
    <row r="304" ht="15.75" customHeight="1">
      <c r="A304" s="928" t="s">
        <v>6258</v>
      </c>
      <c r="B304" s="929" t="s">
        <v>6259</v>
      </c>
      <c r="C304" s="793"/>
      <c r="D304" s="944"/>
      <c r="E304" s="852"/>
      <c r="F304" s="939"/>
      <c r="G304" s="939"/>
      <c r="H304" s="847"/>
      <c r="I304" s="940"/>
      <c r="J304" s="945"/>
      <c r="K304" s="939"/>
      <c r="L304" s="940"/>
      <c r="M304" s="940"/>
      <c r="N304" s="940"/>
      <c r="O304" s="940"/>
      <c r="P304" s="847"/>
      <c r="Q304" s="940"/>
      <c r="R304" s="940"/>
      <c r="S304" s="940"/>
      <c r="T304" s="940"/>
      <c r="U304" s="847"/>
      <c r="V304" s="940"/>
      <c r="W304" s="847"/>
      <c r="X304" s="847"/>
      <c r="Y304" s="847"/>
      <c r="Z304" s="847"/>
      <c r="AA304" s="940"/>
      <c r="AB304" s="847"/>
      <c r="AC304" s="940"/>
      <c r="AD304" s="847"/>
      <c r="AE304" s="847"/>
      <c r="AF304" s="940"/>
      <c r="AG304" s="847"/>
      <c r="AH304" s="940"/>
      <c r="AI304" s="940"/>
      <c r="AJ304" s="940"/>
      <c r="AK304" s="940"/>
      <c r="AL304" s="940"/>
      <c r="AM304" s="847"/>
      <c r="AN304" s="847"/>
      <c r="AO304" s="847"/>
      <c r="AP304" s="847"/>
      <c r="AQ304" s="847"/>
      <c r="AR304" s="847"/>
      <c r="AS304" s="847"/>
      <c r="AT304" s="847"/>
      <c r="AU304" s="847"/>
      <c r="AV304" s="847"/>
      <c r="AW304" s="847"/>
      <c r="AX304" s="847"/>
      <c r="AY304" s="847"/>
      <c r="AZ304" s="847"/>
      <c r="BA304" s="847"/>
      <c r="BB304" s="847"/>
    </row>
    <row r="305" ht="15.75" customHeight="1">
      <c r="A305" s="930"/>
      <c r="B305" s="930" t="s">
        <v>6260</v>
      </c>
      <c r="C305" s="793" t="s">
        <v>6261</v>
      </c>
      <c r="D305" s="846" t="s">
        <v>6261</v>
      </c>
      <c r="E305" s="946"/>
      <c r="F305" s="939"/>
      <c r="G305" s="939"/>
      <c r="H305" s="847"/>
      <c r="I305" s="940"/>
      <c r="J305" s="945"/>
      <c r="K305" s="939"/>
      <c r="L305" s="940"/>
      <c r="M305" s="940"/>
      <c r="N305" s="940"/>
      <c r="O305" s="940"/>
      <c r="P305" s="847"/>
      <c r="Q305" s="940"/>
      <c r="R305" s="940"/>
      <c r="S305" s="940"/>
      <c r="T305" s="940"/>
      <c r="U305" s="847"/>
      <c r="V305" s="940"/>
      <c r="W305" s="847"/>
      <c r="X305" s="847"/>
      <c r="Y305" s="847"/>
      <c r="Z305" s="847"/>
      <c r="AA305" s="940"/>
      <c r="AB305" s="847"/>
      <c r="AC305" s="940"/>
      <c r="AD305" s="847"/>
      <c r="AE305" s="846" t="s">
        <v>1257</v>
      </c>
      <c r="AF305" s="940"/>
      <c r="AG305" s="847"/>
      <c r="AH305" s="940"/>
      <c r="AI305" s="940"/>
      <c r="AJ305" s="851"/>
      <c r="AK305" s="940"/>
      <c r="AL305" s="940"/>
      <c r="AM305" s="847"/>
      <c r="AN305" s="847"/>
      <c r="AO305" s="847"/>
      <c r="AP305" s="847"/>
      <c r="AQ305" s="847"/>
      <c r="AR305" s="847"/>
      <c r="AS305" s="847"/>
      <c r="AT305" s="847"/>
      <c r="AU305" s="847"/>
      <c r="AV305" s="847"/>
      <c r="AW305" s="847"/>
      <c r="AX305" s="847"/>
      <c r="AY305" s="847"/>
      <c r="AZ305" s="847"/>
      <c r="BA305" s="847"/>
      <c r="BB305" s="847"/>
    </row>
    <row r="306" ht="15.75" customHeight="1">
      <c r="A306" s="928" t="s">
        <v>6262</v>
      </c>
      <c r="B306" s="934" t="s">
        <v>5768</v>
      </c>
      <c r="C306" s="793" t="s">
        <v>6263</v>
      </c>
      <c r="D306" s="871"/>
      <c r="E306" s="946"/>
      <c r="F306" s="846" t="s">
        <v>6263</v>
      </c>
      <c r="G306" s="939"/>
      <c r="H306" s="847"/>
      <c r="I306" s="940"/>
      <c r="J306" s="945"/>
      <c r="K306" s="939"/>
      <c r="L306" s="940"/>
      <c r="M306" s="940"/>
      <c r="N306" s="940"/>
      <c r="O306" s="940"/>
      <c r="P306" s="847"/>
      <c r="Q306" s="940"/>
      <c r="R306" s="940"/>
      <c r="S306" s="940"/>
      <c r="T306" s="940"/>
      <c r="U306" s="847"/>
      <c r="V306" s="940"/>
      <c r="W306" s="847"/>
      <c r="X306" s="847"/>
      <c r="Y306" s="847"/>
      <c r="Z306" s="847"/>
      <c r="AA306" s="940"/>
      <c r="AB306" s="847"/>
      <c r="AC306" s="940"/>
      <c r="AD306" s="847"/>
      <c r="AE306" s="847"/>
      <c r="AF306" s="940"/>
      <c r="AG306" s="847"/>
      <c r="AH306" s="940"/>
      <c r="AI306" s="940"/>
      <c r="AJ306" s="851"/>
      <c r="AK306" s="940"/>
      <c r="AL306" s="940"/>
      <c r="AM306" s="847"/>
      <c r="AN306" s="847"/>
      <c r="AO306" s="847"/>
      <c r="AP306" s="847"/>
      <c r="AQ306" s="847"/>
      <c r="AR306" s="847"/>
      <c r="AS306" s="847"/>
      <c r="AT306" s="847"/>
      <c r="AU306" s="847"/>
      <c r="AV306" s="847"/>
      <c r="AW306" s="847"/>
      <c r="AX306" s="847"/>
      <c r="AY306" s="847"/>
      <c r="AZ306" s="847"/>
      <c r="BA306" s="847"/>
      <c r="BB306" s="84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7" t="s">
        <v>6265</v>
      </c>
      <c r="W1" s="948" t="s">
        <v>6266</v>
      </c>
      <c r="AK1" s="949" t="s">
        <v>6267</v>
      </c>
      <c r="BE1" s="950" t="s">
        <v>6268</v>
      </c>
      <c r="BO1" s="951" t="s">
        <v>6269</v>
      </c>
      <c r="BT1" s="952" t="s">
        <v>6270</v>
      </c>
      <c r="CC1" s="947" t="s">
        <v>6271</v>
      </c>
      <c r="CK1" s="953" t="s">
        <v>6272</v>
      </c>
      <c r="CN1" s="954" t="s">
        <v>6273</v>
      </c>
      <c r="CR1" s="955" t="s">
        <v>6274</v>
      </c>
    </row>
    <row r="2">
      <c r="H2" s="956" t="s">
        <v>6275</v>
      </c>
      <c r="I2" s="956" t="s">
        <v>6276</v>
      </c>
      <c r="J2" s="956" t="s">
        <v>6277</v>
      </c>
      <c r="K2" s="956" t="s">
        <v>6278</v>
      </c>
      <c r="L2" s="956" t="s">
        <v>6279</v>
      </c>
      <c r="M2" s="956" t="s">
        <v>6280</v>
      </c>
      <c r="N2" s="956" t="s">
        <v>6281</v>
      </c>
      <c r="O2" s="956" t="s">
        <v>6282</v>
      </c>
      <c r="P2" s="956" t="s">
        <v>6283</v>
      </c>
      <c r="Q2" s="956" t="s">
        <v>6284</v>
      </c>
      <c r="R2" s="956" t="s">
        <v>6285</v>
      </c>
      <c r="S2" s="956" t="s">
        <v>6286</v>
      </c>
      <c r="T2" s="956" t="s">
        <v>6287</v>
      </c>
      <c r="U2" s="956" t="s">
        <v>6288</v>
      </c>
      <c r="V2" s="956" t="s">
        <v>6289</v>
      </c>
      <c r="W2" s="957" t="s">
        <v>6290</v>
      </c>
      <c r="X2" s="957" t="s">
        <v>6291</v>
      </c>
      <c r="Y2" s="957" t="s">
        <v>6292</v>
      </c>
      <c r="Z2" s="957" t="s">
        <v>6293</v>
      </c>
      <c r="AA2" s="957" t="s">
        <v>6294</v>
      </c>
      <c r="AB2" s="957" t="s">
        <v>6295</v>
      </c>
      <c r="AC2" s="957" t="s">
        <v>6296</v>
      </c>
      <c r="AD2" s="957" t="s">
        <v>6297</v>
      </c>
      <c r="AE2" s="957" t="s">
        <v>6298</v>
      </c>
      <c r="AF2" s="957" t="s">
        <v>6299</v>
      </c>
      <c r="AG2" s="957" t="s">
        <v>6300</v>
      </c>
      <c r="AH2" s="957" t="s">
        <v>6301</v>
      </c>
      <c r="AI2" s="957" t="s">
        <v>6302</v>
      </c>
      <c r="AJ2" s="957" t="s">
        <v>6303</v>
      </c>
      <c r="AK2" s="958" t="s">
        <v>6304</v>
      </c>
      <c r="AL2" s="958" t="s">
        <v>6305</v>
      </c>
      <c r="AM2" s="958" t="s">
        <v>6306</v>
      </c>
      <c r="AN2" s="958" t="s">
        <v>6307</v>
      </c>
      <c r="AO2" s="958" t="s">
        <v>6308</v>
      </c>
      <c r="AP2" s="958" t="s">
        <v>6309</v>
      </c>
      <c r="AQ2" s="958" t="s">
        <v>6310</v>
      </c>
      <c r="AR2" s="958" t="s">
        <v>6311</v>
      </c>
      <c r="AS2" s="958" t="s">
        <v>6312</v>
      </c>
      <c r="AT2" s="958" t="s">
        <v>6313</v>
      </c>
      <c r="AU2" s="958" t="s">
        <v>6314</v>
      </c>
      <c r="AV2" s="958" t="s">
        <v>6315</v>
      </c>
      <c r="AW2" s="958" t="s">
        <v>6316</v>
      </c>
      <c r="AX2" s="958" t="s">
        <v>6317</v>
      </c>
      <c r="AY2" s="958" t="s">
        <v>6318</v>
      </c>
      <c r="AZ2" s="958" t="s">
        <v>6319</v>
      </c>
      <c r="BA2" s="958" t="s">
        <v>6320</v>
      </c>
      <c r="BB2" s="958" t="s">
        <v>6321</v>
      </c>
      <c r="BC2" s="958" t="s">
        <v>6322</v>
      </c>
      <c r="BD2" s="958" t="s">
        <v>6323</v>
      </c>
      <c r="BE2" s="959" t="s">
        <v>6324</v>
      </c>
      <c r="BF2" s="959" t="s">
        <v>6325</v>
      </c>
      <c r="BG2" s="959" t="s">
        <v>6326</v>
      </c>
      <c r="BH2" s="959" t="s">
        <v>6327</v>
      </c>
      <c r="BI2" s="959" t="s">
        <v>6328</v>
      </c>
      <c r="BJ2" s="959" t="s">
        <v>6329</v>
      </c>
      <c r="BK2" s="959" t="s">
        <v>6330</v>
      </c>
      <c r="BL2" s="959" t="s">
        <v>6331</v>
      </c>
      <c r="BM2" s="959" t="s">
        <v>6332</v>
      </c>
      <c r="BN2" s="959" t="s">
        <v>6333</v>
      </c>
      <c r="BO2" s="960" t="s">
        <v>6334</v>
      </c>
      <c r="BP2" s="960" t="s">
        <v>6335</v>
      </c>
      <c r="BQ2" s="960" t="s">
        <v>6336</v>
      </c>
      <c r="BR2" s="960" t="s">
        <v>6337</v>
      </c>
      <c r="BS2" s="960" t="s">
        <v>6338</v>
      </c>
      <c r="BT2" s="961" t="s">
        <v>6339</v>
      </c>
      <c r="BU2" s="961" t="s">
        <v>6340</v>
      </c>
      <c r="BV2" s="961" t="s">
        <v>6341</v>
      </c>
      <c r="BW2" s="961" t="s">
        <v>6342</v>
      </c>
      <c r="BX2" s="961" t="s">
        <v>6343</v>
      </c>
      <c r="BY2" s="961" t="s">
        <v>6344</v>
      </c>
      <c r="BZ2" s="961" t="s">
        <v>6345</v>
      </c>
      <c r="CA2" s="961" t="s">
        <v>6346</v>
      </c>
      <c r="CB2" s="961" t="s">
        <v>6347</v>
      </c>
      <c r="CC2" s="962" t="s">
        <v>6275</v>
      </c>
      <c r="CD2" s="962" t="s">
        <v>6278</v>
      </c>
      <c r="CE2" s="962" t="s">
        <v>6282</v>
      </c>
      <c r="CF2" s="962" t="s">
        <v>6284</v>
      </c>
      <c r="CG2" s="962" t="s">
        <v>6285</v>
      </c>
      <c r="CH2" s="962" t="s">
        <v>6288</v>
      </c>
      <c r="CI2" s="962" t="s">
        <v>6348</v>
      </c>
      <c r="CJ2" s="962" t="s">
        <v>6349</v>
      </c>
      <c r="CK2" s="963" t="s">
        <v>6350</v>
      </c>
      <c r="CL2" s="963" t="s">
        <v>6351</v>
      </c>
      <c r="CM2" s="963" t="s">
        <v>6352</v>
      </c>
      <c r="CN2" s="964" t="s">
        <v>6353</v>
      </c>
      <c r="CO2" s="964" t="s">
        <v>6354</v>
      </c>
      <c r="CP2" s="964" t="s">
        <v>6355</v>
      </c>
      <c r="CQ2" s="964" t="s">
        <v>6356</v>
      </c>
      <c r="CR2" s="965" t="s">
        <v>6357</v>
      </c>
    </row>
    <row r="3">
      <c r="A3" s="966" t="s">
        <v>1041</v>
      </c>
      <c r="B3" s="967" t="s">
        <v>6358</v>
      </c>
      <c r="C3" s="968" t="s">
        <v>427</v>
      </c>
      <c r="D3" s="969" t="s">
        <v>426</v>
      </c>
      <c r="E3" s="970" t="s">
        <v>521</v>
      </c>
      <c r="F3" s="971" t="s">
        <v>2796</v>
      </c>
      <c r="G3" s="967" t="s">
        <v>218</v>
      </c>
      <c r="H3" s="972" t="s">
        <v>6359</v>
      </c>
      <c r="I3" s="973" t="s">
        <v>6360</v>
      </c>
      <c r="J3" s="176"/>
      <c r="K3" s="87" t="s">
        <v>6361</v>
      </c>
      <c r="L3" s="176"/>
      <c r="M3" s="974" t="s">
        <v>6362</v>
      </c>
      <c r="N3" s="176"/>
      <c r="O3" s="797" t="s">
        <v>6363</v>
      </c>
      <c r="P3" s="975" t="s">
        <v>6364</v>
      </c>
      <c r="Q3" s="176"/>
      <c r="R3" s="797" t="s">
        <v>6365</v>
      </c>
      <c r="S3" s="176"/>
      <c r="T3" s="87" t="s">
        <v>6366</v>
      </c>
      <c r="U3" s="976" t="s">
        <v>5460</v>
      </c>
      <c r="V3" s="974" t="s">
        <v>4010</v>
      </c>
      <c r="W3" s="797" t="s">
        <v>6367</v>
      </c>
      <c r="X3" s="797" t="s">
        <v>1580</v>
      </c>
      <c r="Y3" s="797" t="s">
        <v>2299</v>
      </c>
      <c r="Z3" s="974" t="s">
        <v>4250</v>
      </c>
      <c r="AA3" s="977" t="s">
        <v>6368</v>
      </c>
      <c r="AB3" s="976" t="s">
        <v>3489</v>
      </c>
      <c r="AC3" s="797" t="s">
        <v>5056</v>
      </c>
      <c r="AD3" s="976" t="s">
        <v>985</v>
      </c>
      <c r="AE3" s="176"/>
      <c r="AF3" s="975" t="s">
        <v>6369</v>
      </c>
      <c r="AG3" s="975" t="s">
        <v>660</v>
      </c>
      <c r="AH3" s="176"/>
      <c r="AI3" s="976" t="s">
        <v>6370</v>
      </c>
      <c r="AJ3" s="176"/>
      <c r="AK3" s="976" t="s">
        <v>6371</v>
      </c>
      <c r="AL3" s="87" t="s">
        <v>6372</v>
      </c>
      <c r="AM3" s="87" t="s">
        <v>6373</v>
      </c>
      <c r="AN3" s="975" t="s">
        <v>6374</v>
      </c>
      <c r="AO3" s="176"/>
      <c r="AP3" s="87" t="s">
        <v>6375</v>
      </c>
      <c r="AQ3" s="176"/>
      <c r="AR3" s="976" t="s">
        <v>6376</v>
      </c>
      <c r="AS3" s="976" t="s">
        <v>6377</v>
      </c>
      <c r="AT3" s="176"/>
      <c r="AU3" s="87" t="s">
        <v>6378</v>
      </c>
      <c r="AV3" s="176"/>
      <c r="AW3" s="176"/>
      <c r="AX3" s="975" t="s">
        <v>6379</v>
      </c>
      <c r="AY3" s="974" t="s">
        <v>4182</v>
      </c>
      <c r="AZ3" s="976" t="s">
        <v>6380</v>
      </c>
      <c r="BA3" s="797" t="s">
        <v>6381</v>
      </c>
      <c r="BB3" s="974" t="s">
        <v>6382</v>
      </c>
      <c r="BC3" s="176"/>
      <c r="BD3" s="176"/>
      <c r="BE3" s="176"/>
      <c r="BF3" s="176"/>
      <c r="BG3" s="176"/>
      <c r="BH3" s="176"/>
      <c r="BI3" s="176"/>
      <c r="BJ3" s="176"/>
      <c r="BK3" s="176"/>
      <c r="BL3" s="176"/>
      <c r="BM3" s="176"/>
      <c r="BN3" s="176"/>
      <c r="BO3" s="176"/>
      <c r="BP3" s="176"/>
      <c r="BQ3" s="176"/>
      <c r="BR3" s="176"/>
      <c r="BS3" s="176"/>
      <c r="BT3" s="176"/>
      <c r="BU3" s="87" t="s">
        <v>2636</v>
      </c>
      <c r="BV3" s="976"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8" t="s">
        <v>5636</v>
      </c>
      <c r="B4" s="967" t="s">
        <v>6383</v>
      </c>
      <c r="C4" s="968" t="s">
        <v>426</v>
      </c>
      <c r="D4" s="969" t="s">
        <v>708</v>
      </c>
      <c r="E4" s="970" t="s">
        <v>903</v>
      </c>
      <c r="F4" s="971" t="s">
        <v>612</v>
      </c>
      <c r="G4" s="967" t="s">
        <v>3780</v>
      </c>
      <c r="H4" s="87" t="s">
        <v>6384</v>
      </c>
      <c r="I4" s="87" t="s">
        <v>5697</v>
      </c>
      <c r="J4" s="87"/>
      <c r="K4" s="975" t="s">
        <v>6385</v>
      </c>
      <c r="L4" s="974" t="s">
        <v>6386</v>
      </c>
      <c r="M4" s="87"/>
      <c r="N4" s="87"/>
      <c r="O4" s="976" t="s">
        <v>6387</v>
      </c>
      <c r="P4" s="87" t="s">
        <v>6388</v>
      </c>
      <c r="Q4" s="87" t="s">
        <v>6389</v>
      </c>
      <c r="R4" s="974" t="s">
        <v>6390</v>
      </c>
      <c r="S4" s="87"/>
      <c r="T4" s="975" t="s">
        <v>6391</v>
      </c>
      <c r="U4" s="974" t="s">
        <v>6392</v>
      </c>
      <c r="V4" s="87"/>
      <c r="W4" s="87" t="s">
        <v>1462</v>
      </c>
      <c r="X4" s="87"/>
      <c r="Y4" s="87" t="s">
        <v>6393</v>
      </c>
      <c r="Z4" s="975" t="s">
        <v>4832</v>
      </c>
      <c r="AA4" s="922"/>
      <c r="AB4" s="87" t="s">
        <v>6394</v>
      </c>
      <c r="AC4" s="91"/>
      <c r="AD4" s="87" t="s">
        <v>6395</v>
      </c>
      <c r="AE4" s="87"/>
      <c r="AF4" s="87" t="s">
        <v>6396</v>
      </c>
      <c r="AG4" s="87" t="s">
        <v>1301</v>
      </c>
      <c r="AH4" s="91"/>
      <c r="AI4" s="87"/>
      <c r="AJ4" s="87"/>
      <c r="AK4" s="87" t="s">
        <v>6397</v>
      </c>
      <c r="AL4" s="91"/>
      <c r="AM4" s="91"/>
      <c r="AN4" s="87" t="s">
        <v>6398</v>
      </c>
      <c r="AO4" s="974" t="s">
        <v>6399</v>
      </c>
      <c r="AP4" s="87" t="s">
        <v>6400</v>
      </c>
      <c r="AQ4" s="87"/>
      <c r="AR4" s="87" t="s">
        <v>6401</v>
      </c>
      <c r="AS4" s="797" t="s">
        <v>6402</v>
      </c>
      <c r="AT4" s="87"/>
      <c r="AU4" s="979" t="s">
        <v>6403</v>
      </c>
      <c r="AV4" s="93"/>
      <c r="AW4" s="93" t="s">
        <v>6404</v>
      </c>
      <c r="AX4" s="87" t="s">
        <v>2690</v>
      </c>
      <c r="AY4" s="87"/>
      <c r="AZ4" s="87" t="s">
        <v>6382</v>
      </c>
      <c r="BA4" s="974"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80" t="s">
        <v>6412</v>
      </c>
      <c r="B5" s="967" t="s">
        <v>6413</v>
      </c>
      <c r="C5" s="968" t="s">
        <v>220</v>
      </c>
      <c r="D5" s="969" t="s">
        <v>425</v>
      </c>
      <c r="E5" s="970" t="s">
        <v>709</v>
      </c>
      <c r="F5" s="971" t="s">
        <v>3691</v>
      </c>
      <c r="G5" s="967" t="s">
        <v>2112</v>
      </c>
      <c r="H5" s="975" t="s">
        <v>6414</v>
      </c>
      <c r="I5" s="797" t="s">
        <v>6415</v>
      </c>
      <c r="J5" s="87"/>
      <c r="K5" s="976" t="s">
        <v>6416</v>
      </c>
      <c r="L5" s="797" t="s">
        <v>6417</v>
      </c>
      <c r="M5" s="91"/>
      <c r="N5" s="91"/>
      <c r="O5" s="797" t="s">
        <v>6418</v>
      </c>
      <c r="P5" s="91"/>
      <c r="Q5" s="87" t="s">
        <v>6419</v>
      </c>
      <c r="R5" s="975" t="s">
        <v>6420</v>
      </c>
      <c r="S5" s="91"/>
      <c r="T5" s="976" t="s">
        <v>6421</v>
      </c>
      <c r="U5" s="975" t="s">
        <v>790</v>
      </c>
      <c r="V5" s="87" t="s">
        <v>6422</v>
      </c>
      <c r="W5" s="91"/>
      <c r="X5" s="974" t="s">
        <v>6423</v>
      </c>
      <c r="Y5" s="974" t="s">
        <v>1774</v>
      </c>
      <c r="Z5" s="91"/>
      <c r="AA5" s="91"/>
      <c r="AB5" s="91"/>
      <c r="AC5" s="87" t="s">
        <v>2885</v>
      </c>
      <c r="AD5" s="797" t="s">
        <v>353</v>
      </c>
      <c r="AE5" s="922"/>
      <c r="AF5" s="91"/>
      <c r="AG5" s="91"/>
      <c r="AH5" s="974" t="s">
        <v>2084</v>
      </c>
      <c r="AI5" s="974" t="s">
        <v>4900</v>
      </c>
      <c r="AJ5" s="818" t="s">
        <v>6424</v>
      </c>
      <c r="AK5" s="975" t="s">
        <v>6425</v>
      </c>
      <c r="AL5" s="91"/>
      <c r="AM5" s="91"/>
      <c r="AN5" s="87" t="s">
        <v>6374</v>
      </c>
      <c r="AO5" s="87"/>
      <c r="AP5" s="974" t="s">
        <v>6426</v>
      </c>
      <c r="AQ5" s="922"/>
      <c r="AR5" s="974" t="s">
        <v>6427</v>
      </c>
      <c r="AS5" s="797" t="s">
        <v>6428</v>
      </c>
      <c r="AT5" s="974" t="s">
        <v>6429</v>
      </c>
      <c r="AU5" s="975" t="s">
        <v>6430</v>
      </c>
      <c r="AV5" s="91"/>
      <c r="AW5" s="91"/>
      <c r="AX5" s="974" t="s">
        <v>3351</v>
      </c>
      <c r="AY5" s="922"/>
      <c r="AZ5" s="975" t="s">
        <v>6431</v>
      </c>
      <c r="BA5" s="975" t="s">
        <v>6432</v>
      </c>
      <c r="BB5" s="91"/>
      <c r="BC5" s="91"/>
      <c r="BD5" s="91"/>
      <c r="BE5" s="981" t="s">
        <v>6433</v>
      </c>
      <c r="BF5" s="655"/>
      <c r="BG5" s="655"/>
      <c r="BH5" s="655"/>
      <c r="BI5" s="981" t="s">
        <v>6434</v>
      </c>
      <c r="BJ5" s="655"/>
      <c r="BK5" s="720" t="s">
        <v>6435</v>
      </c>
      <c r="BL5" s="653" t="s">
        <v>6436</v>
      </c>
      <c r="BM5" s="655"/>
      <c r="BN5" s="655"/>
      <c r="BO5" s="982"/>
      <c r="BP5" s="91"/>
      <c r="BQ5" s="974" t="s">
        <v>6437</v>
      </c>
      <c r="BR5" s="91"/>
      <c r="BS5" s="91"/>
      <c r="BT5" s="91"/>
      <c r="BU5" s="91"/>
      <c r="BV5" s="91"/>
      <c r="BW5" s="91"/>
      <c r="BX5" s="91"/>
      <c r="BY5" s="91"/>
      <c r="BZ5" s="91"/>
      <c r="CA5" s="975" t="s">
        <v>340</v>
      </c>
      <c r="CB5" s="922"/>
      <c r="CC5" s="983"/>
      <c r="CD5" s="983"/>
      <c r="CE5" s="984"/>
      <c r="CF5" s="984"/>
      <c r="CG5" s="983" t="s">
        <v>6438</v>
      </c>
      <c r="CH5" s="984"/>
      <c r="CI5" s="984"/>
      <c r="CJ5" s="983" t="s">
        <v>3780</v>
      </c>
      <c r="CK5" s="985" t="s">
        <v>6439</v>
      </c>
      <c r="CL5" s="985" t="s">
        <v>3773</v>
      </c>
      <c r="CM5" s="983"/>
      <c r="CN5" s="983"/>
      <c r="CO5" s="983"/>
      <c r="CP5" s="983"/>
      <c r="CQ5" s="985" t="s">
        <v>6440</v>
      </c>
      <c r="CR5" s="92"/>
    </row>
    <row r="6" ht="15.75" customHeight="1">
      <c r="A6" s="986" t="s">
        <v>6441</v>
      </c>
      <c r="B6" s="967" t="s">
        <v>6442</v>
      </c>
      <c r="C6" s="968" t="s">
        <v>903</v>
      </c>
      <c r="D6" s="969" t="s">
        <v>708</v>
      </c>
      <c r="E6" s="970" t="s">
        <v>708</v>
      </c>
      <c r="F6" s="971" t="s">
        <v>3779</v>
      </c>
      <c r="G6" s="967" t="s">
        <v>2467</v>
      </c>
      <c r="H6" s="87" t="s">
        <v>6443</v>
      </c>
      <c r="I6" s="976" t="s">
        <v>2541</v>
      </c>
      <c r="J6" s="234"/>
      <c r="K6" s="797" t="s">
        <v>6444</v>
      </c>
      <c r="L6" s="976" t="s">
        <v>6445</v>
      </c>
      <c r="M6" s="987" t="s">
        <v>6446</v>
      </c>
      <c r="N6" s="234" t="s">
        <v>6447</v>
      </c>
      <c r="O6" s="975" t="s">
        <v>6448</v>
      </c>
      <c r="P6" s="974" t="s">
        <v>6449</v>
      </c>
      <c r="Q6" s="975" t="s">
        <v>6450</v>
      </c>
      <c r="R6" s="87" t="s">
        <v>6451</v>
      </c>
      <c r="S6" s="234" t="s">
        <v>6452</v>
      </c>
      <c r="T6" s="988" t="s">
        <v>6453</v>
      </c>
      <c r="U6" s="87" t="s">
        <v>6454</v>
      </c>
      <c r="V6" s="87" t="s">
        <v>6455</v>
      </c>
      <c r="W6" s="234" t="s">
        <v>816</v>
      </c>
      <c r="X6" s="234" t="s">
        <v>2126</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89" t="s">
        <v>6465</v>
      </c>
      <c r="AQ6" s="989"/>
      <c r="AR6" s="987" t="s">
        <v>6376</v>
      </c>
      <c r="AS6" s="975" t="s">
        <v>6466</v>
      </c>
      <c r="AT6" s="87" t="s">
        <v>6467</v>
      </c>
      <c r="AU6" s="976" t="s">
        <v>6468</v>
      </c>
      <c r="AV6" s="87" t="s">
        <v>6469</v>
      </c>
      <c r="AW6" s="234" t="s">
        <v>6470</v>
      </c>
      <c r="AX6" s="234" t="s">
        <v>3853</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1630</v>
      </c>
      <c r="BW6" s="176"/>
      <c r="BX6" s="176"/>
      <c r="BY6" s="234" t="s">
        <v>2524</v>
      </c>
      <c r="BZ6" s="234" t="s">
        <v>256</v>
      </c>
      <c r="CA6" s="234" t="s">
        <v>4637</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90" t="s">
        <v>5355</v>
      </c>
      <c r="B7" s="967" t="s">
        <v>4926</v>
      </c>
      <c r="C7" s="968" t="s">
        <v>521</v>
      </c>
      <c r="D7" s="969" t="s">
        <v>427</v>
      </c>
      <c r="E7" s="970" t="s">
        <v>901</v>
      </c>
      <c r="F7" s="971" t="s">
        <v>3836</v>
      </c>
      <c r="G7" s="967" t="s">
        <v>2690</v>
      </c>
      <c r="H7" s="797" t="s">
        <v>6481</v>
      </c>
      <c r="I7" s="991" t="s">
        <v>6482</v>
      </c>
      <c r="J7" s="992"/>
      <c r="K7" s="797" t="s">
        <v>6483</v>
      </c>
      <c r="L7" s="992"/>
      <c r="M7" s="976" t="s">
        <v>6484</v>
      </c>
      <c r="N7" s="176"/>
      <c r="O7" s="176"/>
      <c r="P7" s="234" t="s">
        <v>6485</v>
      </c>
      <c r="Q7" s="176"/>
      <c r="R7" s="87"/>
      <c r="S7" s="176"/>
      <c r="T7" s="176"/>
      <c r="U7" s="234" t="s">
        <v>6486</v>
      </c>
      <c r="V7" s="234"/>
      <c r="W7" s="976" t="s">
        <v>6487</v>
      </c>
      <c r="X7" s="976" t="s">
        <v>932</v>
      </c>
      <c r="Y7" s="797" t="s">
        <v>3149</v>
      </c>
      <c r="Z7" s="976" t="s">
        <v>6488</v>
      </c>
      <c r="AA7" s="922"/>
      <c r="AB7" s="234" t="s">
        <v>6489</v>
      </c>
      <c r="AC7" s="797" t="s">
        <v>3617</v>
      </c>
      <c r="AD7" s="797" t="s">
        <v>2449</v>
      </c>
      <c r="AE7" s="992"/>
      <c r="AF7" s="234" t="s">
        <v>6490</v>
      </c>
      <c r="AG7" s="234" t="s">
        <v>4838</v>
      </c>
      <c r="AH7" s="234"/>
      <c r="AI7" s="87" t="s">
        <v>1073</v>
      </c>
      <c r="AJ7" s="234" t="s">
        <v>5004</v>
      </c>
      <c r="AK7" s="989" t="s">
        <v>6491</v>
      </c>
      <c r="AL7" s="974" t="s">
        <v>6492</v>
      </c>
      <c r="AM7" s="974" t="s">
        <v>6493</v>
      </c>
      <c r="AN7" s="797" t="s">
        <v>6494</v>
      </c>
      <c r="AO7" s="992"/>
      <c r="AP7" s="975" t="s">
        <v>6495</v>
      </c>
      <c r="AQ7" s="992"/>
      <c r="AR7" s="975" t="s">
        <v>6408</v>
      </c>
      <c r="AS7" s="797" t="s">
        <v>6496</v>
      </c>
      <c r="AT7" s="992"/>
      <c r="AU7" s="988" t="s">
        <v>6497</v>
      </c>
      <c r="AV7" s="992"/>
      <c r="AW7" s="974" t="s">
        <v>6498</v>
      </c>
      <c r="AX7" s="797" t="s">
        <v>3946</v>
      </c>
      <c r="AY7" s="922"/>
      <c r="AZ7" s="797" t="s">
        <v>6499</v>
      </c>
      <c r="BA7" s="988" t="s">
        <v>6500</v>
      </c>
      <c r="BB7" s="975" t="s">
        <v>6501</v>
      </c>
      <c r="BC7" s="922"/>
      <c r="BD7" s="922"/>
      <c r="BE7" s="91"/>
      <c r="BF7" s="91"/>
      <c r="BG7" s="176"/>
      <c r="BH7" s="176"/>
      <c r="BI7" s="176"/>
      <c r="BJ7" s="176"/>
      <c r="BK7" s="176"/>
      <c r="BL7" s="176"/>
      <c r="BM7" s="176"/>
      <c r="BN7" s="176"/>
      <c r="BO7" s="176"/>
      <c r="BP7" s="176"/>
      <c r="BQ7" s="176"/>
      <c r="BR7" s="176"/>
      <c r="BS7" s="176"/>
      <c r="BT7" s="993" t="s">
        <v>1698</v>
      </c>
      <c r="BU7" s="974" t="s">
        <v>1710</v>
      </c>
      <c r="BV7" s="975" t="s">
        <v>1719</v>
      </c>
      <c r="BW7" s="974" t="s">
        <v>6502</v>
      </c>
      <c r="BX7" s="974" t="s">
        <v>6503</v>
      </c>
      <c r="BY7" s="974" t="s">
        <v>6504</v>
      </c>
      <c r="BZ7" s="974" t="s">
        <v>6505</v>
      </c>
      <c r="CA7" s="974" t="s">
        <v>138</v>
      </c>
      <c r="CB7" s="994" t="s">
        <v>1749</v>
      </c>
      <c r="CC7" s="176"/>
      <c r="CD7" s="176"/>
      <c r="CE7" s="176"/>
      <c r="CF7" s="176"/>
      <c r="CG7" s="176"/>
      <c r="CH7" s="176"/>
      <c r="CI7" s="176"/>
      <c r="CJ7" s="176"/>
      <c r="CK7" s="176"/>
      <c r="CL7" s="176"/>
      <c r="CM7" s="176"/>
      <c r="CN7" s="176"/>
      <c r="CO7" s="176"/>
      <c r="CP7" s="176"/>
      <c r="CQ7" s="176"/>
      <c r="CR7" s="87" t="s">
        <v>6506</v>
      </c>
    </row>
    <row r="8" ht="15.75" customHeight="1">
      <c r="A8" s="995" t="s">
        <v>6507</v>
      </c>
      <c r="B8" s="967" t="s">
        <v>6508</v>
      </c>
      <c r="C8" s="968" t="s">
        <v>708</v>
      </c>
      <c r="D8" s="969" t="s">
        <v>427</v>
      </c>
      <c r="E8" s="970" t="s">
        <v>708</v>
      </c>
      <c r="F8" s="971" t="s">
        <v>219</v>
      </c>
      <c r="G8" s="967" t="s">
        <v>3836</v>
      </c>
      <c r="H8" s="797" t="s">
        <v>6509</v>
      </c>
      <c r="I8" s="797" t="s">
        <v>6510</v>
      </c>
      <c r="J8" s="992"/>
      <c r="K8" s="176"/>
      <c r="L8" s="176"/>
      <c r="M8" s="176"/>
      <c r="N8" s="176"/>
      <c r="O8" s="176"/>
      <c r="P8" s="87" t="s">
        <v>6511</v>
      </c>
      <c r="Q8" s="176"/>
      <c r="R8" s="976" t="s">
        <v>6512</v>
      </c>
      <c r="S8" s="176"/>
      <c r="T8" s="176"/>
      <c r="U8" s="989" t="s">
        <v>6513</v>
      </c>
      <c r="V8" s="992"/>
      <c r="W8" s="987" t="s">
        <v>475</v>
      </c>
      <c r="X8" s="992"/>
      <c r="Y8" s="797" t="s">
        <v>3558</v>
      </c>
      <c r="Z8" s="992"/>
      <c r="AA8" s="992"/>
      <c r="AB8" s="975" t="s">
        <v>6514</v>
      </c>
      <c r="AC8" s="797" t="s">
        <v>512</v>
      </c>
      <c r="AD8" s="992"/>
      <c r="AE8" s="992"/>
      <c r="AF8" s="176"/>
      <c r="AG8" s="176"/>
      <c r="AH8" s="176"/>
      <c r="AI8" s="234" t="s">
        <v>6515</v>
      </c>
      <c r="AJ8" s="234"/>
      <c r="AK8" s="974" t="s">
        <v>6516</v>
      </c>
      <c r="AL8" s="234" t="s">
        <v>6517</v>
      </c>
      <c r="AM8" s="176"/>
      <c r="AN8" s="976" t="s">
        <v>6492</v>
      </c>
      <c r="AO8" s="992"/>
      <c r="AP8" s="176"/>
      <c r="AQ8" s="176"/>
      <c r="AR8" s="797" t="s">
        <v>6518</v>
      </c>
      <c r="AS8" s="234"/>
      <c r="AT8" s="234"/>
      <c r="AU8" s="797" t="s">
        <v>6519</v>
      </c>
      <c r="AV8" s="176"/>
      <c r="AW8" s="176"/>
      <c r="AX8" s="176"/>
      <c r="AY8" s="176"/>
      <c r="AZ8" s="797" t="s">
        <v>6520</v>
      </c>
      <c r="BA8" s="234" t="s">
        <v>6521</v>
      </c>
      <c r="BB8" s="176"/>
      <c r="BC8" s="176"/>
      <c r="BD8" s="176"/>
      <c r="BE8" s="689"/>
      <c r="BF8" s="688" t="s">
        <v>6522</v>
      </c>
      <c r="BG8" s="689"/>
      <c r="BH8" s="689"/>
      <c r="BI8" s="689"/>
      <c r="BJ8" s="689"/>
      <c r="BK8" s="689"/>
      <c r="BL8" s="689"/>
      <c r="BM8" s="689"/>
      <c r="BN8" s="689"/>
      <c r="BO8" s="176"/>
      <c r="BP8" s="176"/>
      <c r="BQ8" s="975" t="s">
        <v>6523</v>
      </c>
      <c r="BR8" s="176"/>
      <c r="BS8" s="176"/>
      <c r="BT8" s="996" t="s">
        <v>2561</v>
      </c>
      <c r="BU8" s="975" t="s">
        <v>1381</v>
      </c>
      <c r="BV8" s="974" t="s">
        <v>6524</v>
      </c>
      <c r="BW8" s="989" t="s">
        <v>3732</v>
      </c>
      <c r="BX8" s="992"/>
      <c r="BY8" s="975" t="s">
        <v>1378</v>
      </c>
      <c r="BZ8" s="989" t="s">
        <v>3356</v>
      </c>
      <c r="CA8" s="997" t="s">
        <v>2318</v>
      </c>
      <c r="CB8" s="998"/>
      <c r="CC8" s="999"/>
      <c r="CD8" s="999"/>
      <c r="CE8" s="999"/>
      <c r="CF8" s="999"/>
      <c r="CG8" s="999"/>
      <c r="CH8" s="999"/>
      <c r="CI8" s="999"/>
      <c r="CJ8" s="999"/>
      <c r="CK8" s="1000" t="s">
        <v>2489</v>
      </c>
      <c r="CL8" s="999"/>
      <c r="CM8" s="999"/>
      <c r="CN8" s="999"/>
      <c r="CO8" s="1001" t="s">
        <v>6497</v>
      </c>
      <c r="CP8" s="999"/>
      <c r="CQ8" s="999"/>
      <c r="CR8" s="1002"/>
    </row>
    <row r="9" ht="15.75" customHeight="1">
      <c r="A9" s="1003" t="s">
        <v>2110</v>
      </c>
      <c r="B9" s="967" t="s">
        <v>6525</v>
      </c>
      <c r="C9" s="968" t="s">
        <v>902</v>
      </c>
      <c r="D9" s="969" t="s">
        <v>903</v>
      </c>
      <c r="E9" s="970" t="s">
        <v>903</v>
      </c>
      <c r="F9" s="971" t="s">
        <v>709</v>
      </c>
      <c r="G9" s="967" t="s">
        <v>3897</v>
      </c>
      <c r="H9" s="1004" t="s">
        <v>6526</v>
      </c>
      <c r="I9" s="1005" t="s">
        <v>2125</v>
      </c>
      <c r="J9" s="87" t="s">
        <v>6527</v>
      </c>
      <c r="K9" s="87" t="s">
        <v>6528</v>
      </c>
      <c r="L9" s="87" t="s">
        <v>6529</v>
      </c>
      <c r="M9" s="87" t="s">
        <v>6530</v>
      </c>
      <c r="N9" s="87" t="s">
        <v>6531</v>
      </c>
      <c r="O9" s="87" t="s">
        <v>6532</v>
      </c>
      <c r="P9" s="87" t="s">
        <v>6533</v>
      </c>
      <c r="Q9" s="87" t="s">
        <v>6534</v>
      </c>
      <c r="R9" s="87" t="s">
        <v>6535</v>
      </c>
      <c r="S9" s="87" t="s">
        <v>6536</v>
      </c>
      <c r="T9" s="87" t="s">
        <v>6537</v>
      </c>
      <c r="U9" s="87" t="s">
        <v>6538</v>
      </c>
      <c r="V9" s="976" t="s">
        <v>6539</v>
      </c>
      <c r="W9" s="87" t="s">
        <v>1628</v>
      </c>
      <c r="X9" s="87" t="s">
        <v>3403</v>
      </c>
      <c r="Y9" s="234" t="s">
        <v>6540</v>
      </c>
      <c r="Z9" s="176"/>
      <c r="AA9" s="176"/>
      <c r="AB9" s="234" t="s">
        <v>6541</v>
      </c>
      <c r="AC9" s="234" t="s">
        <v>6542</v>
      </c>
      <c r="AD9" s="234" t="s">
        <v>6543</v>
      </c>
      <c r="AE9" s="87" t="s">
        <v>6544</v>
      </c>
      <c r="AF9" s="176"/>
      <c r="AG9" s="176"/>
      <c r="AH9" s="176"/>
      <c r="AI9" s="87" t="s">
        <v>6545</v>
      </c>
      <c r="AJ9" s="87" t="s">
        <v>1836</v>
      </c>
      <c r="AK9" s="176"/>
      <c r="AL9" s="176"/>
      <c r="AM9" s="176"/>
      <c r="AN9" s="176"/>
      <c r="AO9" s="176"/>
      <c r="AP9" s="176"/>
      <c r="AQ9" s="176"/>
      <c r="AR9" s="87" t="s">
        <v>6546</v>
      </c>
      <c r="AS9" s="176"/>
      <c r="AT9" s="176"/>
      <c r="AU9" s="87" t="s">
        <v>6499</v>
      </c>
      <c r="AV9" s="87" t="s">
        <v>6547</v>
      </c>
      <c r="AW9" s="176"/>
      <c r="AX9" s="87"/>
      <c r="AY9" s="87"/>
      <c r="AZ9" s="992"/>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2143</v>
      </c>
      <c r="BW9" s="234" t="s">
        <v>6551</v>
      </c>
      <c r="BX9" s="234"/>
      <c r="BY9" s="234" t="s">
        <v>2524</v>
      </c>
      <c r="BZ9" s="234" t="s">
        <v>485</v>
      </c>
      <c r="CA9" s="234" t="s">
        <v>497</v>
      </c>
      <c r="CB9" s="234"/>
      <c r="CC9" s="999"/>
      <c r="CD9" s="999"/>
      <c r="CE9" s="999"/>
      <c r="CF9" s="999"/>
      <c r="CG9" s="999"/>
      <c r="CH9" s="999"/>
      <c r="CI9" s="999"/>
      <c r="CJ9" s="999"/>
      <c r="CK9" s="999"/>
      <c r="CL9" s="999"/>
      <c r="CM9" s="999"/>
      <c r="CN9" s="999"/>
      <c r="CO9" s="999"/>
      <c r="CP9" s="999"/>
      <c r="CQ9" s="999"/>
      <c r="CR9" s="206" t="s">
        <v>6552</v>
      </c>
    </row>
    <row r="10" ht="15.75" customHeight="1">
      <c r="A10" s="1006" t="s">
        <v>2284</v>
      </c>
      <c r="B10" s="967" t="s">
        <v>6553</v>
      </c>
      <c r="C10" s="968" t="s">
        <v>903</v>
      </c>
      <c r="D10" s="969" t="s">
        <v>902</v>
      </c>
      <c r="E10" s="970" t="s">
        <v>902</v>
      </c>
      <c r="F10" s="971" t="s">
        <v>427</v>
      </c>
      <c r="G10" s="967" t="s">
        <v>3691</v>
      </c>
      <c r="H10" s="1004"/>
      <c r="I10" s="1004" t="s">
        <v>6554</v>
      </c>
      <c r="J10" s="176"/>
      <c r="K10" s="87" t="s">
        <v>6555</v>
      </c>
      <c r="L10" s="797" t="s">
        <v>6556</v>
      </c>
      <c r="M10" s="87" t="s">
        <v>6557</v>
      </c>
      <c r="N10" s="176"/>
      <c r="O10" s="87" t="s">
        <v>6558</v>
      </c>
      <c r="P10" s="87" t="s">
        <v>6559</v>
      </c>
      <c r="Q10" s="87" t="s">
        <v>6560</v>
      </c>
      <c r="R10" s="87" t="s">
        <v>6561</v>
      </c>
      <c r="S10" s="797" t="s">
        <v>6562</v>
      </c>
      <c r="T10" s="176"/>
      <c r="U10" s="87" t="s">
        <v>2996</v>
      </c>
      <c r="V10" s="176"/>
      <c r="W10" s="87" t="s">
        <v>3118</v>
      </c>
      <c r="X10" s="797" t="s">
        <v>144</v>
      </c>
      <c r="Y10" s="797" t="s">
        <v>6563</v>
      </c>
      <c r="Z10" s="176"/>
      <c r="AA10" s="176"/>
      <c r="AB10" s="87" t="s">
        <v>6564</v>
      </c>
      <c r="AC10" s="87" t="s">
        <v>6540</v>
      </c>
      <c r="AD10" s="87" t="s">
        <v>926</v>
      </c>
      <c r="AE10" s="176"/>
      <c r="AF10" s="176"/>
      <c r="AG10" s="176"/>
      <c r="AH10" s="176"/>
      <c r="AI10" s="91"/>
      <c r="AJ10" s="176"/>
      <c r="AK10" s="234" t="s">
        <v>6497</v>
      </c>
      <c r="AL10" s="176"/>
      <c r="AM10" s="176"/>
      <c r="AN10" s="87" t="s">
        <v>6464</v>
      </c>
      <c r="AO10" s="234"/>
      <c r="AP10" s="87" t="s">
        <v>6565</v>
      </c>
      <c r="AQ10" s="234"/>
      <c r="AR10" s="87" t="s">
        <v>6566</v>
      </c>
      <c r="AS10" s="974" t="s">
        <v>6567</v>
      </c>
      <c r="AT10" s="87" t="s">
        <v>6518</v>
      </c>
      <c r="AU10" s="87" t="s">
        <v>6491</v>
      </c>
      <c r="AV10" s="176"/>
      <c r="AW10" s="176"/>
      <c r="AX10" s="87" t="s">
        <v>3853</v>
      </c>
      <c r="AY10" s="87"/>
      <c r="AZ10" s="87" t="s">
        <v>6501</v>
      </c>
      <c r="BA10" s="234" t="s">
        <v>6548</v>
      </c>
      <c r="BB10" s="234" t="s">
        <v>6568</v>
      </c>
      <c r="BC10" s="234"/>
      <c r="BD10" s="234"/>
      <c r="BE10" s="655"/>
      <c r="BF10" s="655"/>
      <c r="BG10" s="689"/>
      <c r="BH10" s="689"/>
      <c r="BI10" s="689"/>
      <c r="BJ10" s="689"/>
      <c r="BK10" s="655"/>
      <c r="BL10" s="689"/>
      <c r="BM10" s="689"/>
      <c r="BN10" s="689"/>
      <c r="BO10" s="176"/>
      <c r="BP10" s="176"/>
      <c r="BQ10" s="176"/>
      <c r="BR10" s="176"/>
      <c r="BS10" s="176"/>
      <c r="BT10" s="1007" t="s">
        <v>1992</v>
      </c>
      <c r="BU10" s="176"/>
      <c r="BV10" s="87" t="s">
        <v>865</v>
      </c>
      <c r="BW10" s="87" t="s">
        <v>2152</v>
      </c>
      <c r="BX10" s="176"/>
      <c r="BY10" s="176"/>
      <c r="BZ10" s="87" t="s">
        <v>6569</v>
      </c>
      <c r="CA10" s="176"/>
      <c r="CB10" s="176"/>
      <c r="CC10" s="999"/>
      <c r="CD10" s="999"/>
      <c r="CE10" s="999"/>
      <c r="CF10" s="999"/>
      <c r="CG10" s="999"/>
      <c r="CH10" s="999"/>
      <c r="CI10" s="999"/>
      <c r="CJ10" s="999"/>
      <c r="CK10" s="999"/>
      <c r="CL10" s="999"/>
      <c r="CM10" s="999"/>
      <c r="CN10" s="999"/>
      <c r="CO10" s="999"/>
      <c r="CP10" s="999"/>
      <c r="CQ10" s="999"/>
      <c r="CR10" s="91"/>
    </row>
    <row r="11" ht="15.75" customHeight="1">
      <c r="A11" s="1008" t="s">
        <v>3220</v>
      </c>
      <c r="B11" s="967" t="s">
        <v>4988</v>
      </c>
      <c r="C11" s="968" t="s">
        <v>426</v>
      </c>
      <c r="D11" s="969" t="s">
        <v>707</v>
      </c>
      <c r="E11" s="970" t="s">
        <v>903</v>
      </c>
      <c r="F11" s="971" t="s">
        <v>1525</v>
      </c>
      <c r="G11" s="967" t="s">
        <v>3836</v>
      </c>
      <c r="H11" s="1009" t="str">
        <f>HYPERLINK("https://www.twitch.tv/videos/990301696","3:46.19")</f>
        <v>3:46.19</v>
      </c>
      <c r="I11" s="1004" t="s">
        <v>6570</v>
      </c>
      <c r="J11" s="87"/>
      <c r="K11" s="87" t="s">
        <v>6571</v>
      </c>
      <c r="L11" s="176"/>
      <c r="M11" s="1010" t="str">
        <f>HYPERLINK("https://youtu.be/muKa7MrNAp8","2:59.41")</f>
        <v>2:59.41</v>
      </c>
      <c r="N11" s="987"/>
      <c r="O11" s="93" t="s">
        <v>6572</v>
      </c>
      <c r="P11" s="1011" t="str">
        <f>HYPERLINK("https://www.twitch.tv/videos/979252942","3:20.49")</f>
        <v>3:20.49</v>
      </c>
      <c r="Q11" s="176"/>
      <c r="R11" s="1012" t="str">
        <f>HYPERLINK("https://www.twitch.tv/videos/871584642","2:58.46")</f>
        <v>2:58.46</v>
      </c>
      <c r="S11" s="1013" t="str">
        <f>HYPERLINK("https://youtu.be/CJTaXhFHcQg","2:38.94")</f>
        <v>2:38.94</v>
      </c>
      <c r="T11" s="176"/>
      <c r="U11" s="1014" t="str">
        <f>HYPERLINK("https://www.twitch.tv/videos/1004615722","1:57.68")</f>
        <v>1:57.68</v>
      </c>
      <c r="V11" s="1013" t="str">
        <f>HYPERLINK("https://www.twitch.tv/videos/1004263632","2:18.81")</f>
        <v>2:18.81</v>
      </c>
      <c r="W11" s="87" t="s">
        <v>6573</v>
      </c>
      <c r="X11" s="234"/>
      <c r="Y11" s="87" t="s">
        <v>6574</v>
      </c>
      <c r="Z11" s="176"/>
      <c r="AA11" s="176"/>
      <c r="AB11" s="176"/>
      <c r="AC11" s="87" t="s">
        <v>3551</v>
      </c>
      <c r="AD11" s="176"/>
      <c r="AE11" s="176"/>
      <c r="AF11" s="87" t="s">
        <v>3553</v>
      </c>
      <c r="AG11" s="234"/>
      <c r="AH11" s="234"/>
      <c r="AI11" s="975" t="s">
        <v>6575</v>
      </c>
      <c r="AJ11" s="992"/>
      <c r="AK11" s="234" t="s">
        <v>6464</v>
      </c>
      <c r="AL11" s="176"/>
      <c r="AM11" s="176"/>
      <c r="AN11" s="176"/>
      <c r="AO11" s="176"/>
      <c r="AP11" s="176"/>
      <c r="AQ11" s="176"/>
      <c r="AR11" s="87" t="s">
        <v>6576</v>
      </c>
      <c r="AS11" s="87" t="s">
        <v>6577</v>
      </c>
      <c r="AT11" s="176"/>
      <c r="AU11" s="176"/>
      <c r="AV11" s="176"/>
      <c r="AW11" s="176"/>
      <c r="AX11" s="87" t="s">
        <v>2690</v>
      </c>
      <c r="AY11" s="87"/>
      <c r="AZ11" s="176"/>
      <c r="BA11" s="176"/>
      <c r="BB11" s="176"/>
      <c r="BC11" s="176"/>
      <c r="BD11" s="176"/>
      <c r="BE11" s="1015" t="str">
        <f>HYPERLINK("https://youtu.be/bkbjkIxiol8","3:06")</f>
        <v>3:06</v>
      </c>
      <c r="BF11" s="1016" t="str">
        <f>HYPERLINK("https://youtu.be/EiQPLe-OzQM","4:27")</f>
        <v>4:27</v>
      </c>
      <c r="BG11" s="999"/>
      <c r="BH11" s="999"/>
      <c r="BI11" s="999"/>
      <c r="BJ11" s="999"/>
      <c r="BK11" s="999"/>
      <c r="BL11" s="999"/>
      <c r="BM11" s="999"/>
      <c r="BN11" s="999"/>
      <c r="BO11" s="176"/>
      <c r="BP11" s="176"/>
      <c r="BQ11" s="176"/>
      <c r="BR11" s="176"/>
      <c r="BS11" s="176"/>
      <c r="BT11" s="176"/>
      <c r="BU11" s="176"/>
      <c r="BV11" s="176"/>
      <c r="BW11" s="1013" t="str">
        <f>HYPERLINK("https://clips.twitch.tv/NiceImportantPidgeonBuddhaBar-rtnvj3c2frKXHMdy","35.38")</f>
        <v>35.38</v>
      </c>
      <c r="BX11" s="176"/>
      <c r="BY11" s="176"/>
      <c r="BZ11" s="176"/>
      <c r="CA11" s="176"/>
      <c r="CB11" s="176"/>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3" t="str">
        <f>HYPERLINK("https://www.twitch.tv/videos/969469110","1:27.41")</f>
        <v>1:27.41</v>
      </c>
    </row>
    <row r="12" ht="15.75" customHeight="1">
      <c r="A12" s="978" t="s">
        <v>1523</v>
      </c>
      <c r="B12" s="967" t="s">
        <v>5757</v>
      </c>
      <c r="C12" s="968" t="s">
        <v>901</v>
      </c>
      <c r="D12" s="969" t="s">
        <v>902</v>
      </c>
      <c r="E12" s="970" t="s">
        <v>709</v>
      </c>
      <c r="F12" s="971" t="s">
        <v>426</v>
      </c>
      <c r="G12" s="967" t="s">
        <v>326</v>
      </c>
      <c r="H12" s="1004"/>
      <c r="I12" s="1004"/>
      <c r="J12" s="176"/>
      <c r="K12" s="176"/>
      <c r="L12" s="176"/>
      <c r="M12" s="234" t="s">
        <v>6578</v>
      </c>
      <c r="N12" s="176"/>
      <c r="O12" s="176"/>
      <c r="P12" s="176"/>
      <c r="Q12" s="974" t="s">
        <v>6579</v>
      </c>
      <c r="R12" s="176"/>
      <c r="S12" s="176"/>
      <c r="T12" s="176"/>
      <c r="U12" s="176"/>
      <c r="V12" s="176"/>
      <c r="W12" s="234" t="s">
        <v>6580</v>
      </c>
      <c r="X12" s="234"/>
      <c r="Y12" s="976" t="s">
        <v>6581</v>
      </c>
      <c r="Z12" s="176"/>
      <c r="AA12" s="176"/>
      <c r="AB12" s="234" t="s">
        <v>4032</v>
      </c>
      <c r="AC12" s="974" t="s">
        <v>956</v>
      </c>
      <c r="AD12" s="176"/>
      <c r="AE12" s="176"/>
      <c r="AF12" s="176"/>
      <c r="AG12" s="176"/>
      <c r="AH12" s="176"/>
      <c r="AI12" s="176"/>
      <c r="AJ12" s="176"/>
      <c r="AK12" s="176"/>
      <c r="AL12" s="176"/>
      <c r="AM12" s="176"/>
      <c r="AN12" s="234" t="s">
        <v>6492</v>
      </c>
      <c r="AO12" s="234"/>
      <c r="AP12" s="234" t="s">
        <v>6582</v>
      </c>
      <c r="AQ12" s="234"/>
      <c r="AR12" s="176"/>
      <c r="AS12" s="234" t="s">
        <v>6583</v>
      </c>
      <c r="AT12" s="234"/>
      <c r="AU12" s="234" t="s">
        <v>6584</v>
      </c>
      <c r="AV12" s="176"/>
      <c r="AW12" s="176"/>
      <c r="AX12" s="176"/>
      <c r="AY12" s="176"/>
      <c r="AZ12" s="974" t="s">
        <v>6585</v>
      </c>
      <c r="BA12" s="976" t="s">
        <v>6478</v>
      </c>
      <c r="BB12" s="176"/>
      <c r="BC12" s="176"/>
      <c r="BD12" s="176"/>
      <c r="BE12" s="176"/>
      <c r="BF12" s="176"/>
      <c r="BG12" s="176"/>
      <c r="BH12" s="176"/>
      <c r="BI12" s="176"/>
      <c r="BJ12" s="176"/>
      <c r="BK12" s="974" t="s">
        <v>6586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0" t="s">
        <v>4461</v>
      </c>
      <c r="B13" s="967" t="s">
        <v>6587</v>
      </c>
      <c r="C13" s="968" t="s">
        <v>902</v>
      </c>
      <c r="D13" s="969" t="s">
        <v>708</v>
      </c>
      <c r="E13" s="970" t="s">
        <v>709</v>
      </c>
      <c r="F13" s="971" t="s">
        <v>522</v>
      </c>
      <c r="G13" s="967" t="s">
        <v>2750</v>
      </c>
      <c r="H13" s="1004"/>
      <c r="I13" s="1004" t="s">
        <v>6588</v>
      </c>
      <c r="J13" s="176"/>
      <c r="K13" s="797" t="s">
        <v>6589</v>
      </c>
      <c r="L13" s="176"/>
      <c r="M13" s="797" t="s">
        <v>6590</v>
      </c>
      <c r="N13" s="176"/>
      <c r="O13" s="176"/>
      <c r="P13" s="797" t="s">
        <v>6591</v>
      </c>
      <c r="Q13" s="176"/>
      <c r="R13" s="234" t="s">
        <v>6592</v>
      </c>
      <c r="S13" s="976" t="s">
        <v>6593</v>
      </c>
      <c r="T13" s="176"/>
      <c r="U13" s="797" t="s">
        <v>6594</v>
      </c>
      <c r="V13" s="922"/>
      <c r="W13" s="87" t="s">
        <v>3954</v>
      </c>
      <c r="X13" s="797" t="s">
        <v>6595</v>
      </c>
      <c r="Y13" s="234" t="s">
        <v>5243</v>
      </c>
      <c r="Z13" s="176"/>
      <c r="AA13" s="176"/>
      <c r="AB13" s="87" t="s">
        <v>6596</v>
      </c>
      <c r="AC13" s="991" t="s">
        <v>3551</v>
      </c>
      <c r="AD13" s="176"/>
      <c r="AE13" s="176"/>
      <c r="AF13" s="234" t="s">
        <v>6597</v>
      </c>
      <c r="AG13" s="176"/>
      <c r="AH13" s="176"/>
      <c r="AI13" s="234" t="s">
        <v>4173</v>
      </c>
      <c r="AJ13" s="234"/>
      <c r="AK13" s="234" t="s">
        <v>6598</v>
      </c>
      <c r="AL13" s="176"/>
      <c r="AM13" s="176"/>
      <c r="AN13" s="797" t="s">
        <v>6598</v>
      </c>
      <c r="AO13" s="176"/>
      <c r="AP13" s="176"/>
      <c r="AQ13" s="176"/>
      <c r="AR13" s="87" t="s">
        <v>6599</v>
      </c>
      <c r="AS13" s="176"/>
      <c r="AT13" s="176"/>
      <c r="AU13" s="176"/>
      <c r="AV13" s="176"/>
      <c r="AW13" s="176"/>
      <c r="AX13" s="976" t="s">
        <v>2690</v>
      </c>
      <c r="AY13" s="922"/>
      <c r="AZ13" s="797" t="s">
        <v>6600</v>
      </c>
      <c r="BA13" s="989" t="s">
        <v>6601</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1000" t="s">
        <v>6602</v>
      </c>
      <c r="CD13" s="1021" t="s">
        <v>6603</v>
      </c>
      <c r="CE13" s="1000" t="s">
        <v>6602</v>
      </c>
      <c r="CF13" s="999"/>
      <c r="CG13" s="999"/>
      <c r="CH13" s="999"/>
      <c r="CI13" s="999"/>
      <c r="CJ13" s="999"/>
      <c r="CK13" s="999"/>
      <c r="CL13" s="999"/>
      <c r="CM13" s="999"/>
      <c r="CN13" s="999"/>
      <c r="CO13" s="999"/>
      <c r="CP13" s="1000" t="s">
        <v>3691</v>
      </c>
      <c r="CQ13" s="999"/>
      <c r="CR13" s="176"/>
    </row>
    <row r="14" ht="15.75" customHeight="1">
      <c r="A14" s="978" t="s">
        <v>3424</v>
      </c>
      <c r="B14" s="967" t="s">
        <v>6604</v>
      </c>
      <c r="C14" s="968" t="s">
        <v>902</v>
      </c>
      <c r="D14" s="969" t="s">
        <v>903</v>
      </c>
      <c r="E14" s="970" t="s">
        <v>902</v>
      </c>
      <c r="F14" s="971" t="s">
        <v>903</v>
      </c>
      <c r="G14" s="967" t="s">
        <v>3946</v>
      </c>
      <c r="H14" s="1004"/>
      <c r="I14" s="1004" t="s">
        <v>6605</v>
      </c>
      <c r="J14" s="87" t="s">
        <v>6606</v>
      </c>
      <c r="K14" s="87" t="s">
        <v>6607</v>
      </c>
      <c r="L14" s="176"/>
      <c r="M14" s="87" t="s">
        <v>6608</v>
      </c>
      <c r="N14" s="87" t="s">
        <v>6609</v>
      </c>
      <c r="O14" s="176"/>
      <c r="P14" s="176"/>
      <c r="Q14" s="176"/>
      <c r="R14" s="234" t="s">
        <v>6610</v>
      </c>
      <c r="S14" s="176"/>
      <c r="T14" s="87" t="s">
        <v>6434</v>
      </c>
      <c r="U14" s="87" t="s">
        <v>6611</v>
      </c>
      <c r="V14" s="87" t="s">
        <v>6612</v>
      </c>
      <c r="W14" s="87" t="s">
        <v>4881</v>
      </c>
      <c r="X14" s="87" t="s">
        <v>922</v>
      </c>
      <c r="Y14" s="87" t="s">
        <v>260</v>
      </c>
      <c r="Z14" s="234" t="s">
        <v>151</v>
      </c>
      <c r="AA14" s="234"/>
      <c r="AB14" s="234" t="s">
        <v>6613</v>
      </c>
      <c r="AC14" s="234" t="s">
        <v>6614</v>
      </c>
      <c r="AD14" s="87" t="s">
        <v>4648</v>
      </c>
      <c r="AE14" s="176"/>
      <c r="AF14" s="176"/>
      <c r="AG14" s="176"/>
      <c r="AH14" s="176"/>
      <c r="AI14" s="176"/>
      <c r="AJ14" s="87" t="s">
        <v>1539</v>
      </c>
      <c r="AK14" s="234" t="s">
        <v>6520</v>
      </c>
      <c r="AL14" s="176"/>
      <c r="AM14" s="176"/>
      <c r="AN14" s="87" t="s">
        <v>6615</v>
      </c>
      <c r="AO14" s="234"/>
      <c r="AP14" s="234" t="s">
        <v>6616</v>
      </c>
      <c r="AQ14" s="87" t="s">
        <v>6617</v>
      </c>
      <c r="AR14" s="87" t="s">
        <v>6618</v>
      </c>
      <c r="AS14" s="87" t="s">
        <v>6565</v>
      </c>
      <c r="AT14" s="93" t="s">
        <v>6619</v>
      </c>
      <c r="AU14" s="87" t="s">
        <v>6620</v>
      </c>
      <c r="AV14" s="87" t="s">
        <v>6576</v>
      </c>
      <c r="AW14" s="176"/>
      <c r="AX14" s="234" t="s">
        <v>4019</v>
      </c>
      <c r="AY14" s="234"/>
      <c r="AZ14" s="234" t="s">
        <v>6621</v>
      </c>
      <c r="BA14" s="234" t="s">
        <v>6622</v>
      </c>
      <c r="BB14" s="87" t="s">
        <v>6623</v>
      </c>
      <c r="BC14" s="87"/>
      <c r="BD14" s="176"/>
      <c r="BE14" s="1022"/>
      <c r="BF14" s="1022"/>
      <c r="BG14" s="1022"/>
      <c r="BH14" s="1022"/>
      <c r="BI14" s="1022"/>
      <c r="BJ14" s="1022"/>
      <c r="BK14" s="1022"/>
      <c r="BL14" s="1022"/>
      <c r="BM14" s="1022"/>
      <c r="BN14" s="1022"/>
      <c r="BO14" s="176"/>
      <c r="BP14" s="176"/>
      <c r="BQ14" s="176"/>
      <c r="BR14" s="176"/>
      <c r="BS14" s="176"/>
      <c r="BT14" s="87" t="s">
        <v>3433</v>
      </c>
      <c r="BU14" s="176"/>
      <c r="BV14" s="87" t="s">
        <v>4689</v>
      </c>
      <c r="BW14" s="87" t="s">
        <v>6624</v>
      </c>
      <c r="BX14" s="176"/>
      <c r="BY14" s="176"/>
      <c r="BZ14" s="87" t="s">
        <v>2936</v>
      </c>
      <c r="CA14" s="176"/>
      <c r="CB14" s="176"/>
      <c r="CC14" s="999"/>
      <c r="CD14" s="176"/>
      <c r="CE14" s="176"/>
      <c r="CF14" s="999"/>
      <c r="CG14" s="999"/>
      <c r="CH14" s="983" t="s">
        <v>6625</v>
      </c>
      <c r="CI14" s="983"/>
      <c r="CJ14" s="1000" t="s">
        <v>3691</v>
      </c>
      <c r="CK14" s="983" t="s">
        <v>6626</v>
      </c>
      <c r="CL14" s="983" t="s">
        <v>5063</v>
      </c>
      <c r="CM14" s="983" t="s">
        <v>5158</v>
      </c>
      <c r="CN14" s="983" t="s">
        <v>6496</v>
      </c>
      <c r="CO14" s="983" t="s">
        <v>6493</v>
      </c>
      <c r="CP14" s="999"/>
      <c r="CQ14" s="999"/>
      <c r="CR14" s="178"/>
    </row>
    <row r="15">
      <c r="A15" s="1023" t="s">
        <v>2198</v>
      </c>
      <c r="B15" s="967" t="s">
        <v>6627</v>
      </c>
      <c r="C15" s="968" t="s">
        <v>3779</v>
      </c>
      <c r="D15" s="969" t="s">
        <v>902</v>
      </c>
      <c r="E15" s="970" t="s">
        <v>902</v>
      </c>
      <c r="F15" s="971" t="s">
        <v>3779</v>
      </c>
      <c r="G15" s="967" t="s">
        <v>326</v>
      </c>
      <c r="H15" s="1024" t="s">
        <v>6628</v>
      </c>
      <c r="I15" s="1024" t="s">
        <v>6594</v>
      </c>
      <c r="J15" s="974" t="s">
        <v>6629</v>
      </c>
      <c r="K15" s="974" t="s">
        <v>6630</v>
      </c>
      <c r="L15" s="87" t="s">
        <v>6631</v>
      </c>
      <c r="M15" s="176"/>
      <c r="N15" s="974" t="s">
        <v>6632</v>
      </c>
      <c r="O15" s="974" t="s">
        <v>6633</v>
      </c>
      <c r="P15" s="176"/>
      <c r="Q15" s="87" t="s">
        <v>6634</v>
      </c>
      <c r="R15" s="87" t="s">
        <v>6635</v>
      </c>
      <c r="S15" s="974" t="s">
        <v>6636</v>
      </c>
      <c r="T15" s="974" t="s">
        <v>6637</v>
      </c>
      <c r="U15" s="87" t="s">
        <v>6638</v>
      </c>
      <c r="V15" s="87" t="s">
        <v>6639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2"/>
      <c r="BF15" s="1022"/>
      <c r="BG15" s="1022"/>
      <c r="BH15" s="1022"/>
      <c r="BI15" s="1022"/>
      <c r="BJ15" s="1022"/>
      <c r="BK15" s="1022"/>
      <c r="BL15" s="1022"/>
      <c r="BM15" s="1022"/>
      <c r="BN15" s="1022"/>
      <c r="BO15" s="176"/>
      <c r="BP15" s="176"/>
      <c r="BQ15" s="176"/>
      <c r="BR15" s="176"/>
      <c r="BS15" s="176"/>
      <c r="BT15" s="176"/>
      <c r="BU15" s="176"/>
      <c r="BV15" s="176"/>
      <c r="BW15" s="176"/>
      <c r="BX15" s="176"/>
      <c r="BY15" s="176"/>
      <c r="BZ15" s="176"/>
      <c r="CA15" s="176"/>
      <c r="CB15" s="176"/>
      <c r="CC15" s="999"/>
      <c r="CD15" s="999"/>
      <c r="CE15" s="999"/>
      <c r="CF15" s="999"/>
      <c r="CG15" s="999"/>
      <c r="CH15" s="999"/>
      <c r="CI15" s="999"/>
      <c r="CJ15" s="999"/>
      <c r="CK15" s="999"/>
      <c r="CL15" s="999"/>
      <c r="CM15" s="999"/>
      <c r="CN15" s="999"/>
      <c r="CO15" s="999"/>
      <c r="CP15" s="999"/>
      <c r="CQ15" s="999"/>
      <c r="CR15" s="176"/>
    </row>
    <row r="16" ht="15.75" customHeight="1">
      <c r="A16" s="1025" t="s">
        <v>3295</v>
      </c>
      <c r="B16" s="967" t="s">
        <v>6640</v>
      </c>
      <c r="C16" s="968" t="s">
        <v>903</v>
      </c>
      <c r="D16" s="969" t="s">
        <v>902</v>
      </c>
      <c r="E16" s="970" t="s">
        <v>903</v>
      </c>
      <c r="F16" s="971" t="s">
        <v>708</v>
      </c>
      <c r="G16" s="967" t="s">
        <v>3897</v>
      </c>
      <c r="H16" s="1004"/>
      <c r="I16" s="1004" t="s">
        <v>6641</v>
      </c>
      <c r="J16" s="234"/>
      <c r="K16" s="234" t="s">
        <v>6642</v>
      </c>
      <c r="L16" s="234"/>
      <c r="M16" s="234" t="s">
        <v>6643</v>
      </c>
      <c r="N16" s="176"/>
      <c r="O16" s="234" t="s">
        <v>6644</v>
      </c>
      <c r="P16" s="176"/>
      <c r="Q16" s="176"/>
      <c r="R16" s="234" t="s">
        <v>6645</v>
      </c>
      <c r="S16" s="797" t="s">
        <v>3327</v>
      </c>
      <c r="T16" s="234" t="s">
        <v>6646</v>
      </c>
      <c r="U16" s="87" t="s">
        <v>6647</v>
      </c>
      <c r="V16" s="234"/>
      <c r="W16" s="234" t="s">
        <v>4624</v>
      </c>
      <c r="X16" s="87" t="s">
        <v>108</v>
      </c>
      <c r="Y16" s="234" t="s">
        <v>5961</v>
      </c>
      <c r="Z16" s="176"/>
      <c r="AA16" s="176"/>
      <c r="AB16" s="234" t="s">
        <v>3326</v>
      </c>
      <c r="AC16" s="234" t="s">
        <v>2063</v>
      </c>
      <c r="AD16" s="234" t="s">
        <v>6648</v>
      </c>
      <c r="AE16" s="974" t="s">
        <v>6649</v>
      </c>
      <c r="AF16" s="976" t="s">
        <v>2881</v>
      </c>
      <c r="AG16" s="176"/>
      <c r="AH16" s="176"/>
      <c r="AI16" s="234" t="s">
        <v>6650</v>
      </c>
      <c r="AJ16" s="176"/>
      <c r="AK16" s="234" t="s">
        <v>6651</v>
      </c>
      <c r="AL16" s="176"/>
      <c r="AM16" s="176"/>
      <c r="AN16" s="87" t="s">
        <v>6372</v>
      </c>
      <c r="AO16" s="234"/>
      <c r="AP16" s="87" t="s">
        <v>6401</v>
      </c>
      <c r="AQ16" s="87" t="s">
        <v>6652</v>
      </c>
      <c r="AR16" s="87" t="s">
        <v>6653</v>
      </c>
      <c r="AS16" s="87" t="s">
        <v>6654</v>
      </c>
      <c r="AT16" s="234"/>
      <c r="AU16" s="176"/>
      <c r="AV16" s="176"/>
      <c r="AW16" s="176"/>
      <c r="AX16" s="234" t="s">
        <v>4052</v>
      </c>
      <c r="AY16" s="234"/>
      <c r="AZ16" s="234" t="s">
        <v>6583</v>
      </c>
      <c r="BA16" s="234" t="s">
        <v>6655</v>
      </c>
      <c r="BB16" s="234" t="s">
        <v>6434</v>
      </c>
      <c r="BC16" s="234"/>
      <c r="BD16" s="234"/>
      <c r="BE16" s="176"/>
      <c r="BF16" s="176"/>
      <c r="BG16" s="176"/>
      <c r="BH16" s="176"/>
      <c r="BI16" s="176"/>
      <c r="BJ16" s="176"/>
      <c r="BK16" s="176"/>
      <c r="BL16" s="234" t="s">
        <v>6656</v>
      </c>
      <c r="BM16" s="234" t="s">
        <v>6657</v>
      </c>
      <c r="BN16" s="234"/>
      <c r="BO16" s="176"/>
      <c r="BP16" s="176"/>
      <c r="BQ16" s="176"/>
      <c r="BR16" s="176"/>
      <c r="BS16" s="176"/>
      <c r="BT16" s="1007" t="s">
        <v>6658</v>
      </c>
      <c r="BU16" s="176"/>
      <c r="BV16" s="176"/>
      <c r="BW16" s="176"/>
      <c r="BX16" s="176"/>
      <c r="BY16" s="176"/>
      <c r="BZ16" s="176"/>
      <c r="CA16" s="234" t="s">
        <v>6659</v>
      </c>
      <c r="CB16" s="234"/>
      <c r="CC16" s="176"/>
      <c r="CD16" s="176"/>
      <c r="CE16" s="176"/>
      <c r="CF16" s="176"/>
      <c r="CG16" s="176"/>
      <c r="CH16" s="176"/>
      <c r="CI16" s="176"/>
      <c r="CJ16" s="176"/>
      <c r="CK16" s="234" t="s">
        <v>6660</v>
      </c>
      <c r="CL16" s="234" t="s">
        <v>2750</v>
      </c>
      <c r="CM16" s="234" t="s">
        <v>3897</v>
      </c>
      <c r="CN16" s="234" t="s">
        <v>6661</v>
      </c>
      <c r="CO16" s="234" t="s">
        <v>6433</v>
      </c>
      <c r="CP16" s="234" t="s">
        <v>4089</v>
      </c>
      <c r="CQ16" s="176"/>
      <c r="CR16" s="178"/>
    </row>
    <row r="17" ht="15.75" customHeight="1">
      <c r="A17" s="1026" t="s">
        <v>5157</v>
      </c>
      <c r="B17" s="967" t="s">
        <v>6662</v>
      </c>
      <c r="C17" s="968" t="s">
        <v>902</v>
      </c>
      <c r="D17" s="969" t="s">
        <v>902</v>
      </c>
      <c r="E17" s="970" t="s">
        <v>902</v>
      </c>
      <c r="F17" s="971" t="s">
        <v>902</v>
      </c>
      <c r="G17" s="967" t="s">
        <v>1525</v>
      </c>
      <c r="H17" s="1004"/>
      <c r="I17" s="1004" t="s">
        <v>6663</v>
      </c>
      <c r="J17" s="234"/>
      <c r="K17" s="234" t="s">
        <v>6664</v>
      </c>
      <c r="L17" s="234"/>
      <c r="M17" s="234"/>
      <c r="N17" s="234"/>
      <c r="O17" s="234" t="s">
        <v>6665</v>
      </c>
      <c r="P17" s="234"/>
      <c r="Q17" s="176"/>
      <c r="R17" s="176"/>
      <c r="S17" s="176"/>
      <c r="T17" s="234"/>
      <c r="U17" s="234" t="s">
        <v>6666</v>
      </c>
      <c r="V17" s="234"/>
      <c r="W17" s="234" t="s">
        <v>5145</v>
      </c>
      <c r="X17" s="234"/>
      <c r="Y17" s="234" t="s">
        <v>3009</v>
      </c>
      <c r="Z17" s="234"/>
      <c r="AA17" s="234"/>
      <c r="AB17" s="234" t="s">
        <v>6667</v>
      </c>
      <c r="AC17" s="234" t="s">
        <v>4324</v>
      </c>
      <c r="AD17" s="234"/>
      <c r="AE17" s="234"/>
      <c r="AF17" s="176"/>
      <c r="AG17" s="176"/>
      <c r="AH17" s="176"/>
      <c r="AI17" s="176"/>
      <c r="AJ17" s="176"/>
      <c r="AK17" s="234" t="s">
        <v>6598</v>
      </c>
      <c r="AL17" s="176"/>
      <c r="AM17" s="176"/>
      <c r="AN17" s="234" t="s">
        <v>6668</v>
      </c>
      <c r="AO17" s="234"/>
      <c r="AP17" s="234" t="s">
        <v>6669</v>
      </c>
      <c r="AQ17" s="234"/>
      <c r="AR17" s="234" t="s">
        <v>6670</v>
      </c>
      <c r="AS17" s="234" t="s">
        <v>6671</v>
      </c>
      <c r="AT17" s="234"/>
      <c r="AU17" s="234"/>
      <c r="AV17" s="176"/>
      <c r="AW17" s="176"/>
      <c r="AX17" s="234" t="s">
        <v>3853</v>
      </c>
      <c r="AY17" s="234"/>
      <c r="AZ17" s="234" t="s">
        <v>6407</v>
      </c>
      <c r="BA17" s="234" t="s">
        <v>6672</v>
      </c>
      <c r="BB17" s="234" t="s">
        <v>6673</v>
      </c>
      <c r="BC17" s="234"/>
      <c r="BD17" s="234"/>
      <c r="BE17" s="176"/>
      <c r="BF17" s="176"/>
      <c r="BG17" s="176"/>
      <c r="BH17" s="176"/>
      <c r="BI17" s="176"/>
      <c r="BJ17" s="176"/>
      <c r="BK17" s="176"/>
      <c r="BL17" s="176"/>
      <c r="BM17" s="176"/>
      <c r="BN17" s="176"/>
      <c r="BO17" s="234"/>
      <c r="BP17" s="234"/>
      <c r="BQ17" s="234"/>
      <c r="BR17" s="234"/>
      <c r="BS17" s="234"/>
      <c r="BT17" s="1027"/>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6" t="s">
        <v>5724</v>
      </c>
      <c r="B18" s="967" t="s">
        <v>6674</v>
      </c>
      <c r="C18" s="968" t="s">
        <v>902</v>
      </c>
      <c r="D18" s="969" t="s">
        <v>902</v>
      </c>
      <c r="E18" s="970" t="s">
        <v>903</v>
      </c>
      <c r="F18" s="971" t="s">
        <v>709</v>
      </c>
      <c r="G18" s="967" t="s">
        <v>1525</v>
      </c>
      <c r="H18" s="1004" t="s">
        <v>6675</v>
      </c>
      <c r="I18" s="1004"/>
      <c r="J18" s="176"/>
      <c r="K18" s="234" t="s">
        <v>6676</v>
      </c>
      <c r="L18" s="234"/>
      <c r="M18" s="176"/>
      <c r="N18" s="176"/>
      <c r="O18" s="176"/>
      <c r="P18" s="176"/>
      <c r="Q18" s="234" t="s">
        <v>6677</v>
      </c>
      <c r="R18" s="234" t="s">
        <v>6678</v>
      </c>
      <c r="S18" s="176"/>
      <c r="T18" s="234" t="s">
        <v>6679</v>
      </c>
      <c r="U18" s="463" t="s">
        <v>6680</v>
      </c>
      <c r="V18" s="463"/>
      <c r="W18" s="234" t="s">
        <v>253</v>
      </c>
      <c r="X18" s="234"/>
      <c r="Y18" s="234" t="s">
        <v>3914</v>
      </c>
      <c r="Z18" s="176"/>
      <c r="AA18" s="176"/>
      <c r="AB18" s="234" t="s">
        <v>6681</v>
      </c>
      <c r="AC18" s="234" t="s">
        <v>2797</v>
      </c>
      <c r="AD18" s="797" t="s">
        <v>828</v>
      </c>
      <c r="AE18" s="992"/>
      <c r="AF18" s="234" t="s">
        <v>6682</v>
      </c>
      <c r="AG18" s="234" t="s">
        <v>4592</v>
      </c>
      <c r="AH18" s="176"/>
      <c r="AI18" s="176"/>
      <c r="AJ18" s="176"/>
      <c r="AK18" s="176"/>
      <c r="AL18" s="176"/>
      <c r="AM18" s="176"/>
      <c r="AN18" s="176"/>
      <c r="AO18" s="176"/>
      <c r="AP18" s="176"/>
      <c r="AQ18" s="176"/>
      <c r="AR18" s="176"/>
      <c r="AS18" s="176"/>
      <c r="AT18" s="176"/>
      <c r="AU18" s="176"/>
      <c r="AV18" s="234"/>
      <c r="AW18" s="234" t="s">
        <v>6601</v>
      </c>
      <c r="AX18" s="176"/>
      <c r="AY18" s="176"/>
      <c r="AZ18" s="234" t="s">
        <v>6683</v>
      </c>
      <c r="BA18" s="176"/>
      <c r="BB18" s="176"/>
      <c r="BC18" s="176"/>
      <c r="BD18" s="176"/>
      <c r="BE18" s="1022"/>
      <c r="BF18" s="1022"/>
      <c r="BG18" s="1022"/>
      <c r="BH18" s="1022"/>
      <c r="BI18" s="1022"/>
      <c r="BJ18" s="1022"/>
      <c r="BK18" s="1022"/>
      <c r="BL18" s="1022"/>
      <c r="BM18" s="1022"/>
      <c r="BN18" s="1022"/>
      <c r="BO18" s="176"/>
      <c r="BP18" s="176"/>
      <c r="BQ18" s="176"/>
      <c r="BR18" s="176"/>
      <c r="BS18" s="176"/>
      <c r="BT18" s="234"/>
      <c r="BU18" s="234" t="s">
        <v>4578</v>
      </c>
      <c r="BV18" s="176"/>
      <c r="BW18" s="176"/>
      <c r="BX18" s="176"/>
      <c r="BY18" s="176"/>
      <c r="BZ18" s="176"/>
      <c r="CA18" s="176"/>
      <c r="CB18" s="176"/>
      <c r="CC18" s="1028"/>
      <c r="CD18" s="1028"/>
      <c r="CE18" s="1028"/>
      <c r="CF18" s="1028"/>
      <c r="CG18" s="1028"/>
      <c r="CH18" s="1028"/>
      <c r="CI18" s="1028"/>
      <c r="CJ18" s="1028"/>
      <c r="CK18" s="176"/>
      <c r="CL18" s="176"/>
      <c r="CM18" s="176"/>
      <c r="CN18" s="176"/>
      <c r="CO18" s="176"/>
      <c r="CP18" s="176"/>
      <c r="CQ18" s="176"/>
      <c r="CR18" s="1029" t="s">
        <v>6684</v>
      </c>
    </row>
    <row r="19">
      <c r="A19" s="1030" t="s">
        <v>899</v>
      </c>
      <c r="B19" s="967" t="s">
        <v>6685</v>
      </c>
      <c r="C19" s="968" t="s">
        <v>427</v>
      </c>
      <c r="D19" s="969" t="s">
        <v>903</v>
      </c>
      <c r="E19" s="970" t="s">
        <v>903</v>
      </c>
      <c r="F19" s="971" t="s">
        <v>3779</v>
      </c>
      <c r="G19" s="967" t="s">
        <v>425</v>
      </c>
      <c r="H19" s="969"/>
      <c r="I19" s="1004"/>
      <c r="J19" s="176"/>
      <c r="K19" s="176"/>
      <c r="L19" s="176"/>
      <c r="M19" s="176"/>
      <c r="N19" s="176"/>
      <c r="O19" s="176"/>
      <c r="P19" s="176"/>
      <c r="Q19" s="176"/>
      <c r="R19" s="176"/>
      <c r="S19" s="176"/>
      <c r="T19" s="176"/>
      <c r="U19" s="176"/>
      <c r="V19" s="176"/>
      <c r="W19" s="974" t="s">
        <v>403</v>
      </c>
      <c r="X19" s="176"/>
      <c r="Y19" s="176"/>
      <c r="Z19" s="176"/>
      <c r="AA19" s="974" t="s">
        <v>1113</v>
      </c>
      <c r="AB19" s="974" t="s">
        <v>1690</v>
      </c>
      <c r="AC19" s="976" t="s">
        <v>3273</v>
      </c>
      <c r="AD19" s="975" t="s">
        <v>2950</v>
      </c>
      <c r="AE19" s="176"/>
      <c r="AF19" s="974" t="s">
        <v>1939</v>
      </c>
      <c r="AG19" s="974" t="s">
        <v>1912</v>
      </c>
      <c r="AH19" s="176"/>
      <c r="AI19" s="87" t="s">
        <v>6686</v>
      </c>
      <c r="AJ19" s="176"/>
      <c r="AK19" s="176"/>
      <c r="AL19" s="176"/>
      <c r="AM19" s="176"/>
      <c r="AN19" s="797" t="s">
        <v>6687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1" t="s">
        <v>4791</v>
      </c>
      <c r="B20" s="967" t="s">
        <v>5075</v>
      </c>
      <c r="C20" s="968" t="s">
        <v>902</v>
      </c>
      <c r="D20" s="969" t="s">
        <v>902</v>
      </c>
      <c r="E20" s="970" t="s">
        <v>902</v>
      </c>
      <c r="F20" s="971" t="s">
        <v>902</v>
      </c>
      <c r="G20" s="967" t="s">
        <v>2362</v>
      </c>
      <c r="H20" s="1004"/>
      <c r="I20" s="1004" t="s">
        <v>6688</v>
      </c>
      <c r="J20" s="234"/>
      <c r="K20" s="87" t="s">
        <v>6689</v>
      </c>
      <c r="L20" s="234"/>
      <c r="M20" s="176"/>
      <c r="N20" s="176" t="s">
        <v>6690</v>
      </c>
      <c r="O20" s="176"/>
      <c r="P20" s="176"/>
      <c r="Q20" s="176"/>
      <c r="R20" s="234" t="s">
        <v>6691</v>
      </c>
      <c r="S20" s="176"/>
      <c r="T20" s="234" t="s">
        <v>6692</v>
      </c>
      <c r="U20" s="234" t="s">
        <v>6693</v>
      </c>
      <c r="V20" s="234"/>
      <c r="W20" s="234" t="s">
        <v>4209</v>
      </c>
      <c r="X20" s="87"/>
      <c r="Y20" s="234" t="s">
        <v>6694</v>
      </c>
      <c r="Z20" s="176" t="s">
        <v>6695</v>
      </c>
      <c r="AA20" s="176"/>
      <c r="AB20" s="234"/>
      <c r="AC20" s="234" t="s">
        <v>1242</v>
      </c>
      <c r="AD20" s="234"/>
      <c r="AE20" s="234"/>
      <c r="AF20" s="234"/>
      <c r="AG20" s="176" t="s">
        <v>6696</v>
      </c>
      <c r="AH20" s="176"/>
      <c r="AI20" s="176"/>
      <c r="AJ20" s="176"/>
      <c r="AK20" s="176" t="s">
        <v>6697</v>
      </c>
      <c r="AL20" s="176"/>
      <c r="AM20" s="176"/>
      <c r="AN20" s="87" t="s">
        <v>6698</v>
      </c>
      <c r="AO20" s="176"/>
      <c r="AP20" s="176" t="s">
        <v>6699</v>
      </c>
      <c r="AQ20" s="176"/>
      <c r="AR20" s="176" t="s">
        <v>6700</v>
      </c>
      <c r="AS20" s="87" t="s">
        <v>6701</v>
      </c>
      <c r="AT20" s="234"/>
      <c r="AU20" s="87" t="s">
        <v>6598</v>
      </c>
      <c r="AV20" s="176"/>
      <c r="AW20" s="176" t="s">
        <v>6602</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2" t="s">
        <v>4136</v>
      </c>
      <c r="B21" s="967" t="s">
        <v>6702</v>
      </c>
      <c r="C21" s="968" t="s">
        <v>902</v>
      </c>
      <c r="D21" s="969" t="s">
        <v>902</v>
      </c>
      <c r="E21" s="970" t="s">
        <v>902</v>
      </c>
      <c r="F21" s="971" t="s">
        <v>902</v>
      </c>
      <c r="G21" s="967" t="s">
        <v>219</v>
      </c>
      <c r="H21" s="1004"/>
      <c r="I21" s="1004" t="s">
        <v>6703</v>
      </c>
      <c r="J21" s="234"/>
      <c r="K21" s="87" t="s">
        <v>6704</v>
      </c>
      <c r="L21" s="234"/>
      <c r="M21" s="176"/>
      <c r="N21" s="176"/>
      <c r="O21" s="176"/>
      <c r="P21" s="176"/>
      <c r="Q21" s="176"/>
      <c r="R21" s="234" t="s">
        <v>2161</v>
      </c>
      <c r="S21" s="176"/>
      <c r="T21" s="234" t="s">
        <v>6705</v>
      </c>
      <c r="U21" s="234" t="s">
        <v>6706</v>
      </c>
      <c r="V21" s="234" t="s">
        <v>6707</v>
      </c>
      <c r="W21" s="234" t="s">
        <v>4080</v>
      </c>
      <c r="X21" s="87" t="s">
        <v>2441</v>
      </c>
      <c r="Y21" s="234" t="s">
        <v>1922</v>
      </c>
      <c r="Z21" s="176"/>
      <c r="AA21" s="176"/>
      <c r="AB21" s="234" t="s">
        <v>2174</v>
      </c>
      <c r="AC21" s="234" t="s">
        <v>1262</v>
      </c>
      <c r="AD21" s="234" t="s">
        <v>3301</v>
      </c>
      <c r="AE21" s="234"/>
      <c r="AF21" s="234" t="s">
        <v>6708</v>
      </c>
      <c r="AG21" s="176"/>
      <c r="AH21" s="176"/>
      <c r="AI21" s="176"/>
      <c r="AJ21" s="176"/>
      <c r="AK21" s="176"/>
      <c r="AL21" s="176"/>
      <c r="AM21" s="176"/>
      <c r="AN21" s="87" t="s">
        <v>6668</v>
      </c>
      <c r="AO21" s="176"/>
      <c r="AP21" s="176"/>
      <c r="AQ21" s="176"/>
      <c r="AR21" s="176"/>
      <c r="AS21" s="87" t="s">
        <v>6463</v>
      </c>
      <c r="AT21" s="234"/>
      <c r="AU21" s="87" t="s">
        <v>6406</v>
      </c>
      <c r="AV21" s="176"/>
      <c r="AW21" s="176"/>
      <c r="AX21" s="234" t="s">
        <v>6709</v>
      </c>
      <c r="AY21" s="234"/>
      <c r="AZ21" s="176"/>
      <c r="BA21" s="234" t="s">
        <v>6622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3" t="s">
        <v>4179</v>
      </c>
      <c r="B22" s="967" t="s">
        <v>6710</v>
      </c>
      <c r="C22" s="968" t="s">
        <v>902</v>
      </c>
      <c r="D22" s="969" t="s">
        <v>903</v>
      </c>
      <c r="E22" s="970" t="s">
        <v>709</v>
      </c>
      <c r="F22" s="971" t="s">
        <v>426</v>
      </c>
      <c r="G22" s="967" t="s">
        <v>3853</v>
      </c>
      <c r="H22" s="1009" t="s">
        <v>6711</v>
      </c>
      <c r="I22" s="1009" t="s">
        <v>4186</v>
      </c>
      <c r="J22" s="992"/>
      <c r="K22" s="234" t="s">
        <v>6712</v>
      </c>
      <c r="L22" s="234"/>
      <c r="M22" s="234"/>
      <c r="N22" s="234" t="s">
        <v>6713</v>
      </c>
      <c r="O22" s="234" t="s">
        <v>6714</v>
      </c>
      <c r="P22" s="234" t="s">
        <v>6715</v>
      </c>
      <c r="Q22" s="234" t="s">
        <v>6716</v>
      </c>
      <c r="R22" s="234" t="s">
        <v>6717</v>
      </c>
      <c r="S22" s="234" t="s">
        <v>4208</v>
      </c>
      <c r="T22" s="234" t="s">
        <v>6718</v>
      </c>
      <c r="U22" s="234" t="s">
        <v>6719</v>
      </c>
      <c r="V22" s="234"/>
      <c r="W22" s="234" t="s">
        <v>4680</v>
      </c>
      <c r="X22" s="234"/>
      <c r="Y22" s="176"/>
      <c r="Z22" s="176"/>
      <c r="AA22" s="176"/>
      <c r="AB22" s="234" t="s">
        <v>6720</v>
      </c>
      <c r="AC22" s="234" t="s">
        <v>1419</v>
      </c>
      <c r="AD22" s="234" t="s">
        <v>5532</v>
      </c>
      <c r="AE22" s="234"/>
      <c r="AF22" s="234" t="s">
        <v>6721</v>
      </c>
      <c r="AG22" s="234"/>
      <c r="AH22" s="234"/>
      <c r="AI22" s="176"/>
      <c r="AJ22" s="176"/>
      <c r="AK22" s="234" t="s">
        <v>6722</v>
      </c>
      <c r="AL22" s="234" t="s">
        <v>6577</v>
      </c>
      <c r="AM22" s="234" t="s">
        <v>6518</v>
      </c>
      <c r="AN22" s="234" t="s">
        <v>6462</v>
      </c>
      <c r="AO22" s="234"/>
      <c r="AP22" s="234" t="s">
        <v>6652</v>
      </c>
      <c r="AQ22" s="234"/>
      <c r="AR22" s="234" t="s">
        <v>6723</v>
      </c>
      <c r="AS22" s="234" t="s">
        <v>6724</v>
      </c>
      <c r="AT22" s="234"/>
      <c r="AU22" s="234" t="s">
        <v>6651</v>
      </c>
      <c r="AV22" s="234"/>
      <c r="AW22" s="234" t="s">
        <v>6687</v>
      </c>
      <c r="AX22" s="176"/>
      <c r="AY22" s="176"/>
      <c r="AZ22" s="234" t="s">
        <v>6725</v>
      </c>
      <c r="BA22" s="87" t="s">
        <v>6687</v>
      </c>
      <c r="BB22" s="234" t="s">
        <v>6654</v>
      </c>
      <c r="BC22" s="234"/>
      <c r="BD22" s="234"/>
      <c r="BE22" s="1034" t="s">
        <v>6726</v>
      </c>
      <c r="BF22" s="1035" t="s">
        <v>6727</v>
      </c>
      <c r="BG22" s="689"/>
      <c r="BH22" s="689"/>
      <c r="BI22" s="689"/>
      <c r="BJ22" s="689" t="s">
        <v>6728</v>
      </c>
      <c r="BK22" s="689" t="s">
        <v>6729</v>
      </c>
      <c r="BL22" s="689"/>
      <c r="BM22" s="689"/>
      <c r="BN22" s="689"/>
      <c r="BO22" s="176"/>
      <c r="BP22" s="1036" t="s">
        <v>5831</v>
      </c>
      <c r="BQ22" s="176"/>
      <c r="BR22" s="176"/>
      <c r="BS22" s="176"/>
      <c r="BT22" s="1027" t="s">
        <v>1734</v>
      </c>
      <c r="BU22" s="234" t="s">
        <v>2178</v>
      </c>
      <c r="BV22" s="234" t="s">
        <v>3480</v>
      </c>
      <c r="BW22" s="976" t="s">
        <v>2269</v>
      </c>
      <c r="BX22" s="234" t="s">
        <v>2183</v>
      </c>
      <c r="BY22" s="234" t="s">
        <v>4287</v>
      </c>
      <c r="BZ22" s="234" t="s">
        <v>3735</v>
      </c>
      <c r="CA22" s="234" t="s">
        <v>6730</v>
      </c>
      <c r="CB22" s="234"/>
      <c r="CC22" s="1001" t="s">
        <v>6622</v>
      </c>
      <c r="CD22" s="1001" t="s">
        <v>6470</v>
      </c>
      <c r="CE22" s="1001" t="s">
        <v>6731</v>
      </c>
      <c r="CF22" s="1001"/>
      <c r="CG22" s="999"/>
      <c r="CH22" s="999"/>
      <c r="CI22" s="999"/>
      <c r="CJ22" s="999"/>
      <c r="CK22" s="999"/>
      <c r="CL22" s="999"/>
      <c r="CM22" s="999"/>
      <c r="CN22" s="999"/>
      <c r="CO22" s="999"/>
      <c r="CP22" s="999"/>
      <c r="CQ22" s="999"/>
      <c r="CR22" s="813" t="s">
        <v>4042</v>
      </c>
    </row>
    <row r="23" ht="15.75" customHeight="1">
      <c r="A23" s="995" t="s">
        <v>5749</v>
      </c>
      <c r="B23" s="967" t="s">
        <v>2529</v>
      </c>
      <c r="C23" s="968" t="s">
        <v>902</v>
      </c>
      <c r="D23" s="969" t="s">
        <v>903</v>
      </c>
      <c r="E23" s="970" t="s">
        <v>902</v>
      </c>
      <c r="F23" s="971" t="s">
        <v>901</v>
      </c>
      <c r="G23" s="967" t="s">
        <v>3773</v>
      </c>
      <c r="H23" s="1004"/>
      <c r="I23" s="1004" t="s">
        <v>6732</v>
      </c>
      <c r="J23" s="234"/>
      <c r="K23" s="87" t="s">
        <v>6733</v>
      </c>
      <c r="L23" s="975" t="s">
        <v>2902</v>
      </c>
      <c r="M23" s="176"/>
      <c r="N23" s="176"/>
      <c r="O23" s="176"/>
      <c r="P23" s="87" t="s">
        <v>6734</v>
      </c>
      <c r="Q23" s="176"/>
      <c r="R23" s="797" t="s">
        <v>6735</v>
      </c>
      <c r="S23" s="176"/>
      <c r="T23" s="176"/>
      <c r="U23" s="87" t="s">
        <v>441</v>
      </c>
      <c r="V23" s="234"/>
      <c r="W23" s="234" t="s">
        <v>1587</v>
      </c>
      <c r="X23" s="87" t="s">
        <v>6736</v>
      </c>
      <c r="Y23" s="797" t="s">
        <v>4890</v>
      </c>
      <c r="Z23" s="176"/>
      <c r="AA23" s="176"/>
      <c r="AB23" s="234" t="s">
        <v>6737</v>
      </c>
      <c r="AC23" s="234" t="s">
        <v>6738</v>
      </c>
      <c r="AD23" s="234" t="s">
        <v>6739</v>
      </c>
      <c r="AE23" s="234"/>
      <c r="AF23" s="234" t="s">
        <v>6740</v>
      </c>
      <c r="AG23" s="176"/>
      <c r="AH23" s="176"/>
      <c r="AI23" s="813" t="s">
        <v>2951</v>
      </c>
      <c r="AJ23" s="1002"/>
      <c r="AK23" s="176"/>
      <c r="AL23" s="176"/>
      <c r="AM23" s="176"/>
      <c r="AN23" s="176"/>
      <c r="AO23" s="176"/>
      <c r="AP23" s="234" t="s">
        <v>6741</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1211</v>
      </c>
      <c r="CM23" s="234" t="s">
        <v>3946</v>
      </c>
      <c r="CN23" s="176"/>
      <c r="CO23" s="176"/>
      <c r="CP23" s="176"/>
      <c r="CQ23" s="176"/>
      <c r="CR23" s="178"/>
    </row>
    <row r="24">
      <c r="A24" s="1037" t="s">
        <v>3918</v>
      </c>
      <c r="B24" s="967" t="s">
        <v>613</v>
      </c>
      <c r="C24" s="968" t="s">
        <v>902</v>
      </c>
      <c r="D24" s="969" t="s">
        <v>902</v>
      </c>
      <c r="E24" s="970" t="s">
        <v>902</v>
      </c>
      <c r="F24" s="971" t="s">
        <v>902</v>
      </c>
      <c r="G24" s="967" t="s">
        <v>522</v>
      </c>
      <c r="H24" s="1004" t="s">
        <v>6742</v>
      </c>
      <c r="I24" s="1004" t="s">
        <v>6743</v>
      </c>
      <c r="J24" s="176"/>
      <c r="K24" s="87" t="s">
        <v>6744</v>
      </c>
      <c r="L24" s="176"/>
      <c r="M24" s="176"/>
      <c r="N24" s="176"/>
      <c r="O24" s="176"/>
      <c r="P24" s="87" t="s">
        <v>6745</v>
      </c>
      <c r="Q24" s="176"/>
      <c r="R24" s="176"/>
      <c r="S24" s="176"/>
      <c r="T24" s="87" t="s">
        <v>6746</v>
      </c>
      <c r="U24" s="87" t="s">
        <v>450</v>
      </c>
      <c r="V24" s="176"/>
      <c r="W24" s="176"/>
      <c r="X24" s="87" t="s">
        <v>6747</v>
      </c>
      <c r="Y24" s="87" t="s">
        <v>6748</v>
      </c>
      <c r="Z24" s="176"/>
      <c r="AA24" s="176"/>
      <c r="AB24" s="176"/>
      <c r="AC24" s="87" t="s">
        <v>2318</v>
      </c>
      <c r="AD24" s="176"/>
      <c r="AE24" s="176"/>
      <c r="AF24" s="176"/>
      <c r="AG24" s="176"/>
      <c r="AH24" s="176"/>
      <c r="AI24" s="176"/>
      <c r="AJ24" s="176"/>
      <c r="AK24" s="87" t="s">
        <v>6655</v>
      </c>
      <c r="AL24" s="176"/>
      <c r="AM24" s="176"/>
      <c r="AN24" s="87" t="s">
        <v>6598</v>
      </c>
      <c r="AO24" s="176"/>
      <c r="AP24" s="176"/>
      <c r="AQ24" s="176"/>
      <c r="AR24" s="87" t="s">
        <v>6749</v>
      </c>
      <c r="AS24" s="176"/>
      <c r="AT24" s="176"/>
      <c r="AU24" s="176"/>
      <c r="AV24" s="176"/>
      <c r="AW24" s="176"/>
      <c r="AX24" s="176"/>
      <c r="AY24" s="176"/>
      <c r="AZ24" s="176"/>
      <c r="BA24" s="176"/>
      <c r="BB24" s="176"/>
      <c r="BC24" s="176"/>
      <c r="BD24" s="176"/>
      <c r="BE24" s="1022"/>
      <c r="BF24" s="1022"/>
      <c r="BG24" s="1022"/>
      <c r="BH24" s="1022"/>
      <c r="BI24" s="1022"/>
      <c r="BJ24" s="1022"/>
      <c r="BK24" s="1022"/>
      <c r="BL24" s="1022"/>
      <c r="BM24" s="1022"/>
      <c r="BN24" s="1022"/>
      <c r="BO24" s="176"/>
      <c r="BP24" s="176"/>
      <c r="BQ24" s="176"/>
      <c r="BR24" s="176"/>
      <c r="BS24" s="176"/>
      <c r="BT24" s="176"/>
      <c r="BU24" s="176"/>
      <c r="BV24" s="176"/>
      <c r="BW24" s="176"/>
      <c r="BX24" s="176"/>
      <c r="BY24" s="176"/>
      <c r="BZ24" s="176"/>
      <c r="CA24" s="176"/>
      <c r="CB24" s="176"/>
      <c r="CC24" s="999"/>
      <c r="CD24" s="999"/>
      <c r="CE24" s="999"/>
      <c r="CF24" s="999"/>
      <c r="CG24" s="999"/>
      <c r="CH24" s="999"/>
      <c r="CI24" s="999"/>
      <c r="CJ24" s="999"/>
      <c r="CK24" s="999"/>
      <c r="CL24" s="999"/>
      <c r="CM24" s="999"/>
      <c r="CN24" s="999"/>
      <c r="CO24" s="999"/>
      <c r="CP24" s="999"/>
      <c r="CQ24" s="999"/>
      <c r="CR24" s="176"/>
    </row>
    <row r="25">
      <c r="A25" s="1038" t="s">
        <v>324</v>
      </c>
      <c r="B25" s="967" t="s">
        <v>3063</v>
      </c>
      <c r="C25" s="968" t="s">
        <v>903</v>
      </c>
      <c r="D25" s="969" t="s">
        <v>709</v>
      </c>
      <c r="E25" s="970" t="s">
        <v>902</v>
      </c>
      <c r="F25" s="971" t="s">
        <v>708</v>
      </c>
      <c r="G25" s="967" t="s">
        <v>708</v>
      </c>
      <c r="H25" s="1004"/>
      <c r="I25" s="1004"/>
      <c r="J25" s="176"/>
      <c r="K25" s="176"/>
      <c r="L25" s="176"/>
      <c r="M25" s="176"/>
      <c r="N25" s="176"/>
      <c r="O25" s="176"/>
      <c r="P25" s="176"/>
      <c r="Q25" s="176"/>
      <c r="R25" s="176"/>
      <c r="S25" s="176"/>
      <c r="T25" s="176"/>
      <c r="U25" s="176"/>
      <c r="V25" s="176"/>
      <c r="W25" s="176"/>
      <c r="X25" s="975" t="s">
        <v>6750</v>
      </c>
      <c r="Y25" s="975" t="s">
        <v>4916</v>
      </c>
      <c r="Z25" s="176"/>
      <c r="AA25" s="176"/>
      <c r="AB25" s="176"/>
      <c r="AC25" s="176"/>
      <c r="AD25" s="974" t="s">
        <v>6751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2"/>
      <c r="BF25" s="1022"/>
      <c r="BG25" s="1022"/>
      <c r="BH25" s="1022"/>
      <c r="BI25" s="1022"/>
      <c r="BJ25" s="1022"/>
      <c r="BK25" s="1022"/>
      <c r="BL25" s="1022"/>
      <c r="BM25" s="1022"/>
      <c r="BN25" s="1022"/>
      <c r="BO25" s="176"/>
      <c r="BP25" s="176"/>
      <c r="BQ25" s="176"/>
      <c r="BR25" s="176"/>
      <c r="BS25" s="176"/>
      <c r="BT25" s="234"/>
      <c r="BU25" s="234"/>
      <c r="BV25" s="234"/>
      <c r="BW25" s="234"/>
      <c r="BX25" s="234"/>
      <c r="BY25" s="234"/>
      <c r="BZ25" s="234"/>
      <c r="CA25" s="234"/>
      <c r="CB25" s="234"/>
      <c r="CC25" s="999"/>
      <c r="CD25" s="999"/>
      <c r="CE25" s="999"/>
      <c r="CF25" s="999"/>
      <c r="CG25" s="999"/>
      <c r="CH25" s="999"/>
      <c r="CI25" s="999"/>
      <c r="CJ25" s="999"/>
      <c r="CK25" s="999"/>
      <c r="CL25" s="999"/>
      <c r="CM25" s="999"/>
      <c r="CN25" s="999"/>
      <c r="CO25" s="999"/>
      <c r="CP25" s="999"/>
      <c r="CQ25" s="999"/>
      <c r="CR25" s="176"/>
    </row>
    <row r="26">
      <c r="A26" s="1039" t="s">
        <v>6752</v>
      </c>
      <c r="B26" s="967" t="s">
        <v>4414</v>
      </c>
      <c r="C26" s="968" t="s">
        <v>902</v>
      </c>
      <c r="D26" s="969" t="s">
        <v>902</v>
      </c>
      <c r="E26" s="970" t="s">
        <v>902</v>
      </c>
      <c r="F26" s="971" t="s">
        <v>902</v>
      </c>
      <c r="G26" s="967" t="s">
        <v>426</v>
      </c>
      <c r="H26" s="1004"/>
      <c r="I26" s="1004"/>
      <c r="J26" s="176"/>
      <c r="K26" s="176"/>
      <c r="L26" s="176"/>
      <c r="M26" s="176"/>
      <c r="N26" s="176"/>
      <c r="O26" s="176"/>
      <c r="P26" s="176"/>
      <c r="Q26" s="176"/>
      <c r="R26" s="176"/>
      <c r="S26" s="176"/>
      <c r="T26" s="176"/>
      <c r="U26" s="991" t="s">
        <v>6753</v>
      </c>
      <c r="V26" s="176"/>
      <c r="W26" s="176"/>
      <c r="X26" s="176"/>
      <c r="Y26" s="87" t="s">
        <v>1419</v>
      </c>
      <c r="Z26" s="176"/>
      <c r="AA26" s="176"/>
      <c r="AB26" s="87" t="s">
        <v>6754</v>
      </c>
      <c r="AC26" s="87" t="s">
        <v>4984</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3" t="s">
        <v>1655</v>
      </c>
      <c r="B27" s="967" t="s">
        <v>2467</v>
      </c>
      <c r="C27" s="968" t="s">
        <v>902</v>
      </c>
      <c r="D27" s="969" t="s">
        <v>902</v>
      </c>
      <c r="E27" s="970" t="s">
        <v>902</v>
      </c>
      <c r="F27" s="971" t="s">
        <v>709</v>
      </c>
      <c r="G27" s="967" t="s">
        <v>708</v>
      </c>
      <c r="H27" s="1004"/>
      <c r="I27" s="1004"/>
      <c r="J27" s="178"/>
      <c r="K27" s="178"/>
      <c r="L27" s="178"/>
      <c r="M27" s="178"/>
      <c r="N27" s="178"/>
      <c r="O27" s="178"/>
      <c r="P27" s="178"/>
      <c r="Q27" s="178"/>
      <c r="R27" s="93" t="s">
        <v>6755</v>
      </c>
      <c r="S27" s="178"/>
      <c r="T27" s="178"/>
      <c r="U27" s="178"/>
      <c r="V27" s="178"/>
      <c r="W27" s="178"/>
      <c r="X27" s="178"/>
      <c r="Y27" s="813" t="s">
        <v>875</v>
      </c>
      <c r="Z27" s="178"/>
      <c r="AA27" s="178"/>
      <c r="AB27" s="178"/>
      <c r="AC27" s="178"/>
      <c r="AD27" s="178"/>
      <c r="AE27" s="178"/>
      <c r="AF27" s="178"/>
      <c r="AG27" s="178"/>
      <c r="AH27" s="178"/>
      <c r="AI27" s="178"/>
      <c r="AJ27" s="178"/>
      <c r="AK27" s="178"/>
      <c r="AL27" s="178"/>
      <c r="AM27" s="178"/>
      <c r="AN27" s="178"/>
      <c r="AO27" s="178"/>
      <c r="AP27" s="178"/>
      <c r="AQ27" s="178"/>
      <c r="AR27" s="178"/>
      <c r="AS27" s="813" t="s">
        <v>6756</v>
      </c>
      <c r="AT27" s="1002"/>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0" t="s">
        <v>3570</v>
      </c>
      <c r="B28" s="967" t="s">
        <v>4052</v>
      </c>
      <c r="C28" s="968" t="s">
        <v>902</v>
      </c>
      <c r="D28" s="969" t="s">
        <v>902</v>
      </c>
      <c r="E28" s="970" t="s">
        <v>902</v>
      </c>
      <c r="F28" s="971" t="s">
        <v>902</v>
      </c>
      <c r="G28" s="967" t="s">
        <v>425</v>
      </c>
      <c r="H28" s="1004"/>
      <c r="I28" s="1004"/>
      <c r="J28" s="176"/>
      <c r="K28" s="176"/>
      <c r="L28" s="176"/>
      <c r="M28" s="176"/>
      <c r="N28" s="176"/>
      <c r="O28" s="176"/>
      <c r="P28" s="176"/>
      <c r="Q28" s="176"/>
      <c r="R28" s="176"/>
      <c r="S28" s="176"/>
      <c r="T28" s="176"/>
      <c r="U28" s="176"/>
      <c r="V28" s="176"/>
      <c r="W28" s="234" t="s">
        <v>439</v>
      </c>
      <c r="X28" s="234"/>
      <c r="Y28" s="234" t="s">
        <v>3466</v>
      </c>
      <c r="Z28" s="176"/>
      <c r="AA28" s="176"/>
      <c r="AB28" s="234" t="s">
        <v>6757</v>
      </c>
      <c r="AC28" s="87" t="s">
        <v>1478</v>
      </c>
      <c r="AD28" s="234" t="s">
        <v>6758</v>
      </c>
      <c r="AE28" s="234"/>
      <c r="AF28" s="234" t="s">
        <v>6759</v>
      </c>
      <c r="AG28" s="176"/>
      <c r="AH28" s="176"/>
      <c r="AI28" s="176"/>
      <c r="AJ28" s="176"/>
      <c r="AK28" s="176"/>
      <c r="AL28" s="176"/>
      <c r="AM28" s="176"/>
      <c r="AN28" s="176"/>
      <c r="AO28" s="176"/>
      <c r="AP28" s="176"/>
      <c r="AQ28" s="176"/>
      <c r="AR28" s="176"/>
      <c r="AS28" s="176"/>
      <c r="AT28" s="176"/>
      <c r="AU28" s="176"/>
      <c r="AV28" s="176"/>
      <c r="AW28" s="176"/>
      <c r="AX28" s="176"/>
      <c r="AY28" s="176"/>
      <c r="AZ28" s="234" t="s">
        <v>6577</v>
      </c>
      <c r="BA28" s="176"/>
      <c r="BB28" s="176"/>
      <c r="BC28" s="176"/>
      <c r="BD28" s="176"/>
      <c r="BE28" s="1022"/>
      <c r="BF28" s="1022"/>
      <c r="BG28" s="1022"/>
      <c r="BH28" s="1022"/>
      <c r="BI28" s="1022"/>
      <c r="BJ28" s="1022"/>
      <c r="BK28" s="1022"/>
      <c r="BL28" s="1022"/>
      <c r="BM28" s="1022"/>
      <c r="BN28" s="1022"/>
      <c r="BO28" s="176"/>
      <c r="BP28" s="176"/>
      <c r="BQ28" s="176"/>
      <c r="BR28" s="176"/>
      <c r="BS28" s="176"/>
      <c r="BT28" s="176"/>
      <c r="BU28" s="176"/>
      <c r="BV28" s="234" t="s">
        <v>3592</v>
      </c>
      <c r="BW28" s="234" t="s">
        <v>2657</v>
      </c>
      <c r="BX28" s="176"/>
      <c r="BY28" s="176"/>
      <c r="BZ28" s="176"/>
      <c r="CA28" s="176"/>
      <c r="CB28" s="176"/>
      <c r="CC28" s="999"/>
      <c r="CD28" s="999"/>
      <c r="CE28" s="999"/>
      <c r="CF28" s="999"/>
      <c r="CG28" s="999"/>
      <c r="CH28" s="999"/>
      <c r="CI28" s="999"/>
      <c r="CJ28" s="999"/>
      <c r="CK28" s="999"/>
      <c r="CL28" s="999"/>
      <c r="CM28" s="999"/>
      <c r="CN28" s="999"/>
      <c r="CO28" s="999"/>
      <c r="CP28" s="999"/>
      <c r="CQ28" s="999"/>
      <c r="CR28" s="178"/>
    </row>
    <row r="29">
      <c r="A29" s="980" t="s">
        <v>4660</v>
      </c>
      <c r="B29" s="967" t="s">
        <v>3853</v>
      </c>
      <c r="C29" s="968" t="s">
        <v>902</v>
      </c>
      <c r="D29" s="969" t="s">
        <v>902</v>
      </c>
      <c r="E29" s="970" t="s">
        <v>902</v>
      </c>
      <c r="F29" s="971" t="s">
        <v>902</v>
      </c>
      <c r="G29" s="967" t="s">
        <v>220</v>
      </c>
      <c r="H29" s="1004" t="s">
        <v>6760</v>
      </c>
      <c r="I29" s="1004" t="s">
        <v>6761</v>
      </c>
      <c r="J29" s="87" t="s">
        <v>6762</v>
      </c>
      <c r="K29" s="1004" t="s">
        <v>6763</v>
      </c>
      <c r="L29" s="87" t="s">
        <v>6764</v>
      </c>
      <c r="M29" s="176"/>
      <c r="N29" s="87" t="s">
        <v>6765</v>
      </c>
      <c r="O29" s="176"/>
      <c r="P29" s="87" t="s">
        <v>6766</v>
      </c>
      <c r="Q29" s="176"/>
      <c r="R29" s="87" t="s">
        <v>6767</v>
      </c>
      <c r="S29" s="93" t="s">
        <v>6768</v>
      </c>
      <c r="T29" s="176"/>
      <c r="U29" s="1041" t="s">
        <v>6769</v>
      </c>
      <c r="V29" s="87" t="s">
        <v>6770</v>
      </c>
      <c r="W29" s="234" t="s">
        <v>6771</v>
      </c>
      <c r="X29" s="234"/>
      <c r="Y29" s="234" t="s">
        <v>1107</v>
      </c>
      <c r="Z29" s="176"/>
      <c r="AA29" s="176"/>
      <c r="AB29" s="234" t="s">
        <v>6772</v>
      </c>
      <c r="AC29" s="234" t="s">
        <v>6773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2" t="s">
        <v>4860</v>
      </c>
      <c r="B30" s="967" t="s">
        <v>2690</v>
      </c>
      <c r="C30" s="968" t="s">
        <v>902</v>
      </c>
      <c r="D30" s="969" t="s">
        <v>902</v>
      </c>
      <c r="E30" s="970" t="s">
        <v>903</v>
      </c>
      <c r="F30" s="971" t="s">
        <v>708</v>
      </c>
      <c r="G30" s="967" t="s">
        <v>522</v>
      </c>
      <c r="H30" s="1004" t="s">
        <v>6774</v>
      </c>
      <c r="I30" s="1004"/>
      <c r="J30" s="176"/>
      <c r="K30" s="176"/>
      <c r="L30" s="176"/>
      <c r="M30" s="176"/>
      <c r="N30" s="176"/>
      <c r="O30" s="176"/>
      <c r="P30" s="176"/>
      <c r="Q30" s="176"/>
      <c r="R30" s="176"/>
      <c r="S30" s="176"/>
      <c r="T30" s="797" t="s">
        <v>6775</v>
      </c>
      <c r="U30" s="87" t="s">
        <v>6776</v>
      </c>
      <c r="V30" s="87" t="s">
        <v>5597</v>
      </c>
      <c r="W30" s="176"/>
      <c r="X30" s="87" t="s">
        <v>6777</v>
      </c>
      <c r="Y30" s="87" t="s">
        <v>6778</v>
      </c>
      <c r="Z30" s="176"/>
      <c r="AA30" s="176"/>
      <c r="AB30" s="797" t="s">
        <v>5325</v>
      </c>
      <c r="AC30" s="87" t="s">
        <v>4307</v>
      </c>
      <c r="AD30" s="176"/>
      <c r="AE30" s="176"/>
      <c r="AF30" s="176"/>
      <c r="AG30" s="176"/>
      <c r="AH30" s="176"/>
      <c r="AI30" s="176"/>
      <c r="AJ30" s="176"/>
      <c r="AK30" s="87" t="s">
        <v>6779</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6" t="s">
        <v>6780</v>
      </c>
      <c r="CD30" s="176"/>
      <c r="CE30" s="176"/>
      <c r="CF30" s="176"/>
      <c r="CG30" s="176"/>
      <c r="CH30" s="176"/>
      <c r="CI30" s="176"/>
      <c r="CJ30" s="176"/>
      <c r="CK30" s="176"/>
      <c r="CL30" s="176"/>
      <c r="CM30" s="176"/>
      <c r="CN30" s="176"/>
      <c r="CO30" s="176"/>
      <c r="CP30" s="176"/>
      <c r="CQ30" s="176"/>
      <c r="CR30" s="176"/>
    </row>
    <row r="31">
      <c r="A31" s="995" t="s">
        <v>4332</v>
      </c>
      <c r="B31" s="967" t="s">
        <v>218</v>
      </c>
      <c r="C31" s="968" t="s">
        <v>902</v>
      </c>
      <c r="D31" s="969" t="s">
        <v>902</v>
      </c>
      <c r="E31" s="970" t="s">
        <v>902</v>
      </c>
      <c r="F31" s="971" t="s">
        <v>902</v>
      </c>
      <c r="G31" s="967" t="s">
        <v>612</v>
      </c>
      <c r="H31" s="1004"/>
      <c r="I31" s="1043" t="s">
        <v>1488</v>
      </c>
      <c r="J31" s="176"/>
      <c r="K31" s="87" t="s">
        <v>6781</v>
      </c>
      <c r="L31" s="176"/>
      <c r="M31" s="176"/>
      <c r="N31" s="176"/>
      <c r="O31" s="176"/>
      <c r="P31" s="176"/>
      <c r="Q31" s="176"/>
      <c r="R31" s="176"/>
      <c r="S31" s="176"/>
      <c r="T31" s="87" t="s">
        <v>6782</v>
      </c>
      <c r="U31" s="87" t="s">
        <v>6783</v>
      </c>
      <c r="V31" s="176"/>
      <c r="W31" s="87" t="s">
        <v>6784</v>
      </c>
      <c r="X31" s="87" t="s">
        <v>6785</v>
      </c>
      <c r="Y31" s="176"/>
      <c r="Z31" s="176"/>
      <c r="AA31" s="176"/>
      <c r="AB31" s="176"/>
      <c r="AC31" s="176"/>
      <c r="AD31" s="176"/>
      <c r="AE31" s="176"/>
      <c r="AF31" s="176"/>
      <c r="AG31" s="176"/>
      <c r="AH31" s="176"/>
      <c r="AI31" s="176"/>
      <c r="AJ31" s="176"/>
      <c r="AK31" s="176"/>
      <c r="AL31" s="176"/>
      <c r="AM31" s="176"/>
      <c r="AN31" s="991" t="s">
        <v>6615</v>
      </c>
      <c r="AO31" s="988"/>
      <c r="AP31" s="176"/>
      <c r="AQ31" s="87" t="s">
        <v>6786</v>
      </c>
      <c r="AR31" s="176"/>
      <c r="AS31" s="87" t="s">
        <v>6741</v>
      </c>
      <c r="AT31" s="176"/>
      <c r="AU31" s="176"/>
      <c r="AV31" s="176"/>
      <c r="AW31" s="176"/>
      <c r="AX31" s="87" t="s">
        <v>3037</v>
      </c>
      <c r="AY31" s="176"/>
      <c r="AZ31" s="991" t="s">
        <v>6787</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6" t="s">
        <v>6788</v>
      </c>
      <c r="B32" s="967" t="s">
        <v>4492</v>
      </c>
      <c r="C32" s="968" t="s">
        <v>902</v>
      </c>
      <c r="D32" s="969" t="s">
        <v>902</v>
      </c>
      <c r="E32" s="970" t="s">
        <v>902</v>
      </c>
      <c r="F32" s="971" t="s">
        <v>902</v>
      </c>
      <c r="G32" s="967" t="s">
        <v>427</v>
      </c>
      <c r="H32" s="1004"/>
      <c r="I32" s="1004"/>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2"/>
      <c r="BF32" s="1022"/>
      <c r="BG32" s="1022"/>
      <c r="BH32" s="1022"/>
      <c r="BI32" s="1022"/>
      <c r="BJ32" s="1022"/>
      <c r="BK32" s="1022"/>
      <c r="BL32" s="1022"/>
      <c r="BM32" s="1022"/>
      <c r="BN32" s="1022"/>
      <c r="BO32" s="176"/>
      <c r="BP32" s="176"/>
      <c r="BQ32" s="176"/>
      <c r="BR32" s="176"/>
      <c r="BS32" s="176"/>
      <c r="BT32" s="176"/>
      <c r="BU32" s="176"/>
      <c r="BV32" s="1044" t="s">
        <v>6524</v>
      </c>
      <c r="BW32" s="989" t="s">
        <v>2893</v>
      </c>
      <c r="BX32" s="989" t="s">
        <v>6789</v>
      </c>
      <c r="BY32" s="176"/>
      <c r="BZ32" s="989" t="s">
        <v>4326</v>
      </c>
      <c r="CA32" s="989" t="s">
        <v>1784</v>
      </c>
      <c r="CB32" s="989"/>
      <c r="CC32" s="999"/>
      <c r="CD32" s="999"/>
      <c r="CE32" s="999"/>
      <c r="CF32" s="999"/>
      <c r="CG32" s="999"/>
      <c r="CH32" s="999"/>
      <c r="CI32" s="999"/>
      <c r="CJ32" s="999"/>
      <c r="CK32" s="999"/>
      <c r="CL32" s="999"/>
      <c r="CM32" s="999"/>
      <c r="CN32" s="999"/>
      <c r="CO32" s="999"/>
      <c r="CP32" s="999"/>
      <c r="CQ32" s="999"/>
      <c r="CR32" s="178"/>
    </row>
    <row r="33">
      <c r="A33" s="966" t="s">
        <v>1891</v>
      </c>
      <c r="B33" s="967" t="s">
        <v>2286</v>
      </c>
      <c r="C33" s="968" t="s">
        <v>902</v>
      </c>
      <c r="D33" s="969" t="s">
        <v>903</v>
      </c>
      <c r="E33" s="970" t="s">
        <v>902</v>
      </c>
      <c r="F33" s="971" t="s">
        <v>903</v>
      </c>
      <c r="G33" s="967" t="s">
        <v>903</v>
      </c>
      <c r="H33" s="1004"/>
      <c r="I33" s="1004"/>
      <c r="J33" s="176"/>
      <c r="K33" s="176"/>
      <c r="L33" s="176"/>
      <c r="M33" s="176"/>
      <c r="N33" s="176"/>
      <c r="O33" s="176"/>
      <c r="P33" s="176"/>
      <c r="Q33" s="176"/>
      <c r="R33" s="176"/>
      <c r="S33" s="176"/>
      <c r="T33" s="176"/>
      <c r="U33" s="176"/>
      <c r="V33" s="176"/>
      <c r="W33" s="176"/>
      <c r="X33" s="176"/>
      <c r="Y33" s="176"/>
      <c r="Z33" s="176"/>
      <c r="AA33" s="176"/>
      <c r="AB33" s="234"/>
      <c r="AC33" s="975" t="s">
        <v>313</v>
      </c>
      <c r="AD33" s="992"/>
      <c r="AE33" s="992"/>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8"/>
      <c r="CD33" s="1018"/>
      <c r="CE33" s="1018"/>
      <c r="CF33" s="1018"/>
      <c r="CG33" s="1018"/>
      <c r="CH33" s="1018"/>
      <c r="CI33" s="1018"/>
      <c r="CJ33" s="1018"/>
      <c r="CK33" s="999"/>
      <c r="CL33" s="999"/>
      <c r="CM33" s="999"/>
      <c r="CN33" s="999"/>
      <c r="CO33" s="999"/>
      <c r="CP33" s="999"/>
      <c r="CQ33" s="999"/>
      <c r="CR33" s="992"/>
    </row>
    <row r="34" ht="15.75" customHeight="1">
      <c r="A34" s="1026" t="s">
        <v>705</v>
      </c>
      <c r="B34" s="967" t="s">
        <v>5615</v>
      </c>
      <c r="C34" s="968" t="s">
        <v>902</v>
      </c>
      <c r="D34" s="969" t="s">
        <v>903</v>
      </c>
      <c r="E34" s="970" t="s">
        <v>902</v>
      </c>
      <c r="F34" s="971" t="s">
        <v>903</v>
      </c>
      <c r="G34" s="967" t="s">
        <v>903</v>
      </c>
      <c r="H34" s="1004"/>
      <c r="I34" s="1004"/>
      <c r="J34" s="176"/>
      <c r="K34" s="176"/>
      <c r="L34" s="176"/>
      <c r="M34" s="176"/>
      <c r="N34" s="176"/>
      <c r="O34" s="176"/>
      <c r="P34" s="176"/>
      <c r="Q34" s="176"/>
      <c r="R34" s="176"/>
      <c r="S34" s="176"/>
      <c r="T34" s="176"/>
      <c r="U34" s="176"/>
      <c r="V34" s="176"/>
      <c r="W34" s="975" t="s">
        <v>6790</v>
      </c>
      <c r="X34" s="992"/>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8"/>
      <c r="CD34" s="1018"/>
      <c r="CE34" s="1018"/>
      <c r="CF34" s="1018"/>
      <c r="CG34" s="1018"/>
      <c r="CH34" s="1018"/>
      <c r="CI34" s="1018"/>
      <c r="CJ34" s="1018"/>
      <c r="CK34" s="999"/>
      <c r="CL34" s="999"/>
      <c r="CM34" s="999"/>
      <c r="CN34" s="999"/>
      <c r="CO34" s="999"/>
      <c r="CP34" s="999"/>
      <c r="CQ34" s="999"/>
      <c r="CR34" s="176"/>
    </row>
    <row r="35">
      <c r="A35" s="1030" t="s">
        <v>6791</v>
      </c>
      <c r="B35" s="967" t="s">
        <v>3773</v>
      </c>
      <c r="C35" s="968" t="s">
        <v>903</v>
      </c>
      <c r="D35" s="969" t="s">
        <v>902</v>
      </c>
      <c r="E35" s="970" t="s">
        <v>902</v>
      </c>
      <c r="F35" s="971" t="s">
        <v>903</v>
      </c>
      <c r="G35" s="967" t="s">
        <v>903</v>
      </c>
      <c r="H35" s="1004"/>
      <c r="I35" s="1004"/>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4" t="s">
        <v>6398</v>
      </c>
      <c r="AO35" s="176"/>
      <c r="AP35" s="176"/>
      <c r="AQ35" s="176"/>
      <c r="AR35" s="176"/>
      <c r="AS35" s="176"/>
      <c r="AT35" s="176"/>
      <c r="AU35" s="176"/>
      <c r="AV35" s="176"/>
      <c r="AW35" s="176"/>
      <c r="AX35" s="176"/>
      <c r="AY35" s="176"/>
      <c r="AZ35" s="176"/>
      <c r="BA35" s="176"/>
      <c r="BB35" s="176"/>
      <c r="BC35" s="176"/>
      <c r="BD35" s="176"/>
      <c r="BE35" s="1022"/>
      <c r="BF35" s="1022"/>
      <c r="BG35" s="1022"/>
      <c r="BH35" s="1022"/>
      <c r="BI35" s="1022"/>
      <c r="BJ35" s="1022"/>
      <c r="BK35" s="1022"/>
      <c r="BL35" s="1022"/>
      <c r="BM35" s="1022"/>
      <c r="BN35" s="1022"/>
      <c r="BO35" s="176"/>
      <c r="BP35" s="176"/>
      <c r="BQ35" s="176"/>
      <c r="BR35" s="176"/>
      <c r="BS35" s="176"/>
      <c r="BT35" s="176"/>
      <c r="BU35" s="176"/>
      <c r="BV35" s="176"/>
      <c r="BW35" s="176"/>
      <c r="BX35" s="176"/>
      <c r="BY35" s="176"/>
      <c r="BZ35" s="176"/>
      <c r="CA35" s="176"/>
      <c r="CB35" s="176"/>
      <c r="CC35" s="999"/>
      <c r="CD35" s="999"/>
      <c r="CE35" s="999"/>
      <c r="CF35" s="999"/>
      <c r="CG35" s="999"/>
      <c r="CH35" s="999"/>
      <c r="CI35" s="999"/>
      <c r="CJ35" s="999"/>
      <c r="CK35" s="999"/>
      <c r="CL35" s="999"/>
      <c r="CM35" s="999"/>
      <c r="CN35" s="999"/>
      <c r="CO35" s="999"/>
      <c r="CP35" s="999"/>
      <c r="CQ35" s="999"/>
      <c r="CR35" s="178"/>
    </row>
    <row r="36">
      <c r="A36" s="966" t="s">
        <v>3745</v>
      </c>
      <c r="B36" s="967" t="s">
        <v>2362</v>
      </c>
      <c r="C36" s="968" t="s">
        <v>902</v>
      </c>
      <c r="D36" s="969" t="s">
        <v>902</v>
      </c>
      <c r="E36" s="970" t="s">
        <v>902</v>
      </c>
      <c r="F36" s="971" t="s">
        <v>902</v>
      </c>
      <c r="G36" s="967" t="s">
        <v>903</v>
      </c>
      <c r="H36" s="1004"/>
      <c r="I36" s="1004"/>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5" t="s">
        <v>4925</v>
      </c>
      <c r="B37" s="967" t="s">
        <v>327</v>
      </c>
      <c r="C37" s="968" t="s">
        <v>902</v>
      </c>
      <c r="D37" s="969" t="s">
        <v>902</v>
      </c>
      <c r="E37" s="970" t="s">
        <v>902</v>
      </c>
      <c r="F37" s="971" t="s">
        <v>902</v>
      </c>
      <c r="G37" s="967" t="s">
        <v>427</v>
      </c>
      <c r="H37" s="1004"/>
      <c r="I37" s="1004"/>
      <c r="J37" s="176"/>
      <c r="K37" s="87" t="s">
        <v>6792</v>
      </c>
      <c r="L37" s="176"/>
      <c r="M37" s="176"/>
      <c r="N37" s="176"/>
      <c r="O37" s="176"/>
      <c r="P37" s="176"/>
      <c r="Q37" s="176"/>
      <c r="R37" s="176"/>
      <c r="S37" s="176"/>
      <c r="T37" s="176"/>
      <c r="U37" s="176"/>
      <c r="V37" s="176"/>
      <c r="W37" s="234" t="s">
        <v>5108</v>
      </c>
      <c r="X37" s="234"/>
      <c r="Y37" s="176"/>
      <c r="Z37" s="176"/>
      <c r="AA37" s="176"/>
      <c r="AB37" s="176"/>
      <c r="AC37" s="234" t="s">
        <v>5027</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6" t="s">
        <v>519</v>
      </c>
      <c r="B38" s="967" t="s">
        <v>326</v>
      </c>
      <c r="C38" s="968" t="s">
        <v>902</v>
      </c>
      <c r="D38" s="969" t="s">
        <v>902</v>
      </c>
      <c r="E38" s="970" t="s">
        <v>902</v>
      </c>
      <c r="F38" s="971" t="s">
        <v>903</v>
      </c>
      <c r="G38" s="967" t="s">
        <v>903</v>
      </c>
      <c r="H38" s="1004"/>
      <c r="I38" s="1004"/>
      <c r="J38" s="176"/>
      <c r="K38" s="176"/>
      <c r="L38" s="176"/>
      <c r="M38" s="176"/>
      <c r="N38" s="176"/>
      <c r="O38" s="176"/>
      <c r="P38" s="176"/>
      <c r="Q38" s="176"/>
      <c r="R38" s="797" t="s">
        <v>6793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6"/>
      <c r="BF38" s="1046"/>
      <c r="BG38" s="1046"/>
      <c r="BH38" s="1046"/>
      <c r="BI38" s="1046"/>
      <c r="BJ38" s="1046"/>
      <c r="BK38" s="1046"/>
      <c r="BL38" s="1046"/>
      <c r="BM38" s="1046"/>
      <c r="BN38" s="1046"/>
      <c r="BO38" s="176"/>
      <c r="BP38" s="176"/>
      <c r="BQ38" s="176"/>
      <c r="BR38" s="176"/>
      <c r="BS38" s="176"/>
      <c r="BT38" s="176"/>
      <c r="BU38" s="176"/>
      <c r="BV38" s="176"/>
      <c r="BW38" s="176"/>
      <c r="BX38" s="176"/>
      <c r="BY38" s="176"/>
      <c r="BZ38" s="176"/>
      <c r="CA38" s="176"/>
      <c r="CB38" s="176"/>
      <c r="CC38" s="1047"/>
      <c r="CD38" s="1047"/>
      <c r="CE38" s="1047"/>
      <c r="CF38" s="1047"/>
      <c r="CG38" s="1047"/>
      <c r="CH38" s="1047"/>
      <c r="CI38" s="1047"/>
      <c r="CJ38" s="1047"/>
      <c r="CK38" s="992"/>
      <c r="CL38" s="992"/>
      <c r="CM38" s="992"/>
      <c r="CN38" s="992"/>
      <c r="CO38" s="992"/>
      <c r="CP38" s="992"/>
      <c r="CQ38" s="992"/>
      <c r="CR38" s="178"/>
    </row>
    <row r="39">
      <c r="A39" s="966" t="s">
        <v>1847</v>
      </c>
      <c r="B39" s="967" t="s">
        <v>425</v>
      </c>
      <c r="C39" s="968" t="s">
        <v>902</v>
      </c>
      <c r="D39" s="969" t="s">
        <v>902</v>
      </c>
      <c r="E39" s="970" t="s">
        <v>902</v>
      </c>
      <c r="F39" s="971" t="s">
        <v>903</v>
      </c>
      <c r="G39" s="967" t="s">
        <v>903</v>
      </c>
      <c r="H39" s="1004"/>
      <c r="I39" s="1004"/>
      <c r="J39" s="176"/>
      <c r="K39" s="176"/>
      <c r="L39" s="176"/>
      <c r="M39" s="176"/>
      <c r="N39" s="176"/>
      <c r="O39" s="176"/>
      <c r="P39" s="176"/>
      <c r="Q39" s="176"/>
      <c r="R39" s="176"/>
      <c r="S39" s="176"/>
      <c r="T39" s="176"/>
      <c r="U39" s="176"/>
      <c r="V39" s="176"/>
      <c r="W39" s="176"/>
      <c r="X39" s="176"/>
      <c r="Y39" s="176"/>
      <c r="Z39" s="176"/>
      <c r="AA39" s="176"/>
      <c r="AB39" s="176"/>
      <c r="AC39" s="176"/>
      <c r="AD39" s="797" t="s">
        <v>6794</v>
      </c>
      <c r="AE39" s="992"/>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2"/>
      <c r="BF39" s="1022"/>
      <c r="BG39" s="1022"/>
      <c r="BH39" s="1022"/>
      <c r="BI39" s="1022"/>
      <c r="BJ39" s="1022"/>
      <c r="BK39" s="1022"/>
      <c r="BL39" s="1022"/>
      <c r="BM39" s="1022"/>
      <c r="BN39" s="1022"/>
      <c r="BO39" s="176"/>
      <c r="BP39" s="176"/>
      <c r="BQ39" s="176"/>
      <c r="BR39" s="176"/>
      <c r="BS39" s="176"/>
      <c r="BT39" s="176"/>
      <c r="BU39" s="176"/>
      <c r="BV39" s="176"/>
      <c r="BW39" s="176"/>
      <c r="BX39" s="176"/>
      <c r="BY39" s="176"/>
      <c r="BZ39" s="176"/>
      <c r="CA39" s="176"/>
      <c r="CB39" s="176"/>
      <c r="CC39" s="999"/>
      <c r="CD39" s="999"/>
      <c r="CE39" s="999"/>
      <c r="CF39" s="999"/>
      <c r="CG39" s="999"/>
      <c r="CH39" s="999"/>
      <c r="CI39" s="999"/>
      <c r="CJ39" s="999"/>
      <c r="CK39" s="999"/>
      <c r="CL39" s="999"/>
      <c r="CM39" s="999"/>
      <c r="CN39" s="999"/>
      <c r="CO39" s="999"/>
      <c r="CP39" s="999"/>
      <c r="CQ39" s="999"/>
      <c r="CR39" s="178"/>
    </row>
    <row r="40">
      <c r="A40" s="1048" t="s">
        <v>4708</v>
      </c>
      <c r="B40" s="967" t="s">
        <v>3779</v>
      </c>
      <c r="C40" s="968" t="s">
        <v>902</v>
      </c>
      <c r="D40" s="969" t="s">
        <v>902</v>
      </c>
      <c r="E40" s="970" t="s">
        <v>902</v>
      </c>
      <c r="F40" s="971" t="s">
        <v>902</v>
      </c>
      <c r="G40" s="967" t="s">
        <v>709</v>
      </c>
      <c r="H40" s="1004"/>
      <c r="I40" s="1004"/>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6" t="s">
        <v>6795</v>
      </c>
      <c r="B41" s="967" t="s">
        <v>707</v>
      </c>
      <c r="C41" s="968" t="s">
        <v>903</v>
      </c>
      <c r="D41" s="969" t="s">
        <v>902</v>
      </c>
      <c r="E41" s="970" t="s">
        <v>902</v>
      </c>
      <c r="F41" s="971" t="s">
        <v>903</v>
      </c>
      <c r="G41" s="967" t="s">
        <v>903</v>
      </c>
      <c r="H41" s="1004"/>
      <c r="I41" s="1004"/>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2"/>
      <c r="BF41" s="1022"/>
      <c r="BG41" s="1022"/>
      <c r="BH41" s="1022"/>
      <c r="BI41" s="1022"/>
      <c r="BJ41" s="1022"/>
      <c r="BK41" s="1022"/>
      <c r="BL41" s="1022"/>
      <c r="BM41" s="1022"/>
      <c r="BN41" s="1022"/>
      <c r="BO41" s="176"/>
      <c r="BP41" s="176"/>
      <c r="BQ41" s="176"/>
      <c r="BR41" s="176"/>
      <c r="BS41" s="176"/>
      <c r="BT41" s="176"/>
      <c r="BU41" s="176"/>
      <c r="BV41" s="176"/>
      <c r="BW41" s="176"/>
      <c r="BX41" s="176"/>
      <c r="BY41" s="176"/>
      <c r="BZ41" s="176"/>
      <c r="CA41" s="176"/>
      <c r="CB41" s="176"/>
      <c r="CC41" s="999"/>
      <c r="CD41" s="999"/>
      <c r="CE41" s="999"/>
      <c r="CF41" s="999"/>
      <c r="CG41" s="999"/>
      <c r="CH41" s="999"/>
      <c r="CI41" s="999"/>
      <c r="CJ41" s="999"/>
      <c r="CK41" s="999"/>
      <c r="CL41" s="999"/>
      <c r="CM41" s="999"/>
      <c r="CN41" s="999"/>
      <c r="CO41" s="999"/>
      <c r="CP41" s="999"/>
      <c r="CQ41" s="999"/>
      <c r="CR41" s="1049" t="s">
        <v>3175</v>
      </c>
    </row>
    <row r="42">
      <c r="A42" s="1032" t="s">
        <v>3638</v>
      </c>
      <c r="B42" s="967" t="s">
        <v>707</v>
      </c>
      <c r="C42" s="968" t="s">
        <v>902</v>
      </c>
      <c r="D42" s="969" t="s">
        <v>902</v>
      </c>
      <c r="E42" s="970" t="s">
        <v>902</v>
      </c>
      <c r="F42" s="971" t="s">
        <v>903</v>
      </c>
      <c r="G42" s="967" t="s">
        <v>903</v>
      </c>
      <c r="H42" s="1004"/>
      <c r="I42" s="1004"/>
      <c r="J42" s="176"/>
      <c r="K42" s="176"/>
      <c r="L42" s="176"/>
      <c r="M42" s="176"/>
      <c r="N42" s="176"/>
      <c r="O42" s="176"/>
      <c r="P42" s="176"/>
      <c r="Q42" s="176"/>
      <c r="R42" s="176"/>
      <c r="S42" s="176"/>
      <c r="T42" s="176"/>
      <c r="U42" s="989"/>
      <c r="V42" s="989"/>
      <c r="W42" s="176"/>
      <c r="X42" s="176"/>
      <c r="Y42" s="176"/>
      <c r="Z42" s="176"/>
      <c r="AA42" s="176"/>
      <c r="AB42" s="176"/>
      <c r="AC42" s="797"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2"/>
      <c r="BF42" s="1022"/>
      <c r="BG42" s="1022"/>
      <c r="BH42" s="1022"/>
      <c r="BI42" s="1022"/>
      <c r="BJ42" s="1022"/>
      <c r="BK42" s="1022"/>
      <c r="BL42" s="1022"/>
      <c r="BM42" s="1022"/>
      <c r="BN42" s="1022"/>
      <c r="BO42" s="176"/>
      <c r="BP42" s="176"/>
      <c r="BQ42" s="176"/>
      <c r="BR42" s="176"/>
      <c r="BS42" s="176"/>
      <c r="BT42" s="176"/>
      <c r="BU42" s="176"/>
      <c r="BV42" s="176"/>
      <c r="BW42" s="176"/>
      <c r="BX42" s="176"/>
      <c r="BY42" s="176"/>
      <c r="BZ42" s="176"/>
      <c r="CA42" s="176"/>
      <c r="CB42" s="176"/>
      <c r="CC42" s="1028"/>
      <c r="CD42" s="1028"/>
      <c r="CE42" s="1028"/>
      <c r="CF42" s="1028"/>
      <c r="CG42" s="1028"/>
      <c r="CH42" s="1028"/>
      <c r="CI42" s="1028"/>
      <c r="CJ42" s="1028"/>
      <c r="CK42" s="176"/>
      <c r="CL42" s="176"/>
      <c r="CM42" s="176"/>
      <c r="CN42" s="176"/>
      <c r="CO42" s="176"/>
      <c r="CP42" s="176"/>
      <c r="CQ42" s="176"/>
      <c r="CR42" s="178"/>
    </row>
    <row r="43">
      <c r="A43" s="1023" t="s">
        <v>6797</v>
      </c>
      <c r="B43" s="967" t="s">
        <v>426</v>
      </c>
      <c r="C43" s="968" t="s">
        <v>902</v>
      </c>
      <c r="D43" s="969" t="s">
        <v>902</v>
      </c>
      <c r="E43" s="970" t="s">
        <v>902</v>
      </c>
      <c r="F43" s="971" t="s">
        <v>902</v>
      </c>
      <c r="G43" s="967" t="s">
        <v>903</v>
      </c>
      <c r="H43" s="1004"/>
      <c r="I43" s="1004"/>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2"/>
      <c r="BF43" s="1022"/>
      <c r="BG43" s="1022"/>
      <c r="BH43" s="1022"/>
      <c r="BI43" s="1022"/>
      <c r="BJ43" s="1022"/>
      <c r="BK43" s="1022"/>
      <c r="BL43" s="1022"/>
      <c r="BM43" s="1022"/>
      <c r="BN43" s="1022"/>
      <c r="BO43" s="176"/>
      <c r="BP43" s="176"/>
      <c r="BQ43" s="176"/>
      <c r="BR43" s="176"/>
      <c r="BS43" s="176"/>
      <c r="BT43" s="176"/>
      <c r="BU43" s="176"/>
      <c r="BV43" s="176"/>
      <c r="BW43" s="176"/>
      <c r="BX43" s="176"/>
      <c r="BY43" s="176"/>
      <c r="BZ43" s="176"/>
      <c r="CA43" s="176"/>
      <c r="CB43" s="176"/>
      <c r="CC43" s="999"/>
      <c r="CD43" s="999"/>
      <c r="CE43" s="999"/>
      <c r="CF43" s="999"/>
      <c r="CG43" s="999"/>
      <c r="CH43" s="999"/>
      <c r="CI43" s="999"/>
      <c r="CJ43" s="999"/>
      <c r="CK43" s="999"/>
      <c r="CL43" s="999"/>
      <c r="CM43" s="999"/>
      <c r="CN43" s="999"/>
      <c r="CO43" s="999"/>
      <c r="CP43" s="999"/>
      <c r="CQ43" s="999"/>
      <c r="CR43" s="176"/>
    </row>
    <row r="44">
      <c r="A44" s="1050" t="s">
        <v>6799</v>
      </c>
      <c r="B44" s="967" t="s">
        <v>426</v>
      </c>
      <c r="C44" s="968" t="s">
        <v>902</v>
      </c>
      <c r="D44" s="969" t="s">
        <v>902</v>
      </c>
      <c r="E44" s="970" t="s">
        <v>902</v>
      </c>
      <c r="F44" s="971" t="s">
        <v>902</v>
      </c>
      <c r="G44" s="967" t="s">
        <v>903</v>
      </c>
      <c r="H44" s="1051"/>
      <c r="I44" s="1051"/>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2"/>
      <c r="BF44" s="1022"/>
      <c r="BG44" s="1022"/>
      <c r="BH44" s="1022"/>
      <c r="BI44" s="1022"/>
      <c r="BJ44" s="1022"/>
      <c r="BK44" s="1022"/>
      <c r="BL44" s="1022"/>
      <c r="BM44" s="1022"/>
      <c r="BN44" s="1022"/>
      <c r="BO44" s="176"/>
      <c r="BP44" s="176"/>
      <c r="BQ44" s="176"/>
      <c r="BR44" s="176"/>
      <c r="BS44" s="176"/>
      <c r="BT44" s="176"/>
      <c r="BU44" s="176"/>
      <c r="BV44" s="176"/>
      <c r="BW44" s="176"/>
      <c r="BX44" s="176"/>
      <c r="BY44" s="176"/>
      <c r="BZ44" s="176"/>
      <c r="CA44" s="176"/>
      <c r="CB44" s="176"/>
      <c r="CC44" s="999"/>
      <c r="CD44" s="999"/>
      <c r="CE44" s="999"/>
      <c r="CF44" s="999"/>
      <c r="CG44" s="999"/>
      <c r="CH44" s="999"/>
      <c r="CI44" s="999"/>
      <c r="CJ44" s="999"/>
      <c r="CK44" s="176"/>
      <c r="CL44" s="176"/>
      <c r="CM44" s="176"/>
      <c r="CN44" s="176"/>
      <c r="CO44" s="176"/>
      <c r="CP44" s="176"/>
      <c r="CQ44" s="176"/>
      <c r="CR44" s="176"/>
    </row>
    <row r="45">
      <c r="A45" s="1052" t="s">
        <v>6800</v>
      </c>
      <c r="B45" s="967" t="s">
        <v>426</v>
      </c>
      <c r="C45" s="968" t="s">
        <v>902</v>
      </c>
      <c r="D45" s="969" t="s">
        <v>903</v>
      </c>
      <c r="E45" s="970" t="s">
        <v>903</v>
      </c>
      <c r="F45" s="971" t="s">
        <v>708</v>
      </c>
      <c r="G45" s="967" t="s">
        <v>426</v>
      </c>
      <c r="H45" s="1004"/>
      <c r="I45" s="1004"/>
      <c r="J45" s="176"/>
      <c r="K45" s="176"/>
      <c r="L45" s="176"/>
      <c r="M45" s="176"/>
      <c r="N45" s="176"/>
      <c r="O45" s="176"/>
      <c r="P45" s="176"/>
      <c r="Q45" s="176"/>
      <c r="R45" s="176"/>
      <c r="S45" s="176"/>
      <c r="T45" s="176"/>
      <c r="U45" s="797"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75" t="s">
        <v>6804</v>
      </c>
      <c r="AP45" s="976"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3" t="s">
        <v>4736</v>
      </c>
      <c r="B46" s="967" t="s">
        <v>427</v>
      </c>
      <c r="C46" s="968" t="s">
        <v>902</v>
      </c>
      <c r="D46" s="969" t="s">
        <v>902</v>
      </c>
      <c r="E46" s="970" t="s">
        <v>902</v>
      </c>
      <c r="F46" s="971" t="s">
        <v>902</v>
      </c>
      <c r="G46" s="967" t="s">
        <v>709</v>
      </c>
      <c r="H46" s="1004"/>
      <c r="I46" s="1004"/>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4" t="s">
        <v>2957</v>
      </c>
      <c r="B47" s="967" t="s">
        <v>709</v>
      </c>
      <c r="C47" s="968" t="s">
        <v>902</v>
      </c>
      <c r="D47" s="969" t="s">
        <v>902</v>
      </c>
      <c r="E47" s="970" t="s">
        <v>902</v>
      </c>
      <c r="F47" s="971" t="s">
        <v>902</v>
      </c>
      <c r="G47" s="967" t="s">
        <v>903</v>
      </c>
      <c r="H47" s="1004"/>
      <c r="I47" s="1004"/>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6" t="s">
        <v>6806</v>
      </c>
      <c r="B48" s="967" t="s">
        <v>709</v>
      </c>
      <c r="C48" s="968" t="s">
        <v>902</v>
      </c>
      <c r="D48" s="969" t="s">
        <v>902</v>
      </c>
      <c r="E48" s="970" t="s">
        <v>902</v>
      </c>
      <c r="F48" s="971" t="s">
        <v>902</v>
      </c>
      <c r="G48" s="967" t="s">
        <v>903</v>
      </c>
      <c r="H48" s="1004"/>
      <c r="I48" s="1004"/>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2"/>
      <c r="BF48" s="1022"/>
      <c r="BG48" s="1022"/>
      <c r="BH48" s="1022"/>
      <c r="BI48" s="1022"/>
      <c r="BJ48" s="1022"/>
      <c r="BK48" s="1022"/>
      <c r="BL48" s="1022"/>
      <c r="BM48" s="1022"/>
      <c r="BN48" s="1022"/>
      <c r="BO48" s="176"/>
      <c r="BP48" s="176"/>
      <c r="BQ48" s="176"/>
      <c r="BR48" s="176"/>
      <c r="BS48" s="176"/>
      <c r="BT48" s="176"/>
      <c r="BU48" s="176"/>
      <c r="BV48" s="176"/>
      <c r="BW48" s="87"/>
      <c r="BX48" s="176"/>
      <c r="BY48" s="176"/>
      <c r="BZ48" s="176"/>
      <c r="CA48" s="176"/>
      <c r="CB48" s="176"/>
      <c r="CC48" s="999"/>
      <c r="CD48" s="999"/>
      <c r="CE48" s="999"/>
      <c r="CF48" s="999"/>
      <c r="CG48" s="999"/>
      <c r="CH48" s="999"/>
      <c r="CI48" s="999"/>
      <c r="CJ48" s="999"/>
      <c r="CK48" s="999"/>
      <c r="CL48" s="999"/>
      <c r="CM48" s="999"/>
      <c r="CN48" s="999"/>
      <c r="CO48" s="999"/>
      <c r="CP48" s="999"/>
      <c r="CQ48" s="999"/>
      <c r="CR48" s="178"/>
    </row>
    <row r="49">
      <c r="A49" s="966"/>
      <c r="B49" s="967"/>
      <c r="C49" s="968"/>
      <c r="D49" s="969"/>
      <c r="E49" s="970"/>
      <c r="F49" s="971"/>
      <c r="G49" s="967"/>
      <c r="H49" s="969"/>
      <c r="I49" s="97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6"/>
      <c r="B50" s="967"/>
      <c r="C50" s="968"/>
      <c r="D50" s="969"/>
      <c r="E50" s="970"/>
      <c r="F50" s="971"/>
      <c r="G50" s="967"/>
      <c r="H50" s="969"/>
      <c r="I50" s="97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6"/>
      <c r="B51" s="967"/>
      <c r="C51" s="968"/>
      <c r="D51" s="969"/>
      <c r="E51" s="970"/>
      <c r="F51" s="971"/>
      <c r="G51" s="967"/>
      <c r="H51" s="1051"/>
      <c r="I51" s="105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2"/>
      <c r="BF51" s="1022"/>
      <c r="BG51" s="1022"/>
      <c r="BH51" s="1022"/>
      <c r="BI51" s="1022"/>
      <c r="BJ51" s="1022"/>
      <c r="BK51" s="1022"/>
      <c r="BL51" s="1022"/>
      <c r="BM51" s="1022"/>
      <c r="BN51" s="1022"/>
      <c r="BO51" s="176"/>
      <c r="BP51" s="176"/>
      <c r="BQ51" s="176"/>
      <c r="BR51" s="176"/>
      <c r="BS51" s="176"/>
      <c r="BT51" s="176"/>
      <c r="BU51" s="176"/>
      <c r="BV51" s="176"/>
      <c r="BW51" s="176"/>
      <c r="BX51" s="176"/>
      <c r="BY51" s="176"/>
      <c r="BZ51" s="176"/>
      <c r="CA51" s="176"/>
      <c r="CB51" s="176"/>
      <c r="CC51" s="999"/>
      <c r="CD51" s="999"/>
      <c r="CE51" s="999"/>
      <c r="CF51" s="999"/>
      <c r="CG51" s="999"/>
      <c r="CH51" s="999"/>
      <c r="CI51" s="999"/>
      <c r="CJ51" s="999"/>
      <c r="CK51" s="176"/>
      <c r="CL51" s="176"/>
      <c r="CM51" s="176"/>
      <c r="CN51" s="176"/>
      <c r="CO51" s="176"/>
      <c r="CP51" s="176"/>
      <c r="CQ51" s="176"/>
      <c r="CR51" s="176"/>
    </row>
    <row r="52">
      <c r="A52" s="966"/>
      <c r="B52" s="967"/>
      <c r="C52" s="968"/>
      <c r="D52" s="969"/>
      <c r="E52" s="970"/>
      <c r="F52" s="971"/>
      <c r="G52" s="967"/>
      <c r="H52" s="1051"/>
      <c r="I52" s="105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6"/>
      <c r="B53" s="967"/>
      <c r="C53" s="968"/>
      <c r="D53" s="969"/>
      <c r="E53" s="970"/>
      <c r="F53" s="971"/>
      <c r="G53" s="967"/>
      <c r="H53" s="1051"/>
      <c r="I53" s="105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6"/>
      <c r="B54" s="967"/>
      <c r="C54" s="968"/>
      <c r="D54" s="969"/>
      <c r="E54" s="970"/>
      <c r="F54" s="971"/>
      <c r="G54" s="967"/>
      <c r="H54" s="1051"/>
      <c r="I54" s="105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2"/>
      <c r="BF54" s="1022"/>
      <c r="BG54" s="1022"/>
      <c r="BH54" s="1022"/>
      <c r="BI54" s="1022"/>
      <c r="BJ54" s="1022"/>
      <c r="BK54" s="1022"/>
      <c r="BL54" s="1022"/>
      <c r="BM54" s="1022"/>
      <c r="BN54" s="1022"/>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6"/>
      <c r="B55" s="967"/>
      <c r="C55" s="968"/>
      <c r="D55" s="969"/>
      <c r="E55" s="970"/>
      <c r="F55" s="971"/>
      <c r="G55" s="967"/>
      <c r="H55" s="1004"/>
      <c r="I55" s="97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6"/>
      <c r="B56" s="967"/>
      <c r="C56" s="968"/>
      <c r="D56" s="969"/>
      <c r="E56" s="970"/>
      <c r="F56" s="971"/>
      <c r="G56" s="967"/>
      <c r="H56" s="1004"/>
      <c r="I56" s="97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2"/>
      <c r="BF56" s="1022"/>
      <c r="BG56" s="1022"/>
      <c r="BH56" s="1022"/>
      <c r="BI56" s="1022"/>
      <c r="BJ56" s="1022"/>
      <c r="BK56" s="1022"/>
      <c r="BL56" s="1022"/>
      <c r="BM56" s="1022"/>
      <c r="BN56" s="1022"/>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6"/>
      <c r="B57" s="967"/>
      <c r="C57" s="968"/>
      <c r="D57" s="969"/>
      <c r="E57" s="970"/>
      <c r="F57" s="971"/>
      <c r="G57" s="967"/>
      <c r="H57" s="1004"/>
      <c r="I57" s="97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6"/>
      <c r="B58" s="967"/>
      <c r="C58" s="968"/>
      <c r="D58" s="969"/>
      <c r="E58" s="970"/>
      <c r="F58" s="971"/>
      <c r="G58" s="967"/>
      <c r="H58" s="1004"/>
      <c r="I58" s="97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6"/>
      <c r="B59" s="967"/>
      <c r="C59" s="968"/>
      <c r="D59" s="969"/>
      <c r="E59" s="970"/>
      <c r="F59" s="971"/>
      <c r="G59" s="967"/>
      <c r="H59" s="969"/>
      <c r="I59" s="97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6"/>
      <c r="B60" s="967"/>
      <c r="C60" s="968"/>
      <c r="D60" s="969"/>
      <c r="E60" s="970"/>
      <c r="F60" s="971"/>
      <c r="G60" s="967"/>
      <c r="H60" s="969"/>
      <c r="I60" s="97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1488</v>
      </c>
      <c r="B1" s="1057" t="s">
        <v>6807</v>
      </c>
      <c r="C1" s="1058" t="s">
        <v>6808</v>
      </c>
      <c r="D1" s="1059" t="s">
        <v>6809</v>
      </c>
      <c r="E1" s="1059" t="s">
        <v>6276</v>
      </c>
      <c r="F1" s="1059" t="s">
        <v>6277</v>
      </c>
      <c r="G1" s="1059" t="s">
        <v>6810</v>
      </c>
      <c r="H1" s="1060" t="s">
        <v>6811</v>
      </c>
      <c r="I1" s="1060" t="s">
        <v>6812</v>
      </c>
      <c r="J1" s="1061" t="s">
        <v>6288</v>
      </c>
      <c r="K1" s="1061" t="s">
        <v>6813</v>
      </c>
      <c r="L1" s="1061" t="s">
        <v>6814</v>
      </c>
      <c r="M1" s="1061" t="s">
        <v>6815</v>
      </c>
      <c r="N1" s="1061" t="s">
        <v>6349</v>
      </c>
      <c r="O1" s="1061" t="s">
        <v>6816</v>
      </c>
      <c r="P1" s="1061" t="s">
        <v>6817</v>
      </c>
      <c r="Q1" s="1062" t="s">
        <v>6818</v>
      </c>
      <c r="R1" s="1062" t="s">
        <v>6284</v>
      </c>
      <c r="S1" s="1062" t="s">
        <v>6819</v>
      </c>
      <c r="T1" s="1062" t="s">
        <v>6820</v>
      </c>
      <c r="U1" s="1062" t="s">
        <v>6821</v>
      </c>
      <c r="V1" s="1062" t="s">
        <v>6822</v>
      </c>
      <c r="W1" s="1063" t="s">
        <v>6278</v>
      </c>
      <c r="X1" s="1063" t="s">
        <v>6279</v>
      </c>
      <c r="Y1" s="1063" t="s">
        <v>6823</v>
      </c>
      <c r="Z1" s="1063" t="s">
        <v>6824</v>
      </c>
      <c r="AA1" s="1063" t="s">
        <v>6281</v>
      </c>
      <c r="AB1" s="1063" t="s">
        <v>6825</v>
      </c>
      <c r="AC1" s="1063" t="s">
        <v>6826</v>
      </c>
      <c r="AD1" s="1059" t="s">
        <v>6827</v>
      </c>
      <c r="AE1" s="1059" t="s">
        <v>6828</v>
      </c>
      <c r="AF1" s="1064" t="s">
        <v>6285</v>
      </c>
      <c r="AG1" s="1064" t="s">
        <v>6829</v>
      </c>
      <c r="AH1" s="1064" t="s">
        <v>6830</v>
      </c>
      <c r="AI1" s="1064" t="s">
        <v>6286</v>
      </c>
      <c r="AJ1" s="1064" t="s">
        <v>6831</v>
      </c>
      <c r="AK1" s="1064" t="s">
        <v>6832</v>
      </c>
      <c r="AL1" s="1064" t="s">
        <v>6833</v>
      </c>
      <c r="AM1" s="1065" t="s">
        <v>6287</v>
      </c>
      <c r="AN1" s="1065" t="s">
        <v>6834</v>
      </c>
      <c r="AO1" s="1065" t="s">
        <v>6835</v>
      </c>
      <c r="AP1" s="1065" t="s">
        <v>6836</v>
      </c>
      <c r="AQ1" s="1065" t="s">
        <v>6837</v>
      </c>
      <c r="AR1" s="1065" t="s">
        <v>6838</v>
      </c>
      <c r="AS1" s="1065" t="s">
        <v>6839</v>
      </c>
      <c r="AT1" s="1066" t="s">
        <v>6840</v>
      </c>
      <c r="AU1" s="1056" t="s">
        <v>6841</v>
      </c>
      <c r="AV1" s="1067" t="s">
        <v>6842</v>
      </c>
      <c r="AW1" s="1068" t="s">
        <v>6843</v>
      </c>
    </row>
    <row r="2" ht="15.75" customHeight="1">
      <c r="A2" s="1069" t="s">
        <v>6844</v>
      </c>
      <c r="B2" s="1070" t="s">
        <v>6845</v>
      </c>
      <c r="C2" s="1071" t="s">
        <v>6846</v>
      </c>
      <c r="D2" s="1072" t="s">
        <v>6847</v>
      </c>
      <c r="E2" s="1072" t="s">
        <v>6848</v>
      </c>
      <c r="F2" s="1072" t="s">
        <v>6849</v>
      </c>
      <c r="G2" s="1072" t="s">
        <v>6850</v>
      </c>
      <c r="H2" s="1073" t="s">
        <v>6851</v>
      </c>
      <c r="I2" s="1073" t="s">
        <v>6852</v>
      </c>
      <c r="J2" s="1074" t="s">
        <v>6853</v>
      </c>
      <c r="K2" s="1074" t="s">
        <v>473</v>
      </c>
      <c r="L2" s="1074" t="s">
        <v>620</v>
      </c>
      <c r="M2" s="1074" t="s">
        <v>6854</v>
      </c>
      <c r="N2" s="1074" t="s">
        <v>6855</v>
      </c>
      <c r="O2" s="1074" t="s">
        <v>6856</v>
      </c>
      <c r="P2" s="1074" t="s">
        <v>3941</v>
      </c>
      <c r="Q2" s="1075" t="s">
        <v>6857</v>
      </c>
      <c r="R2" s="1075" t="s">
        <v>6759</v>
      </c>
      <c r="S2" s="1075" t="s">
        <v>6853</v>
      </c>
      <c r="T2" s="1075" t="s">
        <v>6858</v>
      </c>
      <c r="U2" s="1075" t="s">
        <v>6859</v>
      </c>
      <c r="V2" s="1075" t="s">
        <v>6681</v>
      </c>
      <c r="W2" s="1076" t="s">
        <v>6860</v>
      </c>
      <c r="X2" s="1077" t="s">
        <v>4990</v>
      </c>
      <c r="Y2" s="1077" t="s">
        <v>4853</v>
      </c>
      <c r="Z2" s="1077" t="s">
        <v>2556</v>
      </c>
      <c r="AA2" s="1077" t="s">
        <v>4814</v>
      </c>
      <c r="AB2" s="1077" t="s">
        <v>6861</v>
      </c>
      <c r="AC2" s="1077" t="s">
        <v>4560</v>
      </c>
      <c r="AD2" s="1072" t="s">
        <v>453</v>
      </c>
      <c r="AE2" s="1072" t="s">
        <v>5548</v>
      </c>
      <c r="AF2" s="1078" t="s">
        <v>6862</v>
      </c>
      <c r="AG2" s="1078" t="s">
        <v>6863</v>
      </c>
      <c r="AH2" s="1078" t="s">
        <v>2725</v>
      </c>
      <c r="AI2" s="1078" t="s">
        <v>3943</v>
      </c>
      <c r="AJ2" s="1078" t="s">
        <v>6864</v>
      </c>
      <c r="AK2" s="1078" t="s">
        <v>6865</v>
      </c>
      <c r="AL2" s="1078" t="s">
        <v>6866</v>
      </c>
      <c r="AM2" s="1079" t="s">
        <v>6867</v>
      </c>
      <c r="AN2" s="1079" t="s">
        <v>4593</v>
      </c>
      <c r="AO2" s="1079" t="s">
        <v>2432</v>
      </c>
      <c r="AP2" s="1079" t="s">
        <v>6868</v>
      </c>
      <c r="AQ2" s="1079" t="s">
        <v>6869</v>
      </c>
      <c r="AR2" s="1079" t="s">
        <v>2490</v>
      </c>
      <c r="AS2" s="1079" t="s">
        <v>887</v>
      </c>
      <c r="AT2" s="1080" t="s">
        <v>6870</v>
      </c>
      <c r="AU2" s="1071" t="s">
        <v>6871</v>
      </c>
      <c r="AV2" s="1071" t="str">
        <f t="shared" ref="AV2:AV40" si="1">TEXT(AU2-C2,"m:ss")</f>
        <v>2:30</v>
      </c>
      <c r="AW2" s="1081"/>
    </row>
    <row r="3" ht="15.75" customHeight="1">
      <c r="A3" s="1082" t="s">
        <v>6872</v>
      </c>
      <c r="B3" s="1083" t="s">
        <v>6873</v>
      </c>
      <c r="C3" s="1071" t="s">
        <v>6874</v>
      </c>
      <c r="D3" s="1072" t="s">
        <v>6875</v>
      </c>
      <c r="E3" s="1072" t="s">
        <v>6876</v>
      </c>
      <c r="F3" s="1072" t="s">
        <v>6877</v>
      </c>
      <c r="G3" s="1072" t="s">
        <v>6878</v>
      </c>
      <c r="H3" s="1073" t="s">
        <v>6879</v>
      </c>
      <c r="I3" s="1073" t="s">
        <v>6880</v>
      </c>
      <c r="J3" s="1074" t="s">
        <v>6881</v>
      </c>
      <c r="K3" s="1074" t="s">
        <v>5584</v>
      </c>
      <c r="L3" s="1074" t="s">
        <v>5862</v>
      </c>
      <c r="M3" s="1074" t="s">
        <v>6882</v>
      </c>
      <c r="N3" s="1074" t="s">
        <v>6883</v>
      </c>
      <c r="O3" s="1074" t="s">
        <v>6884</v>
      </c>
      <c r="P3" s="1074" t="s">
        <v>6885</v>
      </c>
      <c r="Q3" s="1075" t="s">
        <v>6886</v>
      </c>
      <c r="R3" s="1075" t="s">
        <v>6887</v>
      </c>
      <c r="S3" s="1075" t="s">
        <v>6503</v>
      </c>
      <c r="T3" s="1075" t="s">
        <v>6888</v>
      </c>
      <c r="U3" s="1075" t="s">
        <v>6889</v>
      </c>
      <c r="V3" s="1075" t="s">
        <v>6890</v>
      </c>
      <c r="W3" s="1077" t="s">
        <v>6891</v>
      </c>
      <c r="X3" s="1077" t="s">
        <v>2430</v>
      </c>
      <c r="Y3" s="1077" t="s">
        <v>600</v>
      </c>
      <c r="Z3" s="1077" t="s">
        <v>6892</v>
      </c>
      <c r="AA3" s="1077" t="s">
        <v>5437</v>
      </c>
      <c r="AB3" s="1077" t="s">
        <v>5524</v>
      </c>
      <c r="AC3" s="1077" t="s">
        <v>4748</v>
      </c>
      <c r="AD3" s="1072" t="s">
        <v>6893</v>
      </c>
      <c r="AE3" s="1072" t="s">
        <v>6894</v>
      </c>
      <c r="AF3" s="1078" t="s">
        <v>6895</v>
      </c>
      <c r="AG3" s="1078" t="s">
        <v>6896</v>
      </c>
      <c r="AH3" s="1078" t="s">
        <v>2224</v>
      </c>
      <c r="AI3" s="1078" t="s">
        <v>6897</v>
      </c>
      <c r="AJ3" s="1078" t="s">
        <v>6898</v>
      </c>
      <c r="AK3" s="1078" t="s">
        <v>6899</v>
      </c>
      <c r="AL3" s="1078" t="s">
        <v>3190</v>
      </c>
      <c r="AM3" s="1079" t="s">
        <v>6900</v>
      </c>
      <c r="AN3" s="1079" t="s">
        <v>231</v>
      </c>
      <c r="AO3" s="1079" t="s">
        <v>6901</v>
      </c>
      <c r="AP3" s="1079" t="s">
        <v>6902</v>
      </c>
      <c r="AQ3" s="1079" t="s">
        <v>6903</v>
      </c>
      <c r="AR3" s="1079" t="s">
        <v>6904</v>
      </c>
      <c r="AS3" s="1079" t="s">
        <v>1599</v>
      </c>
      <c r="AT3" s="1080" t="s">
        <v>6905</v>
      </c>
      <c r="AU3" s="1071" t="s">
        <v>6906</v>
      </c>
      <c r="AV3" s="1071" t="str">
        <f t="shared" si="1"/>
        <v>3:47</v>
      </c>
    </row>
    <row r="4" ht="15.75" customHeight="1">
      <c r="A4" s="1084" t="s">
        <v>6907</v>
      </c>
      <c r="B4" s="1085" t="s">
        <v>6908</v>
      </c>
      <c r="C4" s="1071" t="s">
        <v>6909</v>
      </c>
      <c r="D4" s="1072" t="s">
        <v>6910</v>
      </c>
      <c r="E4" s="1072" t="s">
        <v>6911</v>
      </c>
      <c r="F4" s="1072" t="s">
        <v>6912</v>
      </c>
      <c r="G4" s="1072" t="s">
        <v>646</v>
      </c>
      <c r="H4" s="1073" t="s">
        <v>6913</v>
      </c>
      <c r="I4" s="1073" t="s">
        <v>235</v>
      </c>
      <c r="J4" s="1074" t="s">
        <v>6914</v>
      </c>
      <c r="K4" s="1074" t="s">
        <v>6915</v>
      </c>
      <c r="L4" s="1074" t="s">
        <v>6916</v>
      </c>
      <c r="M4" s="1074" t="s">
        <v>6917</v>
      </c>
      <c r="N4" s="1074" t="s">
        <v>6918</v>
      </c>
      <c r="O4" s="1074" t="s">
        <v>6919</v>
      </c>
      <c r="P4" s="1074" t="s">
        <v>4329</v>
      </c>
      <c r="Q4" s="1075" t="s">
        <v>6920</v>
      </c>
      <c r="R4" s="1075" t="s">
        <v>6921</v>
      </c>
      <c r="S4" s="1075" t="s">
        <v>6922</v>
      </c>
      <c r="T4" s="1075" t="s">
        <v>6923</v>
      </c>
      <c r="U4" s="1075" t="s">
        <v>6924</v>
      </c>
      <c r="V4" s="1075" t="s">
        <v>6925</v>
      </c>
      <c r="W4" s="1077" t="s">
        <v>6926</v>
      </c>
      <c r="X4" s="1077" t="s">
        <v>6927</v>
      </c>
      <c r="Y4" s="1077" t="s">
        <v>5152</v>
      </c>
      <c r="Z4" s="1077" t="s">
        <v>6928</v>
      </c>
      <c r="AA4" s="1077" t="s">
        <v>592</v>
      </c>
      <c r="AB4" s="1077" t="s">
        <v>6929</v>
      </c>
      <c r="AC4" s="1077" t="s">
        <v>5686</v>
      </c>
      <c r="AD4" s="1072" t="s">
        <v>6930</v>
      </c>
      <c r="AE4" s="1072" t="s">
        <v>2124</v>
      </c>
      <c r="AF4" s="1078" t="s">
        <v>2091</v>
      </c>
      <c r="AG4" s="1078" t="s">
        <v>6931</v>
      </c>
      <c r="AH4" s="1078" t="s">
        <v>3793</v>
      </c>
      <c r="AI4" s="1078" t="s">
        <v>6932</v>
      </c>
      <c r="AJ4" s="1078" t="s">
        <v>6933</v>
      </c>
      <c r="AK4" s="1078" t="s">
        <v>6934</v>
      </c>
      <c r="AL4" s="1078" t="s">
        <v>2659</v>
      </c>
      <c r="AM4" s="1079" t="s">
        <v>6935</v>
      </c>
      <c r="AN4" s="1079" t="s">
        <v>1153</v>
      </c>
      <c r="AO4" s="1079" t="s">
        <v>6936</v>
      </c>
      <c r="AP4" s="1079" t="s">
        <v>6937</v>
      </c>
      <c r="AQ4" s="1079" t="s">
        <v>6938</v>
      </c>
      <c r="AR4" s="1079" t="s">
        <v>6939</v>
      </c>
      <c r="AS4" s="1079" t="s">
        <v>5148</v>
      </c>
      <c r="AT4" s="1080" t="s">
        <v>6940</v>
      </c>
      <c r="AU4" s="1071" t="s">
        <v>6941</v>
      </c>
      <c r="AV4" s="1086" t="str">
        <f t="shared" si="1"/>
        <v>2:40</v>
      </c>
    </row>
    <row r="5" ht="15.75" customHeight="1">
      <c r="A5" s="1087" t="s">
        <v>324</v>
      </c>
      <c r="B5" s="1088" t="s">
        <v>6845</v>
      </c>
      <c r="C5" s="1089" t="s">
        <v>6942</v>
      </c>
      <c r="D5" s="1090" t="s">
        <v>6847</v>
      </c>
      <c r="E5" s="1090" t="s">
        <v>6848</v>
      </c>
      <c r="F5" s="1091" t="s">
        <v>6943</v>
      </c>
      <c r="G5" s="1092" t="s">
        <v>6944</v>
      </c>
      <c r="H5" s="1092" t="s">
        <v>6945</v>
      </c>
      <c r="I5" s="1090" t="s">
        <v>6852</v>
      </c>
      <c r="J5" s="1090" t="s">
        <v>6853</v>
      </c>
      <c r="K5" s="1090" t="s">
        <v>473</v>
      </c>
      <c r="L5" s="1091" t="s">
        <v>698</v>
      </c>
      <c r="M5" s="1090" t="s">
        <v>6854</v>
      </c>
      <c r="N5" s="1091" t="s">
        <v>6946</v>
      </c>
      <c r="O5" s="1090" t="s">
        <v>6856</v>
      </c>
      <c r="P5" s="1090" t="s">
        <v>3941</v>
      </c>
      <c r="Q5" s="1090" t="s">
        <v>6857</v>
      </c>
      <c r="R5" s="1090" t="s">
        <v>6759</v>
      </c>
      <c r="S5" s="1090" t="s">
        <v>6853</v>
      </c>
      <c r="T5" s="1090" t="s">
        <v>6858</v>
      </c>
      <c r="U5" s="1090" t="s">
        <v>6859</v>
      </c>
      <c r="V5" s="1093" t="s">
        <v>6681</v>
      </c>
      <c r="W5" s="1090" t="s">
        <v>6860</v>
      </c>
      <c r="X5" s="1090" t="s">
        <v>4990</v>
      </c>
      <c r="Y5" s="1094">
        <v>46.72</v>
      </c>
      <c r="Z5" s="1090" t="s">
        <v>2556</v>
      </c>
      <c r="AA5" s="1090" t="s">
        <v>4814</v>
      </c>
      <c r="AB5" s="1090" t="s">
        <v>6861</v>
      </c>
      <c r="AC5" s="1092" t="s">
        <v>4311</v>
      </c>
      <c r="AD5" s="1092" t="s">
        <v>6947</v>
      </c>
      <c r="AE5" s="1093" t="s">
        <v>5548</v>
      </c>
      <c r="AF5" s="1094" t="s">
        <v>6948</v>
      </c>
      <c r="AG5" s="1095" t="s">
        <v>6949</v>
      </c>
      <c r="AH5" s="1090" t="s">
        <v>2725</v>
      </c>
      <c r="AI5" s="1092" t="s">
        <v>6950</v>
      </c>
      <c r="AJ5" s="1090" t="s">
        <v>6864</v>
      </c>
      <c r="AK5" s="1094" t="s">
        <v>6951</v>
      </c>
      <c r="AL5" s="1093" t="s">
        <v>6866</v>
      </c>
      <c r="AM5" s="1090" t="s">
        <v>6867</v>
      </c>
      <c r="AN5" s="1095" t="s">
        <v>3053</v>
      </c>
      <c r="AO5" s="1095" t="s">
        <v>5353</v>
      </c>
      <c r="AP5" s="1095" t="s">
        <v>6952</v>
      </c>
      <c r="AQ5" s="1093" t="s">
        <v>6869</v>
      </c>
      <c r="AR5" s="1095" t="s">
        <v>6953</v>
      </c>
      <c r="AS5" s="1095" t="s">
        <v>2520</v>
      </c>
      <c r="AT5" s="1095" t="s">
        <v>6954</v>
      </c>
      <c r="AU5" s="1096" t="s">
        <v>6871</v>
      </c>
      <c r="AV5" s="1097" t="str">
        <f t="shared" si="1"/>
        <v>2:14</v>
      </c>
      <c r="AW5" s="1098" t="s">
        <v>6955</v>
      </c>
    </row>
    <row r="6" ht="15.75" customHeight="1">
      <c r="A6" s="1099" t="s">
        <v>5217</v>
      </c>
      <c r="B6" s="1088" t="s">
        <v>6845</v>
      </c>
      <c r="C6" s="1096" t="s">
        <v>6956</v>
      </c>
      <c r="D6" s="1100" t="s">
        <v>6957</v>
      </c>
      <c r="E6" s="1101" t="str">
        <f>HYPERLINK("https://www.twitch.tv/videos/570947817","1:12.27")</f>
        <v>1:12.27</v>
      </c>
      <c r="F6" s="1096" t="s">
        <v>6958</v>
      </c>
      <c r="G6" s="1102" t="s">
        <v>6850</v>
      </c>
      <c r="H6" s="1096" t="s">
        <v>6959</v>
      </c>
      <c r="I6" s="1096" t="s">
        <v>6960</v>
      </c>
      <c r="J6" s="1100" t="s">
        <v>6961</v>
      </c>
      <c r="K6" s="1096" t="s">
        <v>6962</v>
      </c>
      <c r="L6" s="1096" t="s">
        <v>3127</v>
      </c>
      <c r="M6" s="1096" t="s">
        <v>5147</v>
      </c>
      <c r="N6" s="1103" t="s">
        <v>6963</v>
      </c>
      <c r="O6" s="1096" t="s">
        <v>6964</v>
      </c>
      <c r="P6" s="1097" t="s">
        <v>6159</v>
      </c>
      <c r="Q6" s="1103" t="s">
        <v>6965</v>
      </c>
      <c r="R6" s="1096" t="s">
        <v>5399</v>
      </c>
      <c r="S6" s="1096" t="s">
        <v>6966</v>
      </c>
      <c r="T6" s="1097" t="s">
        <v>6967</v>
      </c>
      <c r="U6" s="1096" t="s">
        <v>6968</v>
      </c>
      <c r="V6" s="1096" t="s">
        <v>4101</v>
      </c>
      <c r="W6" s="1104" t="s">
        <v>6969</v>
      </c>
      <c r="X6" s="1097" t="s">
        <v>6970</v>
      </c>
      <c r="Y6" s="1102" t="s">
        <v>4853</v>
      </c>
      <c r="Z6" s="1096" t="s">
        <v>6758</v>
      </c>
      <c r="AA6" s="1101" t="str">
        <f>HYPERLINK("https://www.twitch.tv/videos/571775470","1:28.03")</f>
        <v>1:28.03</v>
      </c>
      <c r="AB6" s="1097" t="s">
        <v>303</v>
      </c>
      <c r="AC6" s="1102" t="str">
        <f>HYPERLINK("https://clips.twitch.tv/HelpfulSaltyCoyoteHoneyBadger","47.19")</f>
        <v>47.19</v>
      </c>
      <c r="AD6" s="1102" t="str">
        <f>HYPERLINK("https://www.twitch.tv/videos/625954575","1:47.79")</f>
        <v>1:47.79</v>
      </c>
      <c r="AE6" s="1097" t="s">
        <v>6971</v>
      </c>
      <c r="AF6" s="1097" t="s">
        <v>6972</v>
      </c>
      <c r="AG6" s="1101" t="str">
        <f>HYPERLINK("https://www.twitch.tv/videos/566334947","1:28.73")</f>
        <v>1:28.73</v>
      </c>
      <c r="AH6" s="1096" t="s">
        <v>6973</v>
      </c>
      <c r="AI6" s="1102" t="str">
        <f>HYPERLINK("https://www.twitch.tv/videos/584107631","1:27.68")</f>
        <v>1:27.68</v>
      </c>
      <c r="AJ6" s="1097" t="s">
        <v>6974</v>
      </c>
      <c r="AK6" s="1096" t="s">
        <v>6975</v>
      </c>
      <c r="AL6" s="1096" t="s">
        <v>6976</v>
      </c>
      <c r="AM6" s="1103" t="s">
        <v>1553</v>
      </c>
      <c r="AN6" s="1103" t="s">
        <v>2994</v>
      </c>
      <c r="AO6" s="1105" t="s">
        <v>2432</v>
      </c>
      <c r="AP6" s="1096" t="s">
        <v>6977</v>
      </c>
      <c r="AQ6" s="1097" t="s">
        <v>6978</v>
      </c>
      <c r="AR6" s="1102" t="s">
        <v>2490</v>
      </c>
      <c r="AS6" s="1102" t="str">
        <f>HYPERLINK("https://www.twitch.tv/videos/571767101","42.86")</f>
        <v>42.86</v>
      </c>
      <c r="AT6" s="1100" t="s">
        <v>6979</v>
      </c>
      <c r="AU6" s="1106" t="s">
        <v>6980</v>
      </c>
      <c r="AV6" s="1097" t="str">
        <f t="shared" si="1"/>
        <v>2:32</v>
      </c>
      <c r="AW6" s="1107" t="s">
        <v>6981</v>
      </c>
    </row>
    <row r="7" ht="15.75" customHeight="1">
      <c r="A7" s="1108" t="s">
        <v>216</v>
      </c>
      <c r="B7" s="1088" t="s">
        <v>6845</v>
      </c>
      <c r="C7" s="1089" t="s">
        <v>6982</v>
      </c>
      <c r="D7" s="1109" t="s">
        <v>6983</v>
      </c>
      <c r="E7" s="1110" t="s">
        <v>6984</v>
      </c>
      <c r="F7" s="1111" t="s">
        <v>6849</v>
      </c>
      <c r="G7" s="1112" t="s">
        <v>6985</v>
      </c>
      <c r="H7" s="1113" t="s">
        <v>4557</v>
      </c>
      <c r="I7" s="1112" t="s">
        <v>6986</v>
      </c>
      <c r="J7" s="1114" t="s">
        <v>6987</v>
      </c>
      <c r="K7" s="1112" t="s">
        <v>5991</v>
      </c>
      <c r="L7" s="1115" t="s">
        <v>620</v>
      </c>
      <c r="M7" s="1114" t="s">
        <v>6988</v>
      </c>
      <c r="N7" s="1115" t="s">
        <v>6855</v>
      </c>
      <c r="O7" s="1116" t="s">
        <v>6989</v>
      </c>
      <c r="P7" s="1112" t="s">
        <v>5141</v>
      </c>
      <c r="Q7" s="1112" t="s">
        <v>6990</v>
      </c>
      <c r="R7" s="1112" t="s">
        <v>6917</v>
      </c>
      <c r="S7" s="1112" t="s">
        <v>6991</v>
      </c>
      <c r="T7" s="1112" t="s">
        <v>6992</v>
      </c>
      <c r="U7" s="1112" t="s">
        <v>6993</v>
      </c>
      <c r="V7" s="1117" t="s">
        <v>6994</v>
      </c>
      <c r="W7" s="1118" t="s">
        <v>6995</v>
      </c>
      <c r="X7" s="1095" t="s">
        <v>6996</v>
      </c>
      <c r="Y7" s="1119" t="str">
        <f>HYPERLINK("https://www.twitch.tv/videos/578211232","46.63")</f>
        <v>46.63</v>
      </c>
      <c r="Z7" s="1120" t="s">
        <v>2641</v>
      </c>
      <c r="AA7" s="1110" t="s">
        <v>6997</v>
      </c>
      <c r="AB7" s="1115" t="s">
        <v>6861</v>
      </c>
      <c r="AC7" s="1112" t="s">
        <v>4309</v>
      </c>
      <c r="AD7" s="1112" t="s">
        <v>6998</v>
      </c>
      <c r="AE7" s="1121" t="s">
        <v>6999</v>
      </c>
      <c r="AF7" s="1110" t="s">
        <v>7000</v>
      </c>
      <c r="AG7" s="1122" t="s">
        <v>6863</v>
      </c>
      <c r="AH7" s="1112" t="s">
        <v>7001</v>
      </c>
      <c r="AI7" s="1123" t="s">
        <v>7002</v>
      </c>
      <c r="AJ7" s="1121" t="s">
        <v>7003</v>
      </c>
      <c r="AK7" s="1112" t="s">
        <v>7004</v>
      </c>
      <c r="AL7" s="1112" t="s">
        <v>4075</v>
      </c>
      <c r="AM7" s="1112" t="s">
        <v>6992</v>
      </c>
      <c r="AN7" s="1124" t="s">
        <v>4593</v>
      </c>
      <c r="AO7" s="1112" t="s">
        <v>6953</v>
      </c>
      <c r="AP7" s="1112" t="s">
        <v>7005</v>
      </c>
      <c r="AQ7" s="1112" t="s">
        <v>7006</v>
      </c>
      <c r="AR7" s="1112" t="s">
        <v>3371</v>
      </c>
      <c r="AS7" s="1112" t="s">
        <v>7007</v>
      </c>
      <c r="AT7" s="1125" t="s">
        <v>6870</v>
      </c>
      <c r="AU7" s="1126" t="s">
        <v>7008</v>
      </c>
      <c r="AV7" s="1097" t="str">
        <f t="shared" si="1"/>
        <v>2:59</v>
      </c>
      <c r="AW7" s="1127" t="s">
        <v>7009</v>
      </c>
    </row>
    <row r="8" ht="15.75" customHeight="1">
      <c r="A8" s="1128" t="s">
        <v>2059</v>
      </c>
      <c r="B8" s="1088" t="s">
        <v>6845</v>
      </c>
      <c r="C8" s="1117" t="s">
        <v>7010</v>
      </c>
      <c r="D8" s="1129" t="s">
        <v>7011</v>
      </c>
      <c r="E8" s="1130" t="s">
        <v>4691</v>
      </c>
      <c r="F8" s="1130" t="s">
        <v>7012</v>
      </c>
      <c r="G8" s="1130" t="s">
        <v>7013</v>
      </c>
      <c r="H8" s="1131" t="s">
        <v>7014</v>
      </c>
      <c r="I8" s="1132" t="s">
        <v>4495</v>
      </c>
      <c r="J8" s="1133" t="s">
        <v>6901</v>
      </c>
      <c r="K8" s="1133" t="s">
        <v>5991</v>
      </c>
      <c r="L8" s="1133" t="s">
        <v>4909</v>
      </c>
      <c r="M8" s="1133" t="s">
        <v>7015</v>
      </c>
      <c r="N8" s="1134" t="s">
        <v>5639</v>
      </c>
      <c r="O8" s="1133" t="s">
        <v>7016</v>
      </c>
      <c r="P8" s="1133" t="s">
        <v>6986</v>
      </c>
      <c r="Q8" s="1135" t="s">
        <v>7017</v>
      </c>
      <c r="R8" s="1135" t="s">
        <v>2085</v>
      </c>
      <c r="S8" s="1136" t="str">
        <f>HYPERLINK("https://clips.twitch.tv/AbstemiousClumsyLaptopCharlietheUnicorn","1:17.62")</f>
        <v>1:17.62</v>
      </c>
      <c r="T8" s="1135" t="s">
        <v>7018</v>
      </c>
      <c r="U8" s="1137" t="s">
        <v>5378</v>
      </c>
      <c r="V8" s="1137" t="s">
        <v>3008</v>
      </c>
      <c r="W8" s="1138" t="s">
        <v>5694</v>
      </c>
      <c r="X8" s="1138" t="s">
        <v>3343</v>
      </c>
      <c r="Y8" s="1138" t="s">
        <v>802</v>
      </c>
      <c r="Z8" s="1138" t="s">
        <v>7019</v>
      </c>
      <c r="AA8" s="1138" t="s">
        <v>6949</v>
      </c>
      <c r="AB8" s="1138" t="s">
        <v>7020</v>
      </c>
      <c r="AC8" s="1138" t="s">
        <v>993</v>
      </c>
      <c r="AD8" s="1130" t="s">
        <v>7021</v>
      </c>
      <c r="AE8" s="1130" t="s">
        <v>7022</v>
      </c>
      <c r="AF8" s="1139" t="s">
        <v>7023</v>
      </c>
      <c r="AG8" s="1139" t="s">
        <v>7024</v>
      </c>
      <c r="AH8" s="1139" t="s">
        <v>4789</v>
      </c>
      <c r="AI8" s="1139" t="s">
        <v>7025</v>
      </c>
      <c r="AJ8" s="1139" t="s">
        <v>7026</v>
      </c>
      <c r="AK8" s="1139" t="s">
        <v>7027</v>
      </c>
      <c r="AL8" s="1139" t="s">
        <v>2147</v>
      </c>
      <c r="AM8" s="1140" t="s">
        <v>6915</v>
      </c>
      <c r="AN8" s="1141" t="s">
        <v>3693</v>
      </c>
      <c r="AO8" s="1141" t="s">
        <v>7028</v>
      </c>
      <c r="AP8" s="1140" t="s">
        <v>7029</v>
      </c>
      <c r="AQ8" s="1140" t="s">
        <v>5635</v>
      </c>
      <c r="AR8" s="1140" t="s">
        <v>377</v>
      </c>
      <c r="AS8" s="1140" t="s">
        <v>471</v>
      </c>
      <c r="AT8" s="1106" t="s">
        <v>7030</v>
      </c>
      <c r="AU8" s="1126" t="s">
        <v>7031</v>
      </c>
      <c r="AV8" s="1097" t="str">
        <f t="shared" si="1"/>
        <v>2:58</v>
      </c>
      <c r="AW8" s="1142" t="s">
        <v>7032</v>
      </c>
    </row>
    <row r="9" ht="15.75" customHeight="1">
      <c r="A9" s="1143" t="s">
        <v>1292</v>
      </c>
      <c r="B9" s="1088" t="s">
        <v>6845</v>
      </c>
      <c r="C9" s="1089" t="s">
        <v>7033</v>
      </c>
      <c r="D9" s="1123" t="s">
        <v>7011</v>
      </c>
      <c r="E9" s="1144" t="s">
        <v>580</v>
      </c>
      <c r="F9" s="1130" t="s">
        <v>7034</v>
      </c>
      <c r="G9" s="1144" t="s">
        <v>7035</v>
      </c>
      <c r="H9" s="1145" t="s">
        <v>6851</v>
      </c>
      <c r="I9" s="1132" t="s">
        <v>6790</v>
      </c>
      <c r="J9" s="1133" t="s">
        <v>7036</v>
      </c>
      <c r="K9" s="1134" t="s">
        <v>7037</v>
      </c>
      <c r="L9" s="1133" t="s">
        <v>7038</v>
      </c>
      <c r="M9" s="1133" t="s">
        <v>4749</v>
      </c>
      <c r="N9" s="1133" t="s">
        <v>7039</v>
      </c>
      <c r="O9" s="1134" t="s">
        <v>7040</v>
      </c>
      <c r="P9" s="1133" t="s">
        <v>7041</v>
      </c>
      <c r="Q9" s="1135" t="s">
        <v>2579</v>
      </c>
      <c r="R9" s="1137" t="s">
        <v>7042</v>
      </c>
      <c r="S9" s="1137" t="s">
        <v>7043</v>
      </c>
      <c r="T9" s="1137" t="s">
        <v>7044</v>
      </c>
      <c r="U9" s="1137" t="s">
        <v>7045</v>
      </c>
      <c r="V9" s="1135" t="s">
        <v>7046</v>
      </c>
      <c r="W9" s="1138" t="s">
        <v>7047</v>
      </c>
      <c r="X9" s="1146" t="s">
        <v>7048</v>
      </c>
      <c r="Y9" s="1138" t="s">
        <v>7049</v>
      </c>
      <c r="Z9" s="1138" t="s">
        <v>7050</v>
      </c>
      <c r="AA9" s="1138" t="s">
        <v>7051</v>
      </c>
      <c r="AB9" s="1146" t="s">
        <v>5327</v>
      </c>
      <c r="AC9" s="1146" t="s">
        <v>2124</v>
      </c>
      <c r="AD9" s="1144" t="s">
        <v>7052</v>
      </c>
      <c r="AE9" s="1144" t="s">
        <v>7053</v>
      </c>
      <c r="AF9" s="1147" t="s">
        <v>7054</v>
      </c>
      <c r="AG9" s="1139" t="s">
        <v>7055</v>
      </c>
      <c r="AH9" s="1139" t="s">
        <v>7056</v>
      </c>
      <c r="AI9" s="1139" t="s">
        <v>5168</v>
      </c>
      <c r="AJ9" s="1147" t="s">
        <v>7057</v>
      </c>
      <c r="AK9" s="1147" t="s">
        <v>588</v>
      </c>
      <c r="AL9" s="1139" t="s">
        <v>3789</v>
      </c>
      <c r="AM9" s="1141" t="s">
        <v>7058</v>
      </c>
      <c r="AN9" s="1140" t="s">
        <v>1926</v>
      </c>
      <c r="AO9" s="1141" t="s">
        <v>7059</v>
      </c>
      <c r="AP9" s="1140" t="s">
        <v>7060</v>
      </c>
      <c r="AQ9" s="1141" t="s">
        <v>7061</v>
      </c>
      <c r="AR9" s="1140" t="s">
        <v>154</v>
      </c>
      <c r="AS9" s="1140" t="s">
        <v>4371</v>
      </c>
      <c r="AT9" s="1134" t="s">
        <v>5121</v>
      </c>
      <c r="AU9" s="1148" t="s">
        <v>7062</v>
      </c>
      <c r="AV9" s="1097" t="str">
        <f t="shared" si="1"/>
        <v>2:22</v>
      </c>
      <c r="AW9" s="1127" t="s">
        <v>7063</v>
      </c>
    </row>
    <row r="10" ht="15.75" customHeight="1">
      <c r="A10" s="1099" t="s">
        <v>1523</v>
      </c>
      <c r="B10" s="1088" t="s">
        <v>6845</v>
      </c>
      <c r="C10" s="1096" t="s">
        <v>7064</v>
      </c>
      <c r="D10" s="1123" t="s">
        <v>7065</v>
      </c>
      <c r="E10" s="1097" t="s">
        <v>2534</v>
      </c>
      <c r="F10" s="1096" t="s">
        <v>7066</v>
      </c>
      <c r="G10" s="1096" t="s">
        <v>7067</v>
      </c>
      <c r="H10" s="1096" t="s">
        <v>7068</v>
      </c>
      <c r="I10" s="1097" t="s">
        <v>4995</v>
      </c>
      <c r="J10" s="1096" t="s">
        <v>7069</v>
      </c>
      <c r="K10" s="1096" t="s">
        <v>7070</v>
      </c>
      <c r="L10" s="1096" t="s">
        <v>7071</v>
      </c>
      <c r="M10" s="1096" t="s">
        <v>7072</v>
      </c>
      <c r="N10" s="1096" t="s">
        <v>7073</v>
      </c>
      <c r="O10" s="1096" t="s">
        <v>7074</v>
      </c>
      <c r="P10" s="1097" t="s">
        <v>3106</v>
      </c>
      <c r="Q10" s="1097" t="s">
        <v>7075</v>
      </c>
      <c r="R10" s="1097" t="s">
        <v>7076</v>
      </c>
      <c r="S10" s="1149"/>
      <c r="T10" s="1097" t="s">
        <v>7077</v>
      </c>
      <c r="U10" s="1096" t="s">
        <v>7078</v>
      </c>
      <c r="V10" s="1097" t="s">
        <v>2183</v>
      </c>
      <c r="W10" s="1097" t="s">
        <v>7079</v>
      </c>
      <c r="X10" s="1096" t="s">
        <v>6098</v>
      </c>
      <c r="Y10" s="1097" t="s">
        <v>7080</v>
      </c>
      <c r="Z10" s="1096" t="s">
        <v>2393</v>
      </c>
      <c r="AA10" s="1097" t="s">
        <v>656</v>
      </c>
      <c r="AB10" s="1096" t="s">
        <v>862</v>
      </c>
      <c r="AC10" s="1097" t="s">
        <v>4329</v>
      </c>
      <c r="AD10" s="1097" t="s">
        <v>7081</v>
      </c>
      <c r="AE10" s="1096" t="s">
        <v>4785</v>
      </c>
      <c r="AF10" s="1097" t="s">
        <v>7082</v>
      </c>
      <c r="AG10" s="1097" t="s">
        <v>807</v>
      </c>
      <c r="AH10" s="1096" t="s">
        <v>4578</v>
      </c>
      <c r="AI10" s="1097" t="s">
        <v>6897</v>
      </c>
      <c r="AJ10" s="1096" t="s">
        <v>7083</v>
      </c>
      <c r="AK10" s="1097" t="s">
        <v>7084</v>
      </c>
      <c r="AL10" s="1097" t="s">
        <v>2456</v>
      </c>
      <c r="AM10" s="1096" t="s">
        <v>7085</v>
      </c>
      <c r="AN10" s="1097" t="s">
        <v>2986</v>
      </c>
      <c r="AO10" s="1096" t="s">
        <v>7086</v>
      </c>
      <c r="AP10" s="1097" t="s">
        <v>7087</v>
      </c>
      <c r="AQ10" s="1097" t="s">
        <v>7088</v>
      </c>
      <c r="AR10" s="1097" t="s">
        <v>1554</v>
      </c>
      <c r="AS10" s="1097" t="s">
        <v>7089</v>
      </c>
      <c r="AT10" s="1097" t="s">
        <v>7090</v>
      </c>
      <c r="AU10" s="1096" t="s">
        <v>7091</v>
      </c>
      <c r="AV10" s="1097" t="str">
        <f t="shared" si="1"/>
        <v>2:01</v>
      </c>
      <c r="AW10" s="1107" t="s">
        <v>7092</v>
      </c>
    </row>
    <row r="11" ht="15.75" customHeight="1">
      <c r="A11" s="1099" t="s">
        <v>4987</v>
      </c>
      <c r="B11" s="1150" t="s">
        <v>6845</v>
      </c>
      <c r="C11" s="1096" t="s">
        <v>7093</v>
      </c>
      <c r="D11" s="1117" t="s">
        <v>7094</v>
      </c>
      <c r="E11" s="1117" t="s">
        <v>7095</v>
      </c>
      <c r="F11" s="1117" t="s">
        <v>4434</v>
      </c>
      <c r="G11" s="1117" t="s">
        <v>7096</v>
      </c>
      <c r="H11" s="1117" t="s">
        <v>5595</v>
      </c>
      <c r="I11" s="1117" t="s">
        <v>2422</v>
      </c>
      <c r="J11" s="1117" t="s">
        <v>2319</v>
      </c>
      <c r="K11" s="1117" t="s">
        <v>7097</v>
      </c>
      <c r="L11" s="1117" t="s">
        <v>7098</v>
      </c>
      <c r="M11" s="1117" t="s">
        <v>3697</v>
      </c>
      <c r="N11" s="1117" t="s">
        <v>7099</v>
      </c>
      <c r="O11" s="1117" t="s">
        <v>7100</v>
      </c>
      <c r="P11" s="1117" t="s">
        <v>3106</v>
      </c>
      <c r="Q11" s="1117" t="s">
        <v>3894</v>
      </c>
      <c r="R11" s="1117" t="s">
        <v>1572</v>
      </c>
      <c r="S11" s="1117" t="s">
        <v>6928</v>
      </c>
      <c r="T11" s="1117" t="s">
        <v>7101</v>
      </c>
      <c r="U11" s="1117" t="s">
        <v>7102</v>
      </c>
      <c r="V11" s="1117" t="s">
        <v>7103</v>
      </c>
      <c r="W11" s="1117" t="s">
        <v>7104</v>
      </c>
      <c r="X11" s="1117" t="s">
        <v>7105</v>
      </c>
      <c r="Y11" s="1117" t="s">
        <v>3462</v>
      </c>
      <c r="Z11" s="1117" t="s">
        <v>7106</v>
      </c>
      <c r="AA11" s="1138" t="s">
        <v>3738</v>
      </c>
      <c r="AB11" s="1117" t="s">
        <v>5387</v>
      </c>
      <c r="AC11" s="1117" t="s">
        <v>4920</v>
      </c>
      <c r="AD11" s="1117" t="s">
        <v>7107</v>
      </c>
      <c r="AE11" s="1117" t="s">
        <v>7108</v>
      </c>
      <c r="AF11" s="1117" t="s">
        <v>7109</v>
      </c>
      <c r="AG11" s="1117" t="s">
        <v>7110</v>
      </c>
      <c r="AH11" s="1117" t="s">
        <v>7111</v>
      </c>
      <c r="AI11" s="1117" t="s">
        <v>7112</v>
      </c>
      <c r="AJ11" s="1117" t="s">
        <v>7113</v>
      </c>
      <c r="AK11" s="1117" t="s">
        <v>3407</v>
      </c>
      <c r="AL11" s="1117" t="s">
        <v>7071</v>
      </c>
      <c r="AM11" s="1117" t="s">
        <v>7114</v>
      </c>
      <c r="AN11" s="1117" t="s">
        <v>6866</v>
      </c>
      <c r="AO11" s="1117" t="s">
        <v>4615</v>
      </c>
      <c r="AP11" s="1151" t="s">
        <v>6868</v>
      </c>
      <c r="AQ11" s="1117" t="s">
        <v>1706</v>
      </c>
      <c r="AR11" s="1117" t="s">
        <v>7039</v>
      </c>
      <c r="AS11" s="1117" t="s">
        <v>1413</v>
      </c>
      <c r="AT11" s="1117" t="s">
        <v>7115</v>
      </c>
      <c r="AU11" s="1152" t="s">
        <v>7116</v>
      </c>
      <c r="AV11" s="1097" t="str">
        <f t="shared" si="1"/>
        <v>2:41</v>
      </c>
      <c r="AW11" s="1153"/>
    </row>
    <row r="12" ht="15.75" customHeight="1">
      <c r="A12" s="1154" t="s">
        <v>5081</v>
      </c>
      <c r="B12" s="1088" t="s">
        <v>6845</v>
      </c>
      <c r="C12" s="1096" t="s">
        <v>7117</v>
      </c>
      <c r="D12" s="1123" t="s">
        <v>7118</v>
      </c>
      <c r="E12" s="1097" t="s">
        <v>7119</v>
      </c>
      <c r="F12" s="1097" t="s">
        <v>7120</v>
      </c>
      <c r="G12" s="1097" t="s">
        <v>7121</v>
      </c>
      <c r="H12" s="1096" t="s">
        <v>5242</v>
      </c>
      <c r="I12" s="1097" t="s">
        <v>7122</v>
      </c>
      <c r="J12" s="1096" t="s">
        <v>6901</v>
      </c>
      <c r="K12" s="1097" t="s">
        <v>1336</v>
      </c>
      <c r="L12" s="1096" t="s">
        <v>3420</v>
      </c>
      <c r="M12" s="1097" t="s">
        <v>7123</v>
      </c>
      <c r="N12" s="1097" t="s">
        <v>3548</v>
      </c>
      <c r="O12" s="1097" t="s">
        <v>7124</v>
      </c>
      <c r="P12" s="1097" t="s">
        <v>3016</v>
      </c>
      <c r="Q12" s="1097" t="s">
        <v>3723</v>
      </c>
      <c r="R12" s="1097" t="s">
        <v>7125</v>
      </c>
      <c r="S12" s="1097" t="s">
        <v>7126</v>
      </c>
      <c r="T12" s="1097" t="s">
        <v>5587</v>
      </c>
      <c r="U12" s="1096" t="s">
        <v>7127</v>
      </c>
      <c r="V12" s="1097" t="s">
        <v>7046</v>
      </c>
      <c r="W12" s="1096" t="s">
        <v>5300</v>
      </c>
      <c r="X12" s="1096" t="s">
        <v>7128</v>
      </c>
      <c r="Y12" s="1097" t="s">
        <v>1912</v>
      </c>
      <c r="Z12" s="1096" t="s">
        <v>7129</v>
      </c>
      <c r="AA12" s="1097" t="s">
        <v>7130</v>
      </c>
      <c r="AB12" s="1097" t="s">
        <v>2490</v>
      </c>
      <c r="AC12" s="1097" t="s">
        <v>4373</v>
      </c>
      <c r="AD12" s="1096" t="s">
        <v>7131</v>
      </c>
      <c r="AE12" s="1097" t="s">
        <v>3940</v>
      </c>
      <c r="AF12" s="1155" t="s">
        <v>6862</v>
      </c>
      <c r="AG12" s="1096" t="s">
        <v>1182</v>
      </c>
      <c r="AH12" s="1097" t="s">
        <v>6504</v>
      </c>
      <c r="AI12" s="1097" t="s">
        <v>7132</v>
      </c>
      <c r="AJ12" s="1097" t="s">
        <v>7133</v>
      </c>
      <c r="AK12" s="1097" t="s">
        <v>7134</v>
      </c>
      <c r="AL12" s="1097" t="s">
        <v>7135</v>
      </c>
      <c r="AM12" s="1097" t="s">
        <v>7136</v>
      </c>
      <c r="AN12" s="1097" t="s">
        <v>2452</v>
      </c>
      <c r="AO12" s="1097" t="s">
        <v>6962</v>
      </c>
      <c r="AP12" s="1097" t="s">
        <v>7137</v>
      </c>
      <c r="AQ12" s="1097" t="s">
        <v>954</v>
      </c>
      <c r="AR12" s="1097" t="s">
        <v>5609</v>
      </c>
      <c r="AS12" s="1097" t="s">
        <v>1322</v>
      </c>
      <c r="AT12" s="1097" t="s">
        <v>7138</v>
      </c>
      <c r="AU12" s="1096" t="s">
        <v>7139</v>
      </c>
      <c r="AV12" s="1097" t="str">
        <f t="shared" si="1"/>
        <v>2:26</v>
      </c>
      <c r="AW12" s="1156"/>
    </row>
    <row r="13" ht="15.75" customHeight="1">
      <c r="A13" s="1108" t="s">
        <v>705</v>
      </c>
      <c r="B13" s="1088" t="s">
        <v>6845</v>
      </c>
      <c r="C13" s="1089" t="s">
        <v>7140</v>
      </c>
      <c r="D13" s="1123" t="s">
        <v>7141</v>
      </c>
      <c r="E13" s="1130" t="s">
        <v>6876</v>
      </c>
      <c r="F13" s="1144" t="s">
        <v>7142</v>
      </c>
      <c r="G13" s="1157" t="s">
        <v>7143</v>
      </c>
      <c r="H13" s="1132" t="s">
        <v>7144</v>
      </c>
      <c r="I13" s="1132" t="s">
        <v>7145</v>
      </c>
      <c r="J13" s="1133" t="s">
        <v>7146</v>
      </c>
      <c r="K13" s="1134" t="s">
        <v>7147</v>
      </c>
      <c r="L13" s="1134" t="s">
        <v>4072</v>
      </c>
      <c r="M13" s="1158" t="str">
        <f>HYPERLINK("https://youtu.be/teAIifUZjFw","1:14.18")</f>
        <v>1:14.18</v>
      </c>
      <c r="N13" s="1134" t="s">
        <v>2916</v>
      </c>
      <c r="O13" s="1134" t="s">
        <v>7148</v>
      </c>
      <c r="P13" s="1134" t="s">
        <v>1303</v>
      </c>
      <c r="Q13" s="1137" t="s">
        <v>7149</v>
      </c>
      <c r="R13" s="1135" t="s">
        <v>7150</v>
      </c>
      <c r="S13" s="1135" t="s">
        <v>4288</v>
      </c>
      <c r="T13" s="1159" t="str">
        <f>HYPERLINK("https://youtu.be/AiXricVH5ss","1:24.99")</f>
        <v>1:24.99</v>
      </c>
      <c r="U13" s="1160" t="str">
        <f>HYPERLINK("https://www.twitch.tv/videos/450151935","2:00.31")</f>
        <v>2:00.31</v>
      </c>
      <c r="V13" s="1135" t="s">
        <v>7151</v>
      </c>
      <c r="W13" s="1161" t="str">
        <f>HYPERLINK("https://youtu.be/eafNhBoXVWA","1:46.09")</f>
        <v>1:46.09</v>
      </c>
      <c r="X13" s="1146" t="s">
        <v>4696</v>
      </c>
      <c r="Y13" s="1146" t="s">
        <v>7152</v>
      </c>
      <c r="Z13" s="1146" t="s">
        <v>7153</v>
      </c>
      <c r="AA13" s="1138" t="s">
        <v>6863</v>
      </c>
      <c r="AB13" s="1146" t="s">
        <v>6183</v>
      </c>
      <c r="AC13" s="1146" t="s">
        <v>4920</v>
      </c>
      <c r="AD13" s="1162" t="str">
        <f>HYPERLINK("https://youtu.be/8FEcTKESSh0","1:49.80")</f>
        <v>1:49.80</v>
      </c>
      <c r="AE13" s="1130" t="s">
        <v>5152</v>
      </c>
      <c r="AF13" s="1147" t="s">
        <v>7154</v>
      </c>
      <c r="AG13" s="1147" t="s">
        <v>7155</v>
      </c>
      <c r="AH13" s="1147" t="s">
        <v>7156</v>
      </c>
      <c r="AI13" s="1147" t="s">
        <v>7157</v>
      </c>
      <c r="AJ13" s="1147" t="s">
        <v>7158</v>
      </c>
      <c r="AK13" s="1139" t="s">
        <v>7159</v>
      </c>
      <c r="AL13" s="1147" t="s">
        <v>7160</v>
      </c>
      <c r="AM13" s="1141" t="s">
        <v>7058</v>
      </c>
      <c r="AN13" s="1141" t="s">
        <v>4907</v>
      </c>
      <c r="AO13" s="1141" t="s">
        <v>7161</v>
      </c>
      <c r="AP13" s="1140" t="s">
        <v>7162</v>
      </c>
      <c r="AQ13" s="1140" t="s">
        <v>7163</v>
      </c>
      <c r="AR13" s="1141" t="s">
        <v>7164</v>
      </c>
      <c r="AS13" s="1140" t="s">
        <v>3439</v>
      </c>
      <c r="AT13" s="1158" t="str">
        <f>HYPERLINK("https://youtu.be/xDirVtS1AZ4?t=4416","2:27.45")</f>
        <v>2:27.45</v>
      </c>
      <c r="AU13" s="1148" t="s">
        <v>7116</v>
      </c>
      <c r="AV13" s="1097" t="str">
        <f t="shared" si="1"/>
        <v>2:34</v>
      </c>
      <c r="AW13" s="1127" t="s">
        <v>7165</v>
      </c>
    </row>
    <row r="14" ht="15.75" customHeight="1">
      <c r="A14" s="1099" t="s">
        <v>7166</v>
      </c>
      <c r="B14" s="1088" t="s">
        <v>6845</v>
      </c>
      <c r="C14" s="1096" t="s">
        <v>7167</v>
      </c>
      <c r="D14" s="1123" t="s">
        <v>7168</v>
      </c>
      <c r="E14" s="1096" t="s">
        <v>7169</v>
      </c>
      <c r="F14" s="1096" t="s">
        <v>7170</v>
      </c>
      <c r="G14" s="1097" t="s">
        <v>7171</v>
      </c>
      <c r="H14" s="1097" t="s">
        <v>7172</v>
      </c>
      <c r="I14" s="1097" t="s">
        <v>7173</v>
      </c>
      <c r="J14" s="1096" t="s">
        <v>7174</v>
      </c>
      <c r="K14" s="1096" t="s">
        <v>7175</v>
      </c>
      <c r="L14" s="1097" t="s">
        <v>2456</v>
      </c>
      <c r="M14" s="1096" t="s">
        <v>7176</v>
      </c>
      <c r="N14" s="1096" t="s">
        <v>4331</v>
      </c>
      <c r="O14" s="1097" t="s">
        <v>7177</v>
      </c>
      <c r="P14" s="1097" t="s">
        <v>7178</v>
      </c>
      <c r="Q14" s="1096" t="s">
        <v>7179</v>
      </c>
      <c r="R14" s="1096" t="s">
        <v>4092</v>
      </c>
      <c r="S14" s="1097" t="s">
        <v>2393</v>
      </c>
      <c r="T14" s="1097" t="s">
        <v>7180</v>
      </c>
      <c r="U14" s="1097" t="s">
        <v>7181</v>
      </c>
      <c r="V14" s="1097" t="s">
        <v>7182</v>
      </c>
      <c r="W14" s="1097" t="s">
        <v>7183</v>
      </c>
      <c r="X14" s="1097" t="s">
        <v>5273</v>
      </c>
      <c r="Y14" s="1097" t="s">
        <v>4598</v>
      </c>
      <c r="Z14" s="1097" t="s">
        <v>7184</v>
      </c>
      <c r="AA14" s="1097" t="s">
        <v>7055</v>
      </c>
      <c r="AB14" s="1097" t="s">
        <v>3186</v>
      </c>
      <c r="AC14" s="1097" t="s">
        <v>7185</v>
      </c>
      <c r="AD14" s="1097" t="s">
        <v>7186</v>
      </c>
      <c r="AE14" s="1097" t="s">
        <v>5072</v>
      </c>
      <c r="AF14" s="1096" t="s">
        <v>566</v>
      </c>
      <c r="AG14" s="1097" t="s">
        <v>5410</v>
      </c>
      <c r="AH14" s="1096" t="s">
        <v>1381</v>
      </c>
      <c r="AI14" s="1097" t="s">
        <v>3452</v>
      </c>
      <c r="AJ14" s="1097" t="s">
        <v>7187</v>
      </c>
      <c r="AK14" s="1155" t="s">
        <v>6865</v>
      </c>
      <c r="AL14" s="1097" t="s">
        <v>2371</v>
      </c>
      <c r="AM14" s="1097" t="s">
        <v>7188</v>
      </c>
      <c r="AN14" s="1097" t="s">
        <v>6866</v>
      </c>
      <c r="AO14" s="1097" t="s">
        <v>1966</v>
      </c>
      <c r="AP14" s="1097" t="s">
        <v>7189</v>
      </c>
      <c r="AQ14" s="1155" t="s">
        <v>6869</v>
      </c>
      <c r="AR14" s="1097" t="s">
        <v>377</v>
      </c>
      <c r="AS14" s="1097" t="s">
        <v>4483</v>
      </c>
      <c r="AT14" s="1097" t="s">
        <v>7190</v>
      </c>
      <c r="AU14" s="1096" t="s">
        <v>7191</v>
      </c>
      <c r="AV14" s="1097" t="str">
        <f t="shared" si="1"/>
        <v>3:20</v>
      </c>
      <c r="AW14" s="1156" t="s">
        <v>6404</v>
      </c>
    </row>
    <row r="15">
      <c r="A15" s="1163" t="s">
        <v>1577</v>
      </c>
      <c r="B15" s="1164" t="s">
        <v>6845</v>
      </c>
      <c r="C15" s="1089" t="s">
        <v>7192</v>
      </c>
      <c r="D15" s="1123" t="s">
        <v>7193</v>
      </c>
      <c r="E15" s="1130" t="s">
        <v>7194</v>
      </c>
      <c r="F15" s="1130" t="s">
        <v>7195</v>
      </c>
      <c r="G15" s="1130" t="s">
        <v>6482</v>
      </c>
      <c r="H15" s="1131" t="s">
        <v>7196</v>
      </c>
      <c r="I15" s="1131" t="s">
        <v>3013</v>
      </c>
      <c r="J15" s="1133" t="s">
        <v>1550</v>
      </c>
      <c r="K15" s="1133" t="s">
        <v>5655</v>
      </c>
      <c r="L15" s="1133" t="s">
        <v>4545</v>
      </c>
      <c r="M15" s="1133" t="s">
        <v>1970</v>
      </c>
      <c r="N15" s="1133" t="s">
        <v>7197</v>
      </c>
      <c r="O15" s="1133" t="s">
        <v>7198</v>
      </c>
      <c r="P15" s="1133" t="s">
        <v>4394</v>
      </c>
      <c r="Q15" s="1135" t="s">
        <v>7199</v>
      </c>
      <c r="R15" s="1135" t="s">
        <v>7200</v>
      </c>
      <c r="S15" s="1135" t="s">
        <v>1131</v>
      </c>
      <c r="T15" s="1135" t="s">
        <v>7201</v>
      </c>
      <c r="U15" s="1135" t="s">
        <v>7202</v>
      </c>
      <c r="V15" s="1135" t="s">
        <v>994</v>
      </c>
      <c r="W15" s="1138" t="s">
        <v>7203</v>
      </c>
      <c r="X15" s="1138" t="s">
        <v>4696</v>
      </c>
      <c r="Y15" s="1138" t="s">
        <v>893</v>
      </c>
      <c r="Z15" s="1138" t="s">
        <v>5461</v>
      </c>
      <c r="AA15" s="1138" t="s">
        <v>7204</v>
      </c>
      <c r="AB15" s="1138" t="s">
        <v>7205</v>
      </c>
      <c r="AC15" s="1138" t="s">
        <v>7206</v>
      </c>
      <c r="AD15" s="1130" t="s">
        <v>7207</v>
      </c>
      <c r="AE15" s="1130" t="s">
        <v>4776</v>
      </c>
      <c r="AF15" s="1139" t="s">
        <v>7208</v>
      </c>
      <c r="AG15" s="1139" t="s">
        <v>4335</v>
      </c>
      <c r="AH15" s="1139" t="s">
        <v>7209</v>
      </c>
      <c r="AI15" s="1139" t="s">
        <v>4323</v>
      </c>
      <c r="AJ15" s="1139" t="s">
        <v>7210</v>
      </c>
      <c r="AK15" s="1139" t="s">
        <v>6896</v>
      </c>
      <c r="AL15" s="1139" t="s">
        <v>7211</v>
      </c>
      <c r="AM15" s="1141" t="s">
        <v>7212</v>
      </c>
      <c r="AN15" s="1141" t="s">
        <v>2656</v>
      </c>
      <c r="AO15" s="1141" t="s">
        <v>7213</v>
      </c>
      <c r="AP15" s="1141" t="s">
        <v>7214</v>
      </c>
      <c r="AQ15" s="1141" t="s">
        <v>7215</v>
      </c>
      <c r="AR15" s="1141" t="s">
        <v>3920</v>
      </c>
      <c r="AS15" s="1141" t="s">
        <v>4552</v>
      </c>
      <c r="AT15" s="1133" t="s">
        <v>7216</v>
      </c>
      <c r="AU15" s="1126" t="s">
        <v>7217</v>
      </c>
      <c r="AV15" s="1097" t="str">
        <f t="shared" si="1"/>
        <v>2:59</v>
      </c>
      <c r="AW15" s="1165" t="s">
        <v>7218</v>
      </c>
    </row>
    <row r="16" ht="15.75" customHeight="1">
      <c r="A16" s="1143" t="s">
        <v>7219</v>
      </c>
      <c r="B16" s="1150" t="s">
        <v>6873</v>
      </c>
      <c r="C16" s="1089" t="s">
        <v>7220</v>
      </c>
      <c r="D16" s="1123" t="s">
        <v>7221</v>
      </c>
      <c r="E16" s="1130" t="s">
        <v>4968</v>
      </c>
      <c r="F16" s="1130" t="s">
        <v>7222</v>
      </c>
      <c r="G16" s="1144" t="s">
        <v>7223</v>
      </c>
      <c r="H16" s="1132" t="s">
        <v>7224</v>
      </c>
      <c r="I16" s="1131" t="s">
        <v>7225</v>
      </c>
      <c r="J16" s="1133" t="s">
        <v>4571</v>
      </c>
      <c r="K16" s="1133" t="s">
        <v>7226</v>
      </c>
      <c r="L16" s="1133" t="s">
        <v>1153</v>
      </c>
      <c r="M16" s="1133" t="s">
        <v>7227</v>
      </c>
      <c r="N16" s="1133" t="s">
        <v>7228</v>
      </c>
      <c r="O16" s="1133" t="s">
        <v>7229</v>
      </c>
      <c r="P16" s="1134" t="s">
        <v>449</v>
      </c>
      <c r="Q16" s="1135" t="s">
        <v>7230</v>
      </c>
      <c r="R16" s="1135" t="s">
        <v>6966</v>
      </c>
      <c r="S16" s="1135" t="s">
        <v>5568</v>
      </c>
      <c r="T16" s="1137" t="s">
        <v>7231</v>
      </c>
      <c r="U16" s="1166" t="s">
        <v>6889</v>
      </c>
      <c r="V16" s="1137" t="s">
        <v>7232</v>
      </c>
      <c r="W16" s="1146" t="s">
        <v>7233</v>
      </c>
      <c r="X16" s="1167" t="s">
        <v>2430</v>
      </c>
      <c r="Y16" s="1146" t="s">
        <v>7234</v>
      </c>
      <c r="Z16" s="1138" t="s">
        <v>7235</v>
      </c>
      <c r="AA16" s="1146" t="s">
        <v>7236</v>
      </c>
      <c r="AB16" s="1167" t="s">
        <v>5524</v>
      </c>
      <c r="AC16" s="1146" t="s">
        <v>2443</v>
      </c>
      <c r="AD16" s="1168" t="s">
        <v>6893</v>
      </c>
      <c r="AE16" s="1130" t="s">
        <v>4949</v>
      </c>
      <c r="AF16" s="1139" t="s">
        <v>7237</v>
      </c>
      <c r="AG16" s="1147" t="s">
        <v>2988</v>
      </c>
      <c r="AH16" s="1147" t="s">
        <v>7238</v>
      </c>
      <c r="AI16" s="1169" t="s">
        <v>6897</v>
      </c>
      <c r="AJ16" s="1147" t="s">
        <v>7239</v>
      </c>
      <c r="AK16" s="1170" t="s">
        <v>6899</v>
      </c>
      <c r="AL16" s="1147" t="s">
        <v>2546</v>
      </c>
      <c r="AM16" s="1171" t="s">
        <v>6900</v>
      </c>
      <c r="AN16" s="1141" t="s">
        <v>3891</v>
      </c>
      <c r="AO16" s="1141" t="s">
        <v>7240</v>
      </c>
      <c r="AP16" s="1171" t="s">
        <v>6902</v>
      </c>
      <c r="AQ16" s="1172" t="s">
        <v>6903</v>
      </c>
      <c r="AR16" s="1140" t="s">
        <v>4879</v>
      </c>
      <c r="AS16" s="1140" t="s">
        <v>4116</v>
      </c>
      <c r="AT16" s="1133" t="s">
        <v>5167</v>
      </c>
      <c r="AU16" s="1126" t="s">
        <v>7241</v>
      </c>
      <c r="AV16" s="1097" t="str">
        <f t="shared" si="1"/>
        <v>2:55</v>
      </c>
      <c r="AW16" s="1173"/>
    </row>
    <row r="17" ht="15.75" customHeight="1">
      <c r="A17" s="1099" t="s">
        <v>3061</v>
      </c>
      <c r="B17" s="1088" t="s">
        <v>6845</v>
      </c>
      <c r="C17" s="1097" t="s">
        <v>7242</v>
      </c>
      <c r="D17" s="1117" t="s">
        <v>7243</v>
      </c>
      <c r="E17" s="1097" t="s">
        <v>5339</v>
      </c>
      <c r="F17" s="1097" t="s">
        <v>5474</v>
      </c>
      <c r="G17" s="1097" t="s">
        <v>7244</v>
      </c>
      <c r="H17" s="1097" t="s">
        <v>7245</v>
      </c>
      <c r="I17" s="1097" t="s">
        <v>3717</v>
      </c>
      <c r="J17" s="1097" t="s">
        <v>3815</v>
      </c>
      <c r="K17" s="1097" t="s">
        <v>7175</v>
      </c>
      <c r="L17" s="1097" t="s">
        <v>7246</v>
      </c>
      <c r="M17" s="1097" t="s">
        <v>7247</v>
      </c>
      <c r="N17" s="1097" t="s">
        <v>2171</v>
      </c>
      <c r="O17" s="1097" t="s">
        <v>4581</v>
      </c>
      <c r="P17" s="1097" t="s">
        <v>7022</v>
      </c>
      <c r="Q17" s="1097" t="s">
        <v>7248</v>
      </c>
      <c r="R17" s="1097" t="s">
        <v>7249</v>
      </c>
      <c r="S17" s="1097" t="s">
        <v>7250</v>
      </c>
      <c r="T17" s="1097" t="s">
        <v>7251</v>
      </c>
      <c r="U17" s="1097" t="s">
        <v>7252</v>
      </c>
      <c r="V17" s="1097" t="s">
        <v>3111</v>
      </c>
      <c r="W17" s="1097" t="s">
        <v>7253</v>
      </c>
      <c r="X17" s="1097" t="s">
        <v>7254</v>
      </c>
      <c r="Y17" s="1097" t="s">
        <v>2878</v>
      </c>
      <c r="Z17" s="1097" t="s">
        <v>980</v>
      </c>
      <c r="AA17" s="1097" t="s">
        <v>7255</v>
      </c>
      <c r="AB17" s="1097" t="s">
        <v>4571</v>
      </c>
      <c r="AC17" s="1097" t="s">
        <v>4920</v>
      </c>
      <c r="AD17" s="1097" t="s">
        <v>4943</v>
      </c>
      <c r="AE17" s="1097" t="s">
        <v>4591</v>
      </c>
      <c r="AF17" s="1097" t="s">
        <v>7256</v>
      </c>
      <c r="AG17" s="1097" t="s">
        <v>7257</v>
      </c>
      <c r="AH17" s="1097" t="s">
        <v>4963</v>
      </c>
      <c r="AI17" s="1097" t="s">
        <v>4323</v>
      </c>
      <c r="AJ17" s="1097" t="s">
        <v>7258</v>
      </c>
      <c r="AK17" s="1097" t="s">
        <v>7259</v>
      </c>
      <c r="AL17" s="1097" t="s">
        <v>7260</v>
      </c>
      <c r="AM17" s="1097" t="s">
        <v>1339</v>
      </c>
      <c r="AN17" s="1097" t="s">
        <v>3190</v>
      </c>
      <c r="AO17" s="1097" t="s">
        <v>1611</v>
      </c>
      <c r="AP17" s="1174" t="str">
        <f>HYPERLINK("https://www.twitch.tv/videos/511415405","2:00.79")</f>
        <v>2:00.79</v>
      </c>
      <c r="AQ17" s="1097" t="s">
        <v>7261</v>
      </c>
      <c r="AR17" s="1097" t="s">
        <v>2623</v>
      </c>
      <c r="AS17" s="1097" t="s">
        <v>7262</v>
      </c>
      <c r="AT17" s="1097" t="s">
        <v>7263</v>
      </c>
      <c r="AU17" s="1097" t="s">
        <v>7264</v>
      </c>
      <c r="AV17" s="1097" t="str">
        <f t="shared" si="1"/>
        <v>2:36</v>
      </c>
      <c r="AW17" s="1107" t="s">
        <v>1488</v>
      </c>
    </row>
    <row r="18">
      <c r="A18" s="1108" t="s">
        <v>7265</v>
      </c>
      <c r="B18" s="1175" t="s">
        <v>6845</v>
      </c>
      <c r="C18" s="1089" t="s">
        <v>7266</v>
      </c>
      <c r="D18" s="1176" t="s">
        <v>7267</v>
      </c>
      <c r="E18" s="1130" t="s">
        <v>3879</v>
      </c>
      <c r="F18" s="1130" t="s">
        <v>7268</v>
      </c>
      <c r="G18" s="1130" t="s">
        <v>7269</v>
      </c>
      <c r="H18" s="1131" t="s">
        <v>2304</v>
      </c>
      <c r="I18" s="1131" t="s">
        <v>882</v>
      </c>
      <c r="J18" s="1133" t="s">
        <v>4475</v>
      </c>
      <c r="K18" s="1177" t="s">
        <v>7270</v>
      </c>
      <c r="L18" s="1133" t="s">
        <v>6751</v>
      </c>
      <c r="M18" s="1133" t="s">
        <v>7271</v>
      </c>
      <c r="N18" s="1133" t="s">
        <v>7272</v>
      </c>
      <c r="O18" s="1133" t="s">
        <v>7273</v>
      </c>
      <c r="P18" s="1117" t="s">
        <v>563</v>
      </c>
      <c r="Q18" s="1135" t="s">
        <v>7274</v>
      </c>
      <c r="R18" s="1135" t="s">
        <v>1812</v>
      </c>
      <c r="S18" s="1135" t="s">
        <v>7275</v>
      </c>
      <c r="T18" s="1135" t="s">
        <v>2084</v>
      </c>
      <c r="U18" s="1135" t="s">
        <v>7276</v>
      </c>
      <c r="V18" s="1135" t="s">
        <v>7277</v>
      </c>
      <c r="W18" s="1138" t="s">
        <v>7278</v>
      </c>
      <c r="X18" s="1138" t="s">
        <v>7279</v>
      </c>
      <c r="Y18" s="1138" t="s">
        <v>6999</v>
      </c>
      <c r="Z18" s="1138" t="s">
        <v>7280</v>
      </c>
      <c r="AA18" s="1138" t="s">
        <v>7281</v>
      </c>
      <c r="AB18" s="1138" t="s">
        <v>2820</v>
      </c>
      <c r="AC18" s="1138" t="s">
        <v>7282</v>
      </c>
      <c r="AD18" s="1130" t="s">
        <v>7283</v>
      </c>
      <c r="AE18" s="1130" t="s">
        <v>2935</v>
      </c>
      <c r="AF18" s="1139" t="s">
        <v>7284</v>
      </c>
      <c r="AG18" s="1139" t="s">
        <v>592</v>
      </c>
      <c r="AH18" s="1139" t="s">
        <v>3108</v>
      </c>
      <c r="AI18" s="1139" t="s">
        <v>7285</v>
      </c>
      <c r="AJ18" s="1139" t="s">
        <v>7286</v>
      </c>
      <c r="AK18" s="1139" t="s">
        <v>7287</v>
      </c>
      <c r="AL18" s="1139" t="s">
        <v>1793</v>
      </c>
      <c r="AM18" s="1141" t="s">
        <v>7288</v>
      </c>
      <c r="AN18" s="1141" t="s">
        <v>7289</v>
      </c>
      <c r="AO18" s="1141" t="s">
        <v>2083</v>
      </c>
      <c r="AP18" s="1141" t="s">
        <v>7290</v>
      </c>
      <c r="AQ18" s="1141" t="s">
        <v>7291</v>
      </c>
      <c r="AR18" s="1141" t="s">
        <v>7292</v>
      </c>
      <c r="AS18" s="1141" t="s">
        <v>7262</v>
      </c>
      <c r="AT18" s="1133" t="s">
        <v>7293</v>
      </c>
      <c r="AU18" s="1126" t="s">
        <v>7294</v>
      </c>
      <c r="AV18" s="1097" t="str">
        <f t="shared" si="1"/>
        <v>1:56</v>
      </c>
      <c r="AW18" s="1173"/>
    </row>
    <row r="19" ht="15.75" customHeight="1">
      <c r="A19" s="1163" t="s">
        <v>2620</v>
      </c>
      <c r="B19" s="1088" t="s">
        <v>6845</v>
      </c>
      <c r="C19" s="1178" t="s">
        <v>7266</v>
      </c>
      <c r="D19" s="1123" t="s">
        <v>7295</v>
      </c>
      <c r="E19" s="1144" t="s">
        <v>7296</v>
      </c>
      <c r="F19" s="1162" t="str">
        <f>HYPERLINK("https://www.youtube.com/watch?v=rtR6KkKhM6I","1:59.91")</f>
        <v>1:59.91</v>
      </c>
      <c r="G19" s="1144" t="s">
        <v>7297</v>
      </c>
      <c r="H19" s="1179" t="str">
        <f>HYPERLINK("https://www.youtube.com/watch?v=cg-eipYsN1s","1:54.47")</f>
        <v>1:54.47</v>
      </c>
      <c r="I19" s="1132" t="s">
        <v>7234</v>
      </c>
      <c r="J19" s="1134" t="s">
        <v>4140</v>
      </c>
      <c r="K19" s="1133" t="s">
        <v>7298</v>
      </c>
      <c r="L19" s="1158" t="str">
        <f>HYPERLINK("https://www.youtube.com/watch?v=tJdjPKdAbw4","57.03")</f>
        <v>57.03</v>
      </c>
      <c r="M19" s="1134" t="s">
        <v>5399</v>
      </c>
      <c r="N19" s="1134" t="s">
        <v>7299</v>
      </c>
      <c r="O19" s="1134" t="s">
        <v>2344</v>
      </c>
      <c r="P19" s="1134" t="s">
        <v>7300</v>
      </c>
      <c r="Q19" s="1137" t="s">
        <v>7301</v>
      </c>
      <c r="R19" s="1137" t="s">
        <v>7302</v>
      </c>
      <c r="S19" s="1160" t="str">
        <f>HYPERLINK("https://www.youtube.com/watch?v=_3ms_ZhYFzo","1:18.06")</f>
        <v>1:18.06</v>
      </c>
      <c r="T19" s="1137" t="s">
        <v>7303</v>
      </c>
      <c r="U19" s="1160" t="str">
        <f>HYPERLINK("https://www.youtube.com/watch?v=ZOy_TI3Zw14","2:02.38")</f>
        <v>2:02.38</v>
      </c>
      <c r="V19" s="1137" t="s">
        <v>7277</v>
      </c>
      <c r="W19" s="1146" t="s">
        <v>7304</v>
      </c>
      <c r="X19" s="1146" t="s">
        <v>5437</v>
      </c>
      <c r="Y19" s="1161" t="str">
        <f>HYPERLINK("https://www.youtube.com/watch?v=9NrvSboXXOg","48.25")</f>
        <v>48.25</v>
      </c>
      <c r="Z19" s="1161" t="str">
        <f>HYPERLINK("https://www.youtube.com/watch?v=NwsOKLYrlHA","1:20.36")</f>
        <v>1:20.36</v>
      </c>
      <c r="AA19" s="1161" t="str">
        <f>HYPERLINK("https://www.youtube.com/watch?v=onNUzQt23oU","1:28.94")</f>
        <v>1:28.94</v>
      </c>
      <c r="AB19" s="1161" t="str">
        <f>HYPERLINK("https://www.youtube.com/watch?v=Gu4GucRJZx0","1:20.48")</f>
        <v>1:20.48</v>
      </c>
      <c r="AC19" s="1146" t="s">
        <v>4920</v>
      </c>
      <c r="AD19" s="1162" t="str">
        <f>HYPERLINK("https://www.youtube.com/watch?v=ikF77QyREZg","1:50.34")</f>
        <v>1:50.34</v>
      </c>
      <c r="AE19" s="1144" t="s">
        <v>7053</v>
      </c>
      <c r="AF19" s="1147" t="s">
        <v>7305</v>
      </c>
      <c r="AG19" s="1180" t="str">
        <f>HYPERLINK("https://www.youtube.com/watch?v=KXwTRrVVluY","1:30.62")</f>
        <v>1:30.62</v>
      </c>
      <c r="AH19" s="1147" t="s">
        <v>2355</v>
      </c>
      <c r="AI19" s="1147" t="s">
        <v>7155</v>
      </c>
      <c r="AJ19" s="1147" t="s">
        <v>7306</v>
      </c>
      <c r="AK19" s="1147" t="s">
        <v>559</v>
      </c>
      <c r="AL19" s="1147" t="s">
        <v>7307</v>
      </c>
      <c r="AM19" s="1181" t="str">
        <f>HYPERLINK("https://www.youtube.com/watch?v=BAoEwuQ0LoI","1:25.68")</f>
        <v>1:25.68</v>
      </c>
      <c r="AN19" s="1181" t="str">
        <f>HYPERLINK("https://www.youtube.com/watch?v=F-LtZeEZXek","56.36")</f>
        <v>56.36</v>
      </c>
      <c r="AO19" s="1140" t="s">
        <v>7308</v>
      </c>
      <c r="AP19" s="1140" t="s">
        <v>7309</v>
      </c>
      <c r="AQ19" s="1140" t="s">
        <v>7310</v>
      </c>
      <c r="AR19" s="1181" t="str">
        <f>HYPERLINK("https://www.youtube.com/watch?v=WSIIkWWbKgE","1:21.74")</f>
        <v>1:21.74</v>
      </c>
      <c r="AS19" s="1140" t="s">
        <v>1163</v>
      </c>
      <c r="AT19" s="1158" t="str">
        <f>HYPERLINK("https://www.youtube.com/watch?v=H67SXBLcISI","2:29.09")</f>
        <v>2:29.09</v>
      </c>
      <c r="AU19" s="1148" t="s">
        <v>7311</v>
      </c>
      <c r="AV19" s="1097" t="str">
        <f t="shared" si="1"/>
        <v>2:02</v>
      </c>
      <c r="AW19" s="1182" t="s">
        <v>7312</v>
      </c>
    </row>
    <row r="20">
      <c r="A20" s="1163" t="s">
        <v>1655</v>
      </c>
      <c r="B20" s="1183" t="s">
        <v>6845</v>
      </c>
      <c r="C20" s="1089" t="s">
        <v>7313</v>
      </c>
      <c r="D20" s="1094" t="s">
        <v>7314</v>
      </c>
      <c r="E20" s="1094" t="s">
        <v>7315</v>
      </c>
      <c r="F20" s="1094" t="s">
        <v>7316</v>
      </c>
      <c r="G20" s="1094" t="s">
        <v>7317</v>
      </c>
      <c r="H20" s="1095" t="s">
        <v>7318</v>
      </c>
      <c r="I20" s="1094">
        <v>49.02</v>
      </c>
      <c r="J20" s="1095" t="s">
        <v>7319</v>
      </c>
      <c r="K20" s="1094" t="s">
        <v>7320</v>
      </c>
      <c r="L20" s="1095" t="s">
        <v>7321</v>
      </c>
      <c r="M20" s="1095" t="s">
        <v>7322</v>
      </c>
      <c r="N20" s="1095" t="s">
        <v>7323</v>
      </c>
      <c r="O20" s="1095" t="s">
        <v>7324</v>
      </c>
      <c r="P20" s="1095" t="s">
        <v>3848</v>
      </c>
      <c r="Q20" s="1094" t="s">
        <v>7325</v>
      </c>
      <c r="R20" s="1094" t="s">
        <v>7326</v>
      </c>
      <c r="S20" s="1094" t="s">
        <v>100</v>
      </c>
      <c r="T20" s="1095" t="s">
        <v>7327</v>
      </c>
      <c r="U20" s="1095" t="s">
        <v>7328</v>
      </c>
      <c r="V20" s="1094" t="s">
        <v>1220</v>
      </c>
      <c r="W20" s="1094" t="s">
        <v>3328</v>
      </c>
      <c r="X20" s="1095" t="s">
        <v>7329</v>
      </c>
      <c r="Y20" s="1095" t="s">
        <v>4976</v>
      </c>
      <c r="Z20" s="1095" t="s">
        <v>2293</v>
      </c>
      <c r="AA20" s="1094" t="s">
        <v>6863</v>
      </c>
      <c r="AB20" s="1095" t="s">
        <v>3663</v>
      </c>
      <c r="AC20" s="1094">
        <v>48.67</v>
      </c>
      <c r="AD20" s="1094" t="s">
        <v>5501</v>
      </c>
      <c r="AE20" s="1094">
        <v>47.81</v>
      </c>
      <c r="AF20" s="1095" t="s">
        <v>7330</v>
      </c>
      <c r="AG20" s="1095" t="s">
        <v>7331</v>
      </c>
      <c r="AH20" s="1095" t="s">
        <v>4578</v>
      </c>
      <c r="AI20" s="1094" t="s">
        <v>7332</v>
      </c>
      <c r="AJ20" s="1094" t="s">
        <v>7333</v>
      </c>
      <c r="AK20" s="1094" t="s">
        <v>2916</v>
      </c>
      <c r="AL20" s="1094">
        <v>57.45</v>
      </c>
      <c r="AM20" s="1094" t="s">
        <v>7128</v>
      </c>
      <c r="AN20" s="1094">
        <v>57.05</v>
      </c>
      <c r="AO20" s="1094" t="s">
        <v>7334</v>
      </c>
      <c r="AP20" s="1094" t="s">
        <v>7335</v>
      </c>
      <c r="AQ20" s="1095" t="s">
        <v>7261</v>
      </c>
      <c r="AR20" s="1095" t="s">
        <v>7336</v>
      </c>
      <c r="AS20" s="1094">
        <v>46.49</v>
      </c>
      <c r="AT20" s="1095" t="s">
        <v>664</v>
      </c>
      <c r="AU20" s="1126" t="s">
        <v>7337</v>
      </c>
      <c r="AV20" s="1126" t="str">
        <f t="shared" si="1"/>
        <v>2:51</v>
      </c>
      <c r="AW20" s="1165" t="s">
        <v>7338</v>
      </c>
    </row>
    <row r="21" ht="15.75" customHeight="1">
      <c r="A21" s="1184" t="s">
        <v>3100</v>
      </c>
      <c r="B21" s="1088" t="s">
        <v>6845</v>
      </c>
      <c r="C21" s="1096" t="s">
        <v>7313</v>
      </c>
      <c r="D21" s="1096" t="s">
        <v>7339</v>
      </c>
      <c r="E21" s="1096" t="s">
        <v>1783</v>
      </c>
      <c r="F21" s="1096" t="s">
        <v>7340</v>
      </c>
      <c r="G21" s="1096" t="s">
        <v>7341</v>
      </c>
      <c r="H21" s="1096" t="s">
        <v>7342</v>
      </c>
      <c r="I21" s="1185" t="s">
        <v>7343</v>
      </c>
      <c r="J21" s="1096" t="s">
        <v>7344</v>
      </c>
      <c r="K21" s="1096" t="s">
        <v>2153</v>
      </c>
      <c r="L21" s="1096" t="s">
        <v>7345</v>
      </c>
      <c r="M21" s="1096" t="s">
        <v>3577</v>
      </c>
      <c r="N21" s="1096" t="s">
        <v>7346</v>
      </c>
      <c r="O21" s="1096" t="s">
        <v>7347</v>
      </c>
      <c r="P21" s="1096" t="s">
        <v>3848</v>
      </c>
      <c r="Q21" s="1096" t="s">
        <v>3769</v>
      </c>
      <c r="R21" s="1135" t="s">
        <v>7348</v>
      </c>
      <c r="S21" s="1096" t="s">
        <v>7349</v>
      </c>
      <c r="T21" s="1096" t="s">
        <v>7350</v>
      </c>
      <c r="U21" s="1096" t="s">
        <v>7351</v>
      </c>
      <c r="V21" s="1096" t="s">
        <v>1111</v>
      </c>
      <c r="W21" s="1096" t="s">
        <v>678</v>
      </c>
      <c r="X21" s="1096" t="s">
        <v>7352</v>
      </c>
      <c r="Y21" s="1096" t="s">
        <v>3072</v>
      </c>
      <c r="Z21" s="1096" t="s">
        <v>4571</v>
      </c>
      <c r="AA21" s="1096" t="s">
        <v>7353</v>
      </c>
      <c r="AB21" s="1096" t="s">
        <v>1748</v>
      </c>
      <c r="AC21" s="1096" t="s">
        <v>6162</v>
      </c>
      <c r="AD21" s="1096" t="s">
        <v>7354</v>
      </c>
      <c r="AE21" s="1096" t="s">
        <v>6999</v>
      </c>
      <c r="AF21" s="1096" t="s">
        <v>7355</v>
      </c>
      <c r="AG21" s="1096" t="s">
        <v>5297</v>
      </c>
      <c r="AH21" s="1096" t="s">
        <v>4119</v>
      </c>
      <c r="AI21" s="1096" t="s">
        <v>7356</v>
      </c>
      <c r="AJ21" s="1096" t="s">
        <v>7357</v>
      </c>
      <c r="AK21" s="1096" t="s">
        <v>196</v>
      </c>
      <c r="AL21" s="1096" t="s">
        <v>5064</v>
      </c>
      <c r="AM21" s="1096" t="s">
        <v>5656</v>
      </c>
      <c r="AN21" s="1096" t="s">
        <v>338</v>
      </c>
      <c r="AO21" s="1096" t="s">
        <v>7358</v>
      </c>
      <c r="AP21" s="1096" t="s">
        <v>7359</v>
      </c>
      <c r="AQ21" s="1096" t="s">
        <v>1495</v>
      </c>
      <c r="AR21" s="1096" t="s">
        <v>1966</v>
      </c>
      <c r="AS21" s="1096" t="s">
        <v>471</v>
      </c>
      <c r="AT21" s="1096" t="s">
        <v>7360</v>
      </c>
      <c r="AU21" s="1096" t="s">
        <v>7361</v>
      </c>
      <c r="AV21" s="1097" t="str">
        <f t="shared" si="1"/>
        <v>6:01</v>
      </c>
      <c r="AW21" s="1153" t="s">
        <v>7362</v>
      </c>
    </row>
    <row r="22" ht="15.75" customHeight="1">
      <c r="A22" s="1186" t="s">
        <v>7363</v>
      </c>
      <c r="B22" s="1088" t="s">
        <v>6845</v>
      </c>
      <c r="C22" s="1089" t="s">
        <v>7364</v>
      </c>
      <c r="D22" s="1123" t="s">
        <v>7365</v>
      </c>
      <c r="E22" s="1130" t="s">
        <v>7366</v>
      </c>
      <c r="F22" s="1130" t="s">
        <v>7367</v>
      </c>
      <c r="G22" s="1130" t="s">
        <v>7368</v>
      </c>
      <c r="H22" s="1131" t="s">
        <v>7369</v>
      </c>
      <c r="I22" s="1131" t="s">
        <v>7370</v>
      </c>
      <c r="J22" s="1133" t="s">
        <v>7371</v>
      </c>
      <c r="K22" s="1133" t="s">
        <v>7372</v>
      </c>
      <c r="L22" s="1133" t="s">
        <v>7373</v>
      </c>
      <c r="M22" s="1133" t="s">
        <v>5097</v>
      </c>
      <c r="N22" s="1133" t="s">
        <v>7374</v>
      </c>
      <c r="O22" s="1133" t="s">
        <v>7229</v>
      </c>
      <c r="P22" s="1133" t="s">
        <v>4044</v>
      </c>
      <c r="Q22" s="1135" t="s">
        <v>7375</v>
      </c>
      <c r="R22" s="1135" t="s">
        <v>7125</v>
      </c>
      <c r="S22" s="1135" t="s">
        <v>7376</v>
      </c>
      <c r="T22" s="1135" t="s">
        <v>7377</v>
      </c>
      <c r="U22" s="1135" t="s">
        <v>7078</v>
      </c>
      <c r="V22" s="1135" t="s">
        <v>7151</v>
      </c>
      <c r="W22" s="1138" t="s">
        <v>7378</v>
      </c>
      <c r="X22" s="1138" t="s">
        <v>7025</v>
      </c>
      <c r="Y22" s="1138" t="s">
        <v>7379</v>
      </c>
      <c r="Z22" s="1138" t="s">
        <v>7380</v>
      </c>
      <c r="AA22" s="1138" t="s">
        <v>7381</v>
      </c>
      <c r="AB22" s="1138" t="s">
        <v>5408</v>
      </c>
      <c r="AC22" s="1146" t="s">
        <v>3647</v>
      </c>
      <c r="AD22" s="1130" t="s">
        <v>7382</v>
      </c>
      <c r="AE22" s="1130" t="s">
        <v>7053</v>
      </c>
      <c r="AF22" s="1139" t="s">
        <v>4639</v>
      </c>
      <c r="AG22" s="1139" t="s">
        <v>7383</v>
      </c>
      <c r="AH22" s="1139" t="s">
        <v>2499</v>
      </c>
      <c r="AI22" s="1139" t="s">
        <v>5520</v>
      </c>
      <c r="AJ22" s="1139" t="s">
        <v>7384</v>
      </c>
      <c r="AK22" s="1139" t="s">
        <v>4696</v>
      </c>
      <c r="AL22" s="1139" t="s">
        <v>3122</v>
      </c>
      <c r="AM22" s="1141" t="s">
        <v>7385</v>
      </c>
      <c r="AN22" s="1141" t="s">
        <v>3768</v>
      </c>
      <c r="AO22" s="1141" t="s">
        <v>7386</v>
      </c>
      <c r="AP22" s="1141" t="s">
        <v>7387</v>
      </c>
      <c r="AQ22" s="1141" t="s">
        <v>7388</v>
      </c>
      <c r="AR22" s="1141" t="s">
        <v>7099</v>
      </c>
      <c r="AS22" s="1141" t="s">
        <v>7389</v>
      </c>
      <c r="AT22" s="1133" t="s">
        <v>7390</v>
      </c>
      <c r="AU22" s="1126" t="s">
        <v>7391</v>
      </c>
      <c r="AV22" s="1097" t="str">
        <f t="shared" si="1"/>
        <v>2:07</v>
      </c>
      <c r="AW22" s="1173"/>
    </row>
    <row r="23" ht="15.75" customHeight="1">
      <c r="A23" s="1099" t="s">
        <v>423</v>
      </c>
      <c r="B23" s="1150" t="s">
        <v>6873</v>
      </c>
      <c r="C23" s="1096" t="s">
        <v>7392</v>
      </c>
      <c r="D23" s="1187" t="s">
        <v>6875</v>
      </c>
      <c r="E23" s="1188" t="s">
        <v>6876</v>
      </c>
      <c r="F23" s="1188" t="s">
        <v>6877</v>
      </c>
      <c r="G23" s="1096" t="s">
        <v>7393</v>
      </c>
      <c r="H23" s="1096" t="s">
        <v>7394</v>
      </c>
      <c r="I23" s="1188" t="s">
        <v>6880</v>
      </c>
      <c r="J23" s="1096" t="s">
        <v>7395</v>
      </c>
      <c r="K23" s="1188" t="s">
        <v>5584</v>
      </c>
      <c r="L23" s="1096" t="s">
        <v>7396</v>
      </c>
      <c r="M23" s="1096" t="s">
        <v>7397</v>
      </c>
      <c r="N23" s="1096" t="s">
        <v>7398</v>
      </c>
      <c r="O23" s="1096" t="s">
        <v>7399</v>
      </c>
      <c r="P23" s="1096" t="s">
        <v>3016</v>
      </c>
      <c r="Q23" s="1096" t="s">
        <v>7400</v>
      </c>
      <c r="R23" s="1096" t="s">
        <v>7401</v>
      </c>
      <c r="S23" s="1096" t="s">
        <v>7402</v>
      </c>
      <c r="T23" s="1188" t="s">
        <v>6888</v>
      </c>
      <c r="U23" s="1096" t="s">
        <v>7403</v>
      </c>
      <c r="V23" s="1096" t="s">
        <v>1786</v>
      </c>
      <c r="W23" s="1096" t="s">
        <v>7404</v>
      </c>
      <c r="X23" s="1096" t="s">
        <v>7405</v>
      </c>
      <c r="Y23" s="1096" t="s">
        <v>2379</v>
      </c>
      <c r="Z23" s="1188" t="s">
        <v>6892</v>
      </c>
      <c r="AA23" s="1188" t="s">
        <v>5437</v>
      </c>
      <c r="AB23" s="1096" t="s">
        <v>7406</v>
      </c>
      <c r="AC23" s="1097" t="s">
        <v>414</v>
      </c>
      <c r="AD23" s="1096" t="s">
        <v>7407</v>
      </c>
      <c r="AE23" s="1096" t="s">
        <v>7408</v>
      </c>
      <c r="AF23" s="1096" t="s">
        <v>7409</v>
      </c>
      <c r="AG23" s="1188" t="s">
        <v>6896</v>
      </c>
      <c r="AH23" s="1188" t="s">
        <v>2224</v>
      </c>
      <c r="AI23" s="1096" t="s">
        <v>7410</v>
      </c>
      <c r="AJ23" s="1096" t="s">
        <v>7411</v>
      </c>
      <c r="AK23" s="1096" t="s">
        <v>4646</v>
      </c>
      <c r="AL23" s="1188" t="s">
        <v>3190</v>
      </c>
      <c r="AM23" s="1096" t="s">
        <v>7051</v>
      </c>
      <c r="AN23" s="1188" t="s">
        <v>231</v>
      </c>
      <c r="AO23" s="1188" t="s">
        <v>6901</v>
      </c>
      <c r="AP23" s="1096" t="s">
        <v>7412</v>
      </c>
      <c r="AQ23" s="1096" t="s">
        <v>5351</v>
      </c>
      <c r="AR23" s="1188" t="s">
        <v>6904</v>
      </c>
      <c r="AS23" s="1096" t="s">
        <v>3333</v>
      </c>
      <c r="AT23" s="1096" t="s">
        <v>7413</v>
      </c>
      <c r="AU23" s="1096" t="s">
        <v>7414</v>
      </c>
      <c r="AV23" s="1097" t="str">
        <f t="shared" si="1"/>
        <v>3:34</v>
      </c>
      <c r="AW23" s="1189" t="s">
        <v>7415</v>
      </c>
    </row>
    <row r="24" ht="15.75" customHeight="1">
      <c r="A24" s="1099" t="s">
        <v>7416</v>
      </c>
      <c r="B24" s="1150" t="s">
        <v>6873</v>
      </c>
      <c r="C24" s="1097" t="s">
        <v>7392</v>
      </c>
      <c r="D24" s="1123" t="s">
        <v>7417</v>
      </c>
      <c r="E24" s="1097" t="s">
        <v>7095</v>
      </c>
      <c r="F24" s="1097" t="s">
        <v>7120</v>
      </c>
      <c r="G24" s="1097" t="s">
        <v>7418</v>
      </c>
      <c r="H24" s="1190" t="s">
        <v>6879</v>
      </c>
      <c r="I24" s="1097" t="s">
        <v>1026</v>
      </c>
      <c r="J24" s="1096" t="s">
        <v>7419</v>
      </c>
      <c r="K24" s="1096" t="s">
        <v>7419</v>
      </c>
      <c r="L24" s="1097" t="s">
        <v>7420</v>
      </c>
      <c r="M24" s="1097" t="s">
        <v>4686</v>
      </c>
      <c r="N24" s="1097" t="s">
        <v>7084</v>
      </c>
      <c r="O24" s="1188" t="s">
        <v>6884</v>
      </c>
      <c r="P24" s="1097" t="s">
        <v>6161</v>
      </c>
      <c r="Q24" s="1097" t="s">
        <v>478</v>
      </c>
      <c r="R24" s="1096" t="s">
        <v>7419</v>
      </c>
      <c r="S24" s="1097" t="s">
        <v>7421</v>
      </c>
      <c r="T24" s="1097" t="s">
        <v>472</v>
      </c>
      <c r="U24" s="1097" t="s">
        <v>7422</v>
      </c>
      <c r="V24" s="1097" t="s">
        <v>7423</v>
      </c>
      <c r="W24" s="1097" t="s">
        <v>7424</v>
      </c>
      <c r="X24" s="1097" t="s">
        <v>7204</v>
      </c>
      <c r="Y24" s="1097" t="s">
        <v>7206</v>
      </c>
      <c r="Z24" s="1097" t="s">
        <v>2266</v>
      </c>
      <c r="AA24" s="1097" t="s">
        <v>7425</v>
      </c>
      <c r="AB24" s="1097" t="s">
        <v>7426</v>
      </c>
      <c r="AC24" s="1097" t="s">
        <v>3106</v>
      </c>
      <c r="AD24" s="1097" t="s">
        <v>7427</v>
      </c>
      <c r="AE24" s="1097" t="s">
        <v>7379</v>
      </c>
      <c r="AF24" s="1097" t="s">
        <v>7428</v>
      </c>
      <c r="AG24" s="1097" t="s">
        <v>3452</v>
      </c>
      <c r="AH24" s="1097" t="s">
        <v>7429</v>
      </c>
      <c r="AI24" s="1097" t="s">
        <v>7430</v>
      </c>
      <c r="AJ24" s="1097" t="s">
        <v>7431</v>
      </c>
      <c r="AK24" s="1097" t="s">
        <v>154</v>
      </c>
      <c r="AL24" s="1097" t="s">
        <v>7209</v>
      </c>
      <c r="AM24" s="1097" t="s">
        <v>7432</v>
      </c>
      <c r="AN24" s="1096" t="s">
        <v>7433</v>
      </c>
      <c r="AO24" s="1096" t="s">
        <v>7419</v>
      </c>
      <c r="AP24" s="1097" t="s">
        <v>7434</v>
      </c>
      <c r="AQ24" s="1097" t="s">
        <v>5473</v>
      </c>
      <c r="AR24" s="1097" t="s">
        <v>7435</v>
      </c>
      <c r="AS24" s="1097" t="s">
        <v>7436</v>
      </c>
      <c r="AT24" s="1190" t="s">
        <v>6905</v>
      </c>
      <c r="AU24" s="1096" t="s">
        <v>7437</v>
      </c>
      <c r="AV24" s="1097" t="str">
        <f t="shared" si="1"/>
        <v>3:07</v>
      </c>
      <c r="AW24" s="1156" t="s">
        <v>7438</v>
      </c>
    </row>
    <row r="25" ht="15.75" customHeight="1">
      <c r="A25" s="1143" t="s">
        <v>4001</v>
      </c>
      <c r="B25" s="1088" t="s">
        <v>6845</v>
      </c>
      <c r="C25" s="1178" t="s">
        <v>7439</v>
      </c>
      <c r="D25" s="1123" t="s">
        <v>7440</v>
      </c>
      <c r="E25" s="1144" t="s">
        <v>7441</v>
      </c>
      <c r="F25" s="1144" t="s">
        <v>5394</v>
      </c>
      <c r="G25" s="1144" t="s">
        <v>7442</v>
      </c>
      <c r="H25" s="1132" t="s">
        <v>7443</v>
      </c>
      <c r="I25" s="1132" t="s">
        <v>7343</v>
      </c>
      <c r="J25" s="1134" t="s">
        <v>7336</v>
      </c>
      <c r="K25" s="1134" t="s">
        <v>5722</v>
      </c>
      <c r="L25" s="1134" t="s">
        <v>4592</v>
      </c>
      <c r="M25" s="1134" t="s">
        <v>7444</v>
      </c>
      <c r="N25" s="1134" t="s">
        <v>4202</v>
      </c>
      <c r="O25" s="1134" t="s">
        <v>7445</v>
      </c>
      <c r="P25" s="1134" t="s">
        <v>4776</v>
      </c>
      <c r="Q25" s="1137" t="s">
        <v>7446</v>
      </c>
      <c r="R25" s="1137" t="s">
        <v>4306</v>
      </c>
      <c r="S25" s="1137" t="s">
        <v>5408</v>
      </c>
      <c r="T25" s="1137" t="s">
        <v>7447</v>
      </c>
      <c r="U25" s="1137" t="s">
        <v>7448</v>
      </c>
      <c r="V25" s="1137" t="s">
        <v>7449</v>
      </c>
      <c r="W25" s="1146" t="s">
        <v>7450</v>
      </c>
      <c r="X25" s="1146" t="s">
        <v>3579</v>
      </c>
      <c r="Y25" s="1146" t="s">
        <v>5072</v>
      </c>
      <c r="Z25" s="1146" t="s">
        <v>1550</v>
      </c>
      <c r="AA25" s="1146" t="s">
        <v>7451</v>
      </c>
      <c r="AB25" s="1146" t="s">
        <v>7426</v>
      </c>
      <c r="AC25" s="1146" t="s">
        <v>6790</v>
      </c>
      <c r="AD25" s="1144" t="s">
        <v>5134</v>
      </c>
      <c r="AE25" s="1144" t="s">
        <v>2935</v>
      </c>
      <c r="AF25" s="1147" t="s">
        <v>7452</v>
      </c>
      <c r="AG25" s="1147" t="s">
        <v>7383</v>
      </c>
      <c r="AH25" s="1147" t="s">
        <v>4841</v>
      </c>
      <c r="AI25" s="1147" t="s">
        <v>4588</v>
      </c>
      <c r="AJ25" s="1147" t="s">
        <v>7453</v>
      </c>
      <c r="AK25" s="1147" t="s">
        <v>7454</v>
      </c>
      <c r="AL25" s="1147" t="s">
        <v>4671</v>
      </c>
      <c r="AM25" s="1140" t="s">
        <v>7455</v>
      </c>
      <c r="AN25" s="1140" t="s">
        <v>7456</v>
      </c>
      <c r="AO25" s="1140" t="s">
        <v>7457</v>
      </c>
      <c r="AP25" s="1140" t="s">
        <v>7458</v>
      </c>
      <c r="AQ25" s="1140" t="s">
        <v>7459</v>
      </c>
      <c r="AR25" s="1140" t="s">
        <v>7460</v>
      </c>
      <c r="AS25" s="1140" t="s">
        <v>4817</v>
      </c>
      <c r="AT25" s="1134" t="s">
        <v>7461</v>
      </c>
      <c r="AU25" s="1148" t="s">
        <v>7462</v>
      </c>
      <c r="AV25" s="1097" t="str">
        <f t="shared" si="1"/>
        <v>1:56</v>
      </c>
      <c r="AW25" s="1173"/>
    </row>
    <row r="26" ht="15.75" customHeight="1">
      <c r="A26" s="1108" t="s">
        <v>519</v>
      </c>
      <c r="B26" s="1088" t="s">
        <v>6845</v>
      </c>
      <c r="C26" s="1096" t="s">
        <v>7463</v>
      </c>
      <c r="D26" s="1123" t="s">
        <v>7267</v>
      </c>
      <c r="E26" s="1096" t="s">
        <v>6988</v>
      </c>
      <c r="F26" s="1096" t="s">
        <v>7464</v>
      </c>
      <c r="G26" s="1097" t="s">
        <v>7465</v>
      </c>
      <c r="H26" s="1096" t="s">
        <v>7466</v>
      </c>
      <c r="I26" s="1096" t="s">
        <v>273</v>
      </c>
      <c r="J26" s="1096" t="s">
        <v>1082</v>
      </c>
      <c r="K26" s="1097" t="s">
        <v>7175</v>
      </c>
      <c r="L26" s="1096" t="s">
        <v>7467</v>
      </c>
      <c r="M26" s="1096" t="s">
        <v>7468</v>
      </c>
      <c r="N26" s="1096" t="s">
        <v>7469</v>
      </c>
      <c r="O26" s="1096" t="s">
        <v>7470</v>
      </c>
      <c r="P26" s="1096" t="s">
        <v>7108</v>
      </c>
      <c r="Q26" s="1103" t="s">
        <v>7471</v>
      </c>
      <c r="R26" s="1096" t="s">
        <v>7472</v>
      </c>
      <c r="S26" s="1097" t="s">
        <v>7473</v>
      </c>
      <c r="T26" s="1096" t="s">
        <v>7474</v>
      </c>
      <c r="U26" s="1096" t="s">
        <v>5308</v>
      </c>
      <c r="V26" s="1096" t="s">
        <v>7475</v>
      </c>
      <c r="W26" s="1101" t="str">
        <f>HYPERLINK("https://www.youtube.com/watch?v=nn1ub1z3NYM","1:45.96")</f>
        <v>1:45.96</v>
      </c>
      <c r="X26" s="1096" t="s">
        <v>4452</v>
      </c>
      <c r="Y26" s="1097" t="s">
        <v>4598</v>
      </c>
      <c r="Z26" s="1096" t="s">
        <v>841</v>
      </c>
      <c r="AA26" s="1096" t="s">
        <v>7476</v>
      </c>
      <c r="AB26" s="1096" t="s">
        <v>7477</v>
      </c>
      <c r="AC26" s="1096" t="s">
        <v>7145</v>
      </c>
      <c r="AD26" s="1096" t="s">
        <v>7478</v>
      </c>
      <c r="AE26" s="1103" t="s">
        <v>3767</v>
      </c>
      <c r="AF26" s="1097" t="s">
        <v>7479</v>
      </c>
      <c r="AG26" s="1096" t="s">
        <v>7480</v>
      </c>
      <c r="AH26" s="1096" t="s">
        <v>2355</v>
      </c>
      <c r="AI26" s="1096" t="s">
        <v>7481</v>
      </c>
      <c r="AJ26" s="1097" t="s">
        <v>6416</v>
      </c>
      <c r="AK26" s="1096" t="s">
        <v>7482</v>
      </c>
      <c r="AL26" s="1097" t="s">
        <v>3074</v>
      </c>
      <c r="AM26" s="1097" t="s">
        <v>7483</v>
      </c>
      <c r="AN26" s="1097" t="s">
        <v>1742</v>
      </c>
      <c r="AO26" s="1096" t="s">
        <v>938</v>
      </c>
      <c r="AP26" s="1096" t="s">
        <v>7290</v>
      </c>
      <c r="AQ26" s="1096" t="s">
        <v>7484</v>
      </c>
      <c r="AR26" s="1096" t="s">
        <v>7485</v>
      </c>
      <c r="AS26" s="1096" t="s">
        <v>7486</v>
      </c>
      <c r="AT26" s="1096" t="s">
        <v>7487</v>
      </c>
      <c r="AU26" s="1096" t="s">
        <v>7488</v>
      </c>
      <c r="AV26" s="1097" t="str">
        <f t="shared" si="1"/>
        <v>2:25</v>
      </c>
      <c r="AW26" s="1189" t="s">
        <v>7489</v>
      </c>
    </row>
    <row r="27">
      <c r="A27" s="1087" t="s">
        <v>7490</v>
      </c>
      <c r="B27" s="1191" t="s">
        <v>6845</v>
      </c>
      <c r="C27" s="1096" t="s">
        <v>7491</v>
      </c>
      <c r="D27" s="1176" t="s">
        <v>7492</v>
      </c>
      <c r="E27" s="1096" t="s">
        <v>3698</v>
      </c>
      <c r="F27" s="1096" t="s">
        <v>7493</v>
      </c>
      <c r="G27" s="1096" t="s">
        <v>7494</v>
      </c>
      <c r="H27" s="1096" t="s">
        <v>7495</v>
      </c>
      <c r="I27" s="1096" t="s">
        <v>4241</v>
      </c>
      <c r="J27" s="1096" t="s">
        <v>7496</v>
      </c>
      <c r="K27" s="1096" t="s">
        <v>7497</v>
      </c>
      <c r="L27" s="1096" t="s">
        <v>3793</v>
      </c>
      <c r="M27" s="1096" t="s">
        <v>7498</v>
      </c>
      <c r="N27" s="1096" t="s">
        <v>7499</v>
      </c>
      <c r="O27" s="1096" t="s">
        <v>7500</v>
      </c>
      <c r="P27" s="1096" t="s">
        <v>7379</v>
      </c>
      <c r="Q27" s="1096" t="s">
        <v>3393</v>
      </c>
      <c r="R27" s="1096" t="s">
        <v>3011</v>
      </c>
      <c r="S27" s="1096" t="s">
        <v>5539</v>
      </c>
      <c r="T27" s="1096" t="s">
        <v>6888</v>
      </c>
      <c r="U27" s="1096" t="s">
        <v>7501</v>
      </c>
      <c r="V27" s="1096" t="s">
        <v>4399</v>
      </c>
      <c r="W27" s="1096" t="s">
        <v>7502</v>
      </c>
      <c r="X27" s="1096" t="s">
        <v>7503</v>
      </c>
      <c r="Y27" s="1096" t="s">
        <v>7504</v>
      </c>
      <c r="Z27" s="1096" t="s">
        <v>7505</v>
      </c>
      <c r="AA27" s="1096" t="s">
        <v>7506</v>
      </c>
      <c r="AB27" s="1096"/>
      <c r="AC27" s="1096" t="s">
        <v>7507</v>
      </c>
      <c r="AD27" s="1096" t="s">
        <v>7508</v>
      </c>
      <c r="AE27" s="1096" t="s">
        <v>3005</v>
      </c>
      <c r="AF27" s="1096" t="s">
        <v>7509</v>
      </c>
      <c r="AG27" s="1096" t="s">
        <v>7510</v>
      </c>
      <c r="AH27" s="1096" t="s">
        <v>7511</v>
      </c>
      <c r="AI27" s="1096" t="s">
        <v>4286</v>
      </c>
      <c r="AJ27" s="1096" t="s">
        <v>7512</v>
      </c>
      <c r="AK27" s="1096" t="s">
        <v>7114</v>
      </c>
      <c r="AL27" s="1096" t="s">
        <v>2131</v>
      </c>
      <c r="AM27" s="1096" t="s">
        <v>7513</v>
      </c>
      <c r="AN27" s="1096" t="s">
        <v>4741</v>
      </c>
      <c r="AO27" s="1096" t="s">
        <v>2083</v>
      </c>
      <c r="AP27" s="1096" t="s">
        <v>7514</v>
      </c>
      <c r="AQ27" s="1096" t="s">
        <v>7515</v>
      </c>
      <c r="AR27" s="1096" t="s">
        <v>5772</v>
      </c>
      <c r="AS27" s="1096" t="s">
        <v>7516</v>
      </c>
      <c r="AT27" s="1096" t="s">
        <v>6539</v>
      </c>
      <c r="AU27" s="1096" t="s">
        <v>7517</v>
      </c>
      <c r="AV27" s="1097" t="str">
        <f t="shared" si="1"/>
        <v>2:05</v>
      </c>
      <c r="AW27" s="1156"/>
    </row>
    <row r="28" ht="15.75" customHeight="1">
      <c r="A28" s="1163" t="s">
        <v>2250</v>
      </c>
      <c r="B28" s="1183" t="s">
        <v>6873</v>
      </c>
      <c r="C28" s="1089" t="s">
        <v>7491</v>
      </c>
      <c r="D28" s="1117" t="s">
        <v>7518</v>
      </c>
      <c r="E28" s="1117" t="s">
        <v>7519</v>
      </c>
      <c r="F28" s="1117" t="s">
        <v>7520</v>
      </c>
      <c r="G28" s="1117" t="s">
        <v>7521</v>
      </c>
      <c r="H28" s="1117" t="s">
        <v>7522</v>
      </c>
      <c r="I28" s="1117" t="s">
        <v>7523</v>
      </c>
      <c r="J28" s="1192" t="s">
        <v>6881</v>
      </c>
      <c r="K28" s="1117" t="s">
        <v>7524</v>
      </c>
      <c r="L28" s="1117" t="s">
        <v>7396</v>
      </c>
      <c r="M28" s="1192" t="s">
        <v>6882</v>
      </c>
      <c r="N28" s="1192" t="s">
        <v>6883</v>
      </c>
      <c r="O28" s="1117" t="s">
        <v>7525</v>
      </c>
      <c r="P28" s="1192" t="s">
        <v>6885</v>
      </c>
      <c r="Q28" s="1192" t="s">
        <v>6886</v>
      </c>
      <c r="R28" s="1117" t="s">
        <v>7526</v>
      </c>
      <c r="S28" s="1192" t="s">
        <v>6503</v>
      </c>
      <c r="T28" s="1117" t="s">
        <v>7527</v>
      </c>
      <c r="U28" s="1117" t="s">
        <v>5474</v>
      </c>
      <c r="V28" s="1192" t="s">
        <v>6890</v>
      </c>
      <c r="W28" s="1192" t="s">
        <v>6891</v>
      </c>
      <c r="X28" s="1117" t="s">
        <v>5404</v>
      </c>
      <c r="Y28" s="1117" t="s">
        <v>7528</v>
      </c>
      <c r="Z28" s="1117" t="s">
        <v>7529</v>
      </c>
      <c r="AA28" s="1117" t="s">
        <v>7259</v>
      </c>
      <c r="AB28" s="1117" t="s">
        <v>7530</v>
      </c>
      <c r="AC28" s="1117" t="s">
        <v>5369</v>
      </c>
      <c r="AD28" s="1117" t="s">
        <v>7531</v>
      </c>
      <c r="AE28" s="1117" t="s">
        <v>263</v>
      </c>
      <c r="AF28" s="1117" t="s">
        <v>7532</v>
      </c>
      <c r="AG28" s="1117" t="s">
        <v>7157</v>
      </c>
      <c r="AH28" s="1117" t="s">
        <v>7533</v>
      </c>
      <c r="AI28" s="1117" t="s">
        <v>7255</v>
      </c>
      <c r="AJ28" s="1117" t="s">
        <v>7534</v>
      </c>
      <c r="AK28" s="1117" t="s">
        <v>7535</v>
      </c>
      <c r="AL28" s="1117" t="s">
        <v>2913</v>
      </c>
      <c r="AM28" s="1117" t="s">
        <v>7482</v>
      </c>
      <c r="AN28" s="1117" t="s">
        <v>4423</v>
      </c>
      <c r="AO28" s="1117" t="s">
        <v>5772</v>
      </c>
      <c r="AP28" s="1117" t="s">
        <v>7536</v>
      </c>
      <c r="AQ28" s="1117" t="s">
        <v>850</v>
      </c>
      <c r="AR28" s="1117" t="s">
        <v>7537</v>
      </c>
      <c r="AS28" s="1117" t="s">
        <v>7538</v>
      </c>
      <c r="AT28" s="1117" t="s">
        <v>7539</v>
      </c>
      <c r="AU28" s="1126" t="s">
        <v>6941</v>
      </c>
      <c r="AV28" s="1097" t="str">
        <f t="shared" si="1"/>
        <v>2:50</v>
      </c>
      <c r="AW28" s="1193"/>
    </row>
    <row r="29">
      <c r="A29" s="1163" t="s">
        <v>1481</v>
      </c>
      <c r="B29" s="1183" t="s">
        <v>6845</v>
      </c>
      <c r="C29" s="1089" t="s">
        <v>7540</v>
      </c>
      <c r="D29" s="1176" t="s">
        <v>7541</v>
      </c>
      <c r="E29" s="1130" t="s">
        <v>7441</v>
      </c>
      <c r="F29" s="1130" t="s">
        <v>7542</v>
      </c>
      <c r="G29" s="1130" t="s">
        <v>7543</v>
      </c>
      <c r="H29" s="1131" t="s">
        <v>7544</v>
      </c>
      <c r="I29" s="1131" t="s">
        <v>2686</v>
      </c>
      <c r="J29" s="1133" t="s">
        <v>7545</v>
      </c>
      <c r="K29" s="1133" t="s">
        <v>6187</v>
      </c>
      <c r="L29" s="1133" t="s">
        <v>7546</v>
      </c>
      <c r="M29" s="1133" t="s">
        <v>7547</v>
      </c>
      <c r="N29" s="1133" t="s">
        <v>7548</v>
      </c>
      <c r="O29" s="1133" t="s">
        <v>7549</v>
      </c>
      <c r="P29" s="1133" t="s">
        <v>3013</v>
      </c>
      <c r="Q29" s="1135" t="s">
        <v>7550</v>
      </c>
      <c r="R29" s="1135" t="s">
        <v>7551</v>
      </c>
      <c r="S29" s="1135" t="s">
        <v>7552</v>
      </c>
      <c r="T29" s="1135" t="s">
        <v>7553</v>
      </c>
      <c r="U29" s="1135" t="s">
        <v>7554</v>
      </c>
      <c r="V29" s="1135" t="s">
        <v>7555</v>
      </c>
      <c r="W29" s="1138" t="s">
        <v>7556</v>
      </c>
      <c r="X29" s="1138" t="s">
        <v>7557</v>
      </c>
      <c r="Y29" s="1138" t="s">
        <v>7558</v>
      </c>
      <c r="Z29" s="1138" t="s">
        <v>7559</v>
      </c>
      <c r="AA29" s="1096" t="s">
        <v>1614</v>
      </c>
      <c r="AB29" s="1138" t="s">
        <v>7560</v>
      </c>
      <c r="AC29" s="1138" t="s">
        <v>4920</v>
      </c>
      <c r="AD29" s="1130" t="s">
        <v>7561</v>
      </c>
      <c r="AE29" s="1130" t="s">
        <v>414</v>
      </c>
      <c r="AF29" s="1139" t="s">
        <v>7562</v>
      </c>
      <c r="AG29" s="1139" t="s">
        <v>2988</v>
      </c>
      <c r="AH29" s="1139" t="s">
        <v>4119</v>
      </c>
      <c r="AI29" s="1139" t="s">
        <v>7563</v>
      </c>
      <c r="AJ29" s="1139" t="s">
        <v>7564</v>
      </c>
      <c r="AK29" s="1139" t="s">
        <v>287</v>
      </c>
      <c r="AL29" s="1139" t="s">
        <v>2441</v>
      </c>
      <c r="AM29" s="1141" t="s">
        <v>7565</v>
      </c>
      <c r="AN29" s="1141" t="s">
        <v>7211</v>
      </c>
      <c r="AO29" s="1141" t="s">
        <v>7566</v>
      </c>
      <c r="AP29" s="1141" t="s">
        <v>7567</v>
      </c>
      <c r="AQ29" s="1141" t="s">
        <v>7568</v>
      </c>
      <c r="AR29" s="1141" t="s">
        <v>7569</v>
      </c>
      <c r="AS29" s="1141" t="s">
        <v>1408</v>
      </c>
      <c r="AT29" s="1133" t="s">
        <v>7570</v>
      </c>
      <c r="AU29" s="1126" t="s">
        <v>7571</v>
      </c>
      <c r="AV29" s="1097" t="str">
        <f t="shared" si="1"/>
        <v>3:31</v>
      </c>
      <c r="AW29" s="1173"/>
    </row>
    <row r="30" ht="15.75" customHeight="1">
      <c r="A30" s="1186" t="s">
        <v>7572</v>
      </c>
      <c r="B30" s="1088" t="s">
        <v>6845</v>
      </c>
      <c r="C30" s="1089" t="s">
        <v>7573</v>
      </c>
      <c r="D30" s="1123" t="s">
        <v>7574</v>
      </c>
      <c r="E30" s="1144" t="s">
        <v>570</v>
      </c>
      <c r="F30" s="1144" t="s">
        <v>7575</v>
      </c>
      <c r="G30" s="1144" t="s">
        <v>7576</v>
      </c>
      <c r="H30" s="1132" t="s">
        <v>7577</v>
      </c>
      <c r="I30" s="1132" t="s">
        <v>273</v>
      </c>
      <c r="J30" s="1134" t="s">
        <v>7578</v>
      </c>
      <c r="K30" s="1134" t="s">
        <v>1336</v>
      </c>
      <c r="L30" s="1134" t="s">
        <v>4578</v>
      </c>
      <c r="M30" s="1134" t="s">
        <v>7579</v>
      </c>
      <c r="N30" s="1134" t="s">
        <v>7377</v>
      </c>
      <c r="O30" s="1134" t="s">
        <v>7580</v>
      </c>
      <c r="P30" s="1134" t="s">
        <v>7581</v>
      </c>
      <c r="Q30" s="1137" t="s">
        <v>7582</v>
      </c>
      <c r="R30" s="1137" t="s">
        <v>7583</v>
      </c>
      <c r="S30" s="1137" t="s">
        <v>2083</v>
      </c>
      <c r="T30" s="1137" t="s">
        <v>7025</v>
      </c>
      <c r="U30" s="1137" t="s">
        <v>7584</v>
      </c>
      <c r="V30" s="1137" t="s">
        <v>7475</v>
      </c>
      <c r="W30" s="1146" t="s">
        <v>7585</v>
      </c>
      <c r="X30" s="1146" t="s">
        <v>6949</v>
      </c>
      <c r="Y30" s="1146" t="s">
        <v>7586</v>
      </c>
      <c r="Z30" s="1146" t="s">
        <v>7587</v>
      </c>
      <c r="AA30" s="1146" t="s">
        <v>7588</v>
      </c>
      <c r="AB30" s="1146" t="s">
        <v>2458</v>
      </c>
      <c r="AC30" s="1146" t="s">
        <v>3141</v>
      </c>
      <c r="AD30" s="1144" t="s">
        <v>7589</v>
      </c>
      <c r="AE30" s="1144" t="s">
        <v>3364</v>
      </c>
      <c r="AF30" s="1147" t="s">
        <v>6972</v>
      </c>
      <c r="AG30" s="1147" t="s">
        <v>7590</v>
      </c>
      <c r="AH30" s="1147" t="s">
        <v>5901</v>
      </c>
      <c r="AI30" s="1147" t="s">
        <v>7591</v>
      </c>
      <c r="AJ30" s="1147" t="s">
        <v>7592</v>
      </c>
      <c r="AK30" s="1147" t="s">
        <v>7593</v>
      </c>
      <c r="AL30" s="1147" t="s">
        <v>4551</v>
      </c>
      <c r="AM30" s="1140" t="s">
        <v>7594</v>
      </c>
      <c r="AN30" s="1140" t="s">
        <v>4551</v>
      </c>
      <c r="AO30" s="1140" t="s">
        <v>3427</v>
      </c>
      <c r="AP30" s="1140" t="s">
        <v>7595</v>
      </c>
      <c r="AQ30" s="1140" t="s">
        <v>7596</v>
      </c>
      <c r="AR30" s="1140" t="s">
        <v>7597</v>
      </c>
      <c r="AS30" s="1140" t="s">
        <v>4773</v>
      </c>
      <c r="AT30" s="1134" t="s">
        <v>7598</v>
      </c>
      <c r="AU30" s="1148" t="s">
        <v>7599</v>
      </c>
      <c r="AV30" s="1097" t="str">
        <f t="shared" si="1"/>
        <v>2:54</v>
      </c>
      <c r="AW30" s="1173"/>
    </row>
    <row r="31">
      <c r="A31" s="1184" t="s">
        <v>2019</v>
      </c>
      <c r="B31" s="1191" t="s">
        <v>6845</v>
      </c>
      <c r="C31" s="1096" t="s">
        <v>7600</v>
      </c>
      <c r="D31" s="1117" t="s">
        <v>7601</v>
      </c>
      <c r="E31" s="1096" t="s">
        <v>7602</v>
      </c>
      <c r="F31" s="1096" t="s">
        <v>7603</v>
      </c>
      <c r="G31" s="1096" t="s">
        <v>7604</v>
      </c>
      <c r="H31" s="1117" t="s">
        <v>7605</v>
      </c>
      <c r="I31" s="1096" t="s">
        <v>7606</v>
      </c>
      <c r="J31" s="1096" t="s">
        <v>7607</v>
      </c>
      <c r="K31" s="1096" t="s">
        <v>7608</v>
      </c>
      <c r="L31" s="1096" t="s">
        <v>3084</v>
      </c>
      <c r="M31" s="1096" t="s">
        <v>7609</v>
      </c>
      <c r="N31" s="1096" t="s">
        <v>6992</v>
      </c>
      <c r="O31" s="1096" t="s">
        <v>2099</v>
      </c>
      <c r="P31" s="1096" t="s">
        <v>2930</v>
      </c>
      <c r="Q31" s="1096" t="s">
        <v>983</v>
      </c>
      <c r="R31" s="1096" t="s">
        <v>7610</v>
      </c>
      <c r="S31" s="1096" t="s">
        <v>7611</v>
      </c>
      <c r="T31" s="1096" t="s">
        <v>7612</v>
      </c>
      <c r="U31" s="1096" t="s">
        <v>5523</v>
      </c>
      <c r="V31" s="1096" t="s">
        <v>7613</v>
      </c>
      <c r="W31" s="1096" t="s">
        <v>7614</v>
      </c>
      <c r="X31" s="1096" t="s">
        <v>7615</v>
      </c>
      <c r="Y31" s="1096" t="s">
        <v>3239</v>
      </c>
      <c r="Z31" s="1096" t="s">
        <v>7616</v>
      </c>
      <c r="AA31" s="1138" t="s">
        <v>1245</v>
      </c>
      <c r="AB31" s="1096" t="s">
        <v>7617</v>
      </c>
      <c r="AC31" s="1096" t="s">
        <v>7618</v>
      </c>
      <c r="AD31" s="1096" t="s">
        <v>7619</v>
      </c>
      <c r="AE31" s="1096" t="s">
        <v>3131</v>
      </c>
      <c r="AF31" s="1096" t="s">
        <v>7620</v>
      </c>
      <c r="AG31" s="1096" t="s">
        <v>657</v>
      </c>
      <c r="AH31" s="1096" t="s">
        <v>1637</v>
      </c>
      <c r="AI31" s="1096" t="s">
        <v>7332</v>
      </c>
      <c r="AJ31" s="1096" t="s">
        <v>7621</v>
      </c>
      <c r="AK31" s="1096" t="s">
        <v>7255</v>
      </c>
      <c r="AL31" s="1096" t="s">
        <v>2696</v>
      </c>
      <c r="AM31" s="1096" t="s">
        <v>7622</v>
      </c>
      <c r="AN31" s="1096" t="s">
        <v>6573</v>
      </c>
      <c r="AO31" s="1096" t="s">
        <v>4446</v>
      </c>
      <c r="AP31" s="1096" t="s">
        <v>7623</v>
      </c>
      <c r="AQ31" s="1096" t="s">
        <v>2547</v>
      </c>
      <c r="AR31" s="1096" t="s">
        <v>7624</v>
      </c>
      <c r="AS31" s="1096" t="s">
        <v>363</v>
      </c>
      <c r="AT31" s="1096" t="s">
        <v>7625</v>
      </c>
      <c r="AU31" s="1096" t="s">
        <v>7626</v>
      </c>
      <c r="AV31" s="1096" t="str">
        <f t="shared" si="1"/>
        <v>4:11</v>
      </c>
      <c r="AW31" s="1189" t="s">
        <v>7627</v>
      </c>
    </row>
    <row r="32">
      <c r="A32" s="1184" t="s">
        <v>1041</v>
      </c>
      <c r="B32" s="1191" t="s">
        <v>6845</v>
      </c>
      <c r="C32" s="1096" t="s">
        <v>7628</v>
      </c>
      <c r="D32" s="1176" t="s">
        <v>7629</v>
      </c>
      <c r="E32" s="1096" t="s">
        <v>6988</v>
      </c>
      <c r="F32" s="1096" t="s">
        <v>7630</v>
      </c>
      <c r="G32" s="1096" t="s">
        <v>7631</v>
      </c>
      <c r="H32" s="1096" t="s">
        <v>7632</v>
      </c>
      <c r="I32" s="1096" t="s">
        <v>1373</v>
      </c>
      <c r="J32" s="1096" t="s">
        <v>7633</v>
      </c>
      <c r="K32" s="1096" t="s">
        <v>3228</v>
      </c>
      <c r="L32" s="1096" t="s">
        <v>3420</v>
      </c>
      <c r="M32" s="1096" t="s">
        <v>7634</v>
      </c>
      <c r="N32" s="1096" t="s">
        <v>6720</v>
      </c>
      <c r="O32" s="1096" t="s">
        <v>7104</v>
      </c>
      <c r="P32" s="1096" t="s">
        <v>7108</v>
      </c>
      <c r="Q32" s="1096" t="s">
        <v>7635</v>
      </c>
      <c r="R32" s="1096" t="s">
        <v>7636</v>
      </c>
      <c r="S32" s="1096" t="s">
        <v>7637</v>
      </c>
      <c r="T32" s="1096" t="s">
        <v>7638</v>
      </c>
      <c r="U32" s="1096" t="s">
        <v>7087</v>
      </c>
      <c r="V32" s="1096" t="s">
        <v>7639</v>
      </c>
      <c r="W32" s="1096" t="s">
        <v>7203</v>
      </c>
      <c r="X32" s="1096" t="s">
        <v>7130</v>
      </c>
      <c r="Y32" s="1096" t="s">
        <v>4394</v>
      </c>
      <c r="Z32" s="1096" t="s">
        <v>7640</v>
      </c>
      <c r="AA32" s="1096" t="s">
        <v>4696</v>
      </c>
      <c r="AB32" s="1096" t="s">
        <v>7641</v>
      </c>
      <c r="AC32" s="1096" t="s">
        <v>7642</v>
      </c>
      <c r="AD32" s="1096" t="s">
        <v>7643</v>
      </c>
      <c r="AE32" s="1096" t="s">
        <v>3131</v>
      </c>
      <c r="AF32" s="1096" t="s">
        <v>7644</v>
      </c>
      <c r="AG32" s="1096" t="s">
        <v>7645</v>
      </c>
      <c r="AH32" s="1096" t="s">
        <v>4119</v>
      </c>
      <c r="AI32" s="1096" t="s">
        <v>7646</v>
      </c>
      <c r="AJ32" s="1096" t="s">
        <v>7647</v>
      </c>
      <c r="AK32" s="1096" t="s">
        <v>7648</v>
      </c>
      <c r="AL32" s="1096" t="s">
        <v>7649</v>
      </c>
      <c r="AM32" s="1096" t="s">
        <v>7650</v>
      </c>
      <c r="AN32" s="1096" t="s">
        <v>2425</v>
      </c>
      <c r="AO32" s="1096" t="s">
        <v>7537</v>
      </c>
      <c r="AP32" s="1096" t="s">
        <v>7651</v>
      </c>
      <c r="AQ32" s="1096" t="s">
        <v>3829</v>
      </c>
      <c r="AR32" s="1096" t="s">
        <v>7457</v>
      </c>
      <c r="AS32" s="1096" t="s">
        <v>1129</v>
      </c>
      <c r="AT32" s="1096" t="s">
        <v>7652</v>
      </c>
      <c r="AU32" s="1096" t="s">
        <v>7653</v>
      </c>
      <c r="AV32" s="1097" t="str">
        <f t="shared" si="1"/>
        <v>2:25</v>
      </c>
      <c r="AW32" s="1189" t="s">
        <v>7654</v>
      </c>
    </row>
    <row r="33" ht="15.75" customHeight="1">
      <c r="A33" s="1184" t="s">
        <v>3564</v>
      </c>
      <c r="B33" s="1088" t="s">
        <v>6845</v>
      </c>
      <c r="C33" s="1097" t="s">
        <v>7655</v>
      </c>
      <c r="D33" s="1123" t="s">
        <v>7656</v>
      </c>
      <c r="E33" s="1097" t="s">
        <v>7657</v>
      </c>
      <c r="F33" s="1097" t="s">
        <v>7658</v>
      </c>
      <c r="G33" s="1097" t="s">
        <v>7659</v>
      </c>
      <c r="H33" s="1097" t="s">
        <v>7394</v>
      </c>
      <c r="I33" s="1097" t="s">
        <v>7660</v>
      </c>
      <c r="J33" s="1097" t="s">
        <v>7569</v>
      </c>
      <c r="K33" s="1097" t="s">
        <v>7661</v>
      </c>
      <c r="L33" s="1097" t="s">
        <v>7111</v>
      </c>
      <c r="M33" s="1097" t="s">
        <v>3634</v>
      </c>
      <c r="N33" s="1097" t="s">
        <v>6368</v>
      </c>
      <c r="O33" s="1097" t="s">
        <v>7662</v>
      </c>
      <c r="P33" s="1097" t="s">
        <v>7663</v>
      </c>
      <c r="Q33" s="1097" t="s">
        <v>7664</v>
      </c>
      <c r="R33" s="1097" t="s">
        <v>7665</v>
      </c>
      <c r="S33" s="1097" t="s">
        <v>7344</v>
      </c>
      <c r="T33" s="1097" t="s">
        <v>3757</v>
      </c>
      <c r="U33" s="1097" t="s">
        <v>7666</v>
      </c>
      <c r="V33" s="1097" t="s">
        <v>7667</v>
      </c>
      <c r="W33" s="1097" t="s">
        <v>7668</v>
      </c>
      <c r="X33" s="1097" t="s">
        <v>7669</v>
      </c>
      <c r="Y33" s="1097" t="s">
        <v>7670</v>
      </c>
      <c r="Z33" s="1097" t="s">
        <v>7671</v>
      </c>
      <c r="AA33" s="1097" t="s">
        <v>7672</v>
      </c>
      <c r="AB33" s="1097" t="s">
        <v>7673</v>
      </c>
      <c r="AC33" s="1097" t="s">
        <v>2313</v>
      </c>
      <c r="AD33" s="1097" t="s">
        <v>7674</v>
      </c>
      <c r="AE33" s="1097" t="s">
        <v>1192</v>
      </c>
      <c r="AF33" s="1097" t="s">
        <v>7675</v>
      </c>
      <c r="AG33" s="1097" t="s">
        <v>5280</v>
      </c>
      <c r="AH33" s="1097" t="s">
        <v>2205</v>
      </c>
      <c r="AI33" s="1097" t="s">
        <v>7676</v>
      </c>
      <c r="AJ33" s="1097" t="s">
        <v>7677</v>
      </c>
      <c r="AK33" s="1097" t="s">
        <v>4541</v>
      </c>
      <c r="AL33" s="1097" t="s">
        <v>7678</v>
      </c>
      <c r="AM33" s="1097" t="s">
        <v>7679</v>
      </c>
      <c r="AN33" s="1097" t="s">
        <v>3444</v>
      </c>
      <c r="AO33" s="1097" t="s">
        <v>7175</v>
      </c>
      <c r="AP33" s="1097" t="s">
        <v>7680</v>
      </c>
      <c r="AQ33" s="1097" t="s">
        <v>7681</v>
      </c>
      <c r="AR33" s="1097" t="s">
        <v>7097</v>
      </c>
      <c r="AS33" s="1097" t="s">
        <v>3893</v>
      </c>
      <c r="AT33" s="1097" t="s">
        <v>7682</v>
      </c>
      <c r="AU33" s="1097" t="s">
        <v>7683</v>
      </c>
      <c r="AV33" s="1097" t="str">
        <f t="shared" si="1"/>
        <v>2:44</v>
      </c>
      <c r="AW33" s="1107"/>
    </row>
    <row r="34" ht="15.75" customHeight="1">
      <c r="A34" s="1184" t="s">
        <v>1523</v>
      </c>
      <c r="B34" s="1194" t="s">
        <v>6908</v>
      </c>
      <c r="C34" s="1096" t="s">
        <v>7684</v>
      </c>
      <c r="D34" s="1195" t="s">
        <v>6910</v>
      </c>
      <c r="E34" s="1196" t="s">
        <v>6911</v>
      </c>
      <c r="F34" s="1195" t="s">
        <v>6912</v>
      </c>
      <c r="G34" s="1096" t="s">
        <v>7685</v>
      </c>
      <c r="H34" s="1195" t="s">
        <v>6913</v>
      </c>
      <c r="I34" s="1097" t="s">
        <v>647</v>
      </c>
      <c r="J34" s="1144" t="s">
        <v>7686</v>
      </c>
      <c r="K34" s="1097" t="s">
        <v>7377</v>
      </c>
      <c r="L34" s="1144" t="s">
        <v>3441</v>
      </c>
      <c r="M34" s="1097" t="s">
        <v>7125</v>
      </c>
      <c r="N34" s="1195" t="s">
        <v>6918</v>
      </c>
      <c r="O34" s="1097" t="s">
        <v>7687</v>
      </c>
      <c r="P34" s="1144" t="s">
        <v>1332</v>
      </c>
      <c r="Q34" s="1196" t="s">
        <v>6920</v>
      </c>
      <c r="R34" s="1195" t="s">
        <v>6921</v>
      </c>
      <c r="S34" s="1097" t="s">
        <v>154</v>
      </c>
      <c r="T34" s="1144" t="s">
        <v>3548</v>
      </c>
      <c r="U34" s="1196" t="s">
        <v>6924</v>
      </c>
      <c r="V34" s="1195" t="s">
        <v>6925</v>
      </c>
      <c r="W34" s="1097" t="s">
        <v>7688</v>
      </c>
      <c r="X34" s="1195" t="s">
        <v>6927</v>
      </c>
      <c r="Y34" s="1097" t="s">
        <v>7689</v>
      </c>
      <c r="Z34" s="1130" t="s">
        <v>7349</v>
      </c>
      <c r="AA34" s="1097" t="s">
        <v>7690</v>
      </c>
      <c r="AB34" s="1144" t="s">
        <v>7691</v>
      </c>
      <c r="AC34" s="1096" t="s">
        <v>7692</v>
      </c>
      <c r="AD34" s="1197" t="s">
        <v>7693</v>
      </c>
      <c r="AE34" s="1198" t="s">
        <v>7694</v>
      </c>
      <c r="AF34" s="1197" t="s">
        <v>7695</v>
      </c>
      <c r="AG34" s="1199" t="s">
        <v>5519</v>
      </c>
      <c r="AH34" s="1195" t="s">
        <v>3793</v>
      </c>
      <c r="AI34" s="1196" t="s">
        <v>6932</v>
      </c>
      <c r="AJ34" s="1144" t="s">
        <v>7696</v>
      </c>
      <c r="AK34" s="1097" t="s">
        <v>4713</v>
      </c>
      <c r="AL34" s="1195" t="s">
        <v>2659</v>
      </c>
      <c r="AM34" s="1097" t="s">
        <v>7697</v>
      </c>
      <c r="AN34" s="1144" t="s">
        <v>4487</v>
      </c>
      <c r="AO34" s="1196" t="s">
        <v>6936</v>
      </c>
      <c r="AP34" s="1195" t="s">
        <v>6937</v>
      </c>
      <c r="AQ34" s="1196" t="s">
        <v>6938</v>
      </c>
      <c r="AR34" s="1195" t="s">
        <v>6939</v>
      </c>
      <c r="AS34" s="1097" t="s">
        <v>600</v>
      </c>
      <c r="AT34" s="1195" t="s">
        <v>6940</v>
      </c>
      <c r="AU34" s="1096" t="s">
        <v>6941</v>
      </c>
      <c r="AV34" s="1097" t="str">
        <f t="shared" si="1"/>
        <v>2:24</v>
      </c>
      <c r="AW34" s="1189"/>
    </row>
    <row r="35" ht="15.75" customHeight="1">
      <c r="A35" s="1099" t="s">
        <v>7698</v>
      </c>
      <c r="B35" s="1175" t="s">
        <v>6845</v>
      </c>
      <c r="C35" s="1096" t="s">
        <v>7699</v>
      </c>
      <c r="D35" s="1123" t="s">
        <v>7700</v>
      </c>
      <c r="E35" s="1096" t="s">
        <v>7701</v>
      </c>
      <c r="F35" s="1096" t="s">
        <v>7702</v>
      </c>
      <c r="G35" s="1096" t="s">
        <v>6746</v>
      </c>
      <c r="H35" s="1096" t="s">
        <v>7703</v>
      </c>
      <c r="I35" s="1096" t="s">
        <v>7704</v>
      </c>
      <c r="J35" s="1096" t="s">
        <v>1811</v>
      </c>
      <c r="K35" s="1096" t="s">
        <v>7197</v>
      </c>
      <c r="L35" s="1096" t="s">
        <v>7001</v>
      </c>
      <c r="M35" s="1096" t="s">
        <v>7705</v>
      </c>
      <c r="N35" s="1096" t="s">
        <v>7706</v>
      </c>
      <c r="O35" s="1096" t="s">
        <v>7707</v>
      </c>
      <c r="P35" s="1096" t="s">
        <v>3467</v>
      </c>
      <c r="Q35" s="1096" t="s">
        <v>7708</v>
      </c>
      <c r="R35" s="1096" t="s">
        <v>7709</v>
      </c>
      <c r="S35" s="1096" t="s">
        <v>2676</v>
      </c>
      <c r="T35" s="1097" t="s">
        <v>7710</v>
      </c>
      <c r="U35" s="1097" t="s">
        <v>7711</v>
      </c>
      <c r="V35" s="1096" t="s">
        <v>1228</v>
      </c>
      <c r="W35" s="1096" t="s">
        <v>7712</v>
      </c>
      <c r="X35" s="1096" t="s">
        <v>7713</v>
      </c>
      <c r="Y35" s="1096" t="s">
        <v>7714</v>
      </c>
      <c r="Z35" s="1096" t="s">
        <v>1581</v>
      </c>
      <c r="AA35" s="1096" t="s">
        <v>7615</v>
      </c>
      <c r="AB35" s="1096" t="s">
        <v>7715</v>
      </c>
      <c r="AC35" s="1096" t="s">
        <v>4995</v>
      </c>
      <c r="AD35" s="1096" t="s">
        <v>7716</v>
      </c>
      <c r="AE35" s="1096" t="s">
        <v>4785</v>
      </c>
      <c r="AF35" s="1097" t="s">
        <v>7717</v>
      </c>
      <c r="AG35" s="1096" t="s">
        <v>272</v>
      </c>
      <c r="AH35" s="1096" t="s">
        <v>7718</v>
      </c>
      <c r="AI35" s="1096" t="s">
        <v>7719</v>
      </c>
      <c r="AJ35" s="1096" t="s">
        <v>7720</v>
      </c>
      <c r="AK35" s="1096" t="s">
        <v>7721</v>
      </c>
      <c r="AL35" s="1096" t="s">
        <v>7722</v>
      </c>
      <c r="AM35" s="1096" t="s">
        <v>2768</v>
      </c>
      <c r="AN35" s="1096" t="s">
        <v>7307</v>
      </c>
      <c r="AO35" s="1101" t="str">
        <f>HYPERLINK("https://clips.twitch.tv/AltruisticEmpathicManateeDoritosChip","1:20.90")</f>
        <v>1:20.90</v>
      </c>
      <c r="AP35" s="1096" t="s">
        <v>7723</v>
      </c>
      <c r="AQ35" s="1096" t="s">
        <v>7724</v>
      </c>
      <c r="AR35" s="1096" t="s">
        <v>7725</v>
      </c>
      <c r="AS35" s="1096" t="s">
        <v>7262</v>
      </c>
      <c r="AT35" s="1096" t="s">
        <v>7726</v>
      </c>
      <c r="AU35" s="1096" t="s">
        <v>7727</v>
      </c>
      <c r="AV35" s="1097" t="str">
        <f t="shared" si="1"/>
        <v>2:40</v>
      </c>
      <c r="AW35" s="1156" t="s">
        <v>7728</v>
      </c>
    </row>
    <row r="36" ht="15.75" customHeight="1">
      <c r="A36" s="1143" t="s">
        <v>3349</v>
      </c>
      <c r="B36" s="1150" t="s">
        <v>6873</v>
      </c>
      <c r="C36" s="1089" t="s">
        <v>7729</v>
      </c>
      <c r="D36" s="1123" t="s">
        <v>7730</v>
      </c>
      <c r="E36" s="1130" t="s">
        <v>7731</v>
      </c>
      <c r="F36" s="1130" t="s">
        <v>7732</v>
      </c>
      <c r="G36" s="1200" t="s">
        <v>6878</v>
      </c>
      <c r="H36" s="1131" t="s">
        <v>7733</v>
      </c>
      <c r="I36" s="1131" t="s">
        <v>647</v>
      </c>
      <c r="J36" s="1133" t="s">
        <v>3060</v>
      </c>
      <c r="K36" s="1133" t="s">
        <v>7734</v>
      </c>
      <c r="L36" s="1133" t="s">
        <v>7735</v>
      </c>
      <c r="M36" s="1133" t="s">
        <v>7736</v>
      </c>
      <c r="N36" s="1134" t="s">
        <v>687</v>
      </c>
      <c r="O36" s="1133" t="s">
        <v>7737</v>
      </c>
      <c r="P36" s="1133" t="s">
        <v>263</v>
      </c>
      <c r="Q36" s="1135" t="s">
        <v>7738</v>
      </c>
      <c r="R36" s="1135" t="s">
        <v>6966</v>
      </c>
      <c r="S36" s="1137" t="s">
        <v>7228</v>
      </c>
      <c r="T36" s="1135" t="s">
        <v>7565</v>
      </c>
      <c r="U36" s="1137" t="s">
        <v>7739</v>
      </c>
      <c r="V36" s="1137" t="s">
        <v>3097</v>
      </c>
      <c r="W36" s="1138" t="s">
        <v>7740</v>
      </c>
      <c r="X36" s="1138" t="s">
        <v>807</v>
      </c>
      <c r="Y36" s="1138" t="s">
        <v>3016</v>
      </c>
      <c r="Z36" s="1138" t="s">
        <v>7741</v>
      </c>
      <c r="AA36" s="1138" t="s">
        <v>4501</v>
      </c>
      <c r="AB36" s="1138" t="s">
        <v>7742</v>
      </c>
      <c r="AC36" s="1146" t="s">
        <v>5885</v>
      </c>
      <c r="AD36" s="1130" t="s">
        <v>7743</v>
      </c>
      <c r="AE36" s="1144" t="s">
        <v>7744</v>
      </c>
      <c r="AF36" s="1139" t="s">
        <v>7745</v>
      </c>
      <c r="AG36" s="1139" t="s">
        <v>7746</v>
      </c>
      <c r="AH36" s="1139" t="s">
        <v>2566</v>
      </c>
      <c r="AI36" s="1139" t="s">
        <v>7747</v>
      </c>
      <c r="AJ36" s="1139" t="s">
        <v>7748</v>
      </c>
      <c r="AK36" s="1139" t="s">
        <v>7749</v>
      </c>
      <c r="AL36" s="1147" t="s">
        <v>7750</v>
      </c>
      <c r="AM36" s="1141" t="s">
        <v>7751</v>
      </c>
      <c r="AN36" s="1141" t="s">
        <v>3489</v>
      </c>
      <c r="AO36" s="1141" t="s">
        <v>7752</v>
      </c>
      <c r="AP36" s="1141" t="s">
        <v>7753</v>
      </c>
      <c r="AQ36" s="1141" t="s">
        <v>3258</v>
      </c>
      <c r="AR36" s="1141" t="s">
        <v>6939</v>
      </c>
      <c r="AS36" s="1140" t="s">
        <v>2630</v>
      </c>
      <c r="AT36" s="1133" t="s">
        <v>7754</v>
      </c>
      <c r="AU36" s="1126" t="s">
        <v>7755</v>
      </c>
      <c r="AV36" s="1097" t="str">
        <f t="shared" si="1"/>
        <v>2:51</v>
      </c>
      <c r="AW36" s="1165" t="s">
        <v>7756</v>
      </c>
    </row>
    <row r="37" ht="15.75" customHeight="1">
      <c r="A37" s="1184" t="s">
        <v>2620</v>
      </c>
      <c r="B37" s="1201" t="s">
        <v>6908</v>
      </c>
      <c r="C37" s="1097" t="s">
        <v>7757</v>
      </c>
      <c r="D37" s="1123" t="s">
        <v>7758</v>
      </c>
      <c r="E37" s="1097" t="s">
        <v>7759</v>
      </c>
      <c r="F37" s="1097" t="s">
        <v>7760</v>
      </c>
      <c r="G37" s="1097" t="s">
        <v>7761</v>
      </c>
      <c r="H37" s="1097" t="s">
        <v>7762</v>
      </c>
      <c r="I37" s="1097" t="s">
        <v>1076</v>
      </c>
      <c r="J37" s="1097" t="s">
        <v>7763</v>
      </c>
      <c r="K37" s="1097" t="s">
        <v>7612</v>
      </c>
      <c r="L37" s="1097" t="s">
        <v>3164</v>
      </c>
      <c r="M37" s="1097" t="s">
        <v>7551</v>
      </c>
      <c r="N37" s="1097" t="s">
        <v>7764</v>
      </c>
      <c r="O37" s="1097" t="s">
        <v>7765</v>
      </c>
      <c r="P37" s="1202" t="s">
        <v>4329</v>
      </c>
      <c r="Q37" s="1097" t="s">
        <v>6611</v>
      </c>
      <c r="R37" s="1097" t="s">
        <v>7766</v>
      </c>
      <c r="S37" s="1097" t="s">
        <v>1006</v>
      </c>
      <c r="T37" s="1097" t="s">
        <v>7767</v>
      </c>
      <c r="U37" s="1097" t="s">
        <v>7768</v>
      </c>
      <c r="V37" s="1097" t="s">
        <v>341</v>
      </c>
      <c r="W37" s="1097" t="s">
        <v>7769</v>
      </c>
      <c r="X37" s="1097" t="s">
        <v>687</v>
      </c>
      <c r="Y37" s="1097" t="s">
        <v>3200</v>
      </c>
      <c r="Z37" s="1097" t="s">
        <v>7770</v>
      </c>
      <c r="AA37" s="1097" t="s">
        <v>7591</v>
      </c>
      <c r="AB37" s="1097" t="s">
        <v>3368</v>
      </c>
      <c r="AC37" s="1097" t="s">
        <v>140</v>
      </c>
      <c r="AD37" s="1097" t="s">
        <v>7771</v>
      </c>
      <c r="AE37" s="1097" t="s">
        <v>2404</v>
      </c>
      <c r="AF37" s="1202" t="s">
        <v>2091</v>
      </c>
      <c r="AG37" s="1097" t="s">
        <v>7772</v>
      </c>
      <c r="AH37" s="1097" t="s">
        <v>7773</v>
      </c>
      <c r="AI37" s="1097" t="s">
        <v>7774</v>
      </c>
      <c r="AJ37" s="1097" t="s">
        <v>7775</v>
      </c>
      <c r="AK37" s="1097" t="s">
        <v>5655</v>
      </c>
      <c r="AL37" s="1097" t="s">
        <v>7776</v>
      </c>
      <c r="AM37" s="1202" t="s">
        <v>6935</v>
      </c>
      <c r="AN37" s="1196" t="s">
        <v>1153</v>
      </c>
      <c r="AO37" s="1097" t="s">
        <v>4980</v>
      </c>
      <c r="AP37" s="1097" t="s">
        <v>7777</v>
      </c>
      <c r="AQ37" s="1097" t="s">
        <v>7778</v>
      </c>
      <c r="AR37" s="1097" t="s">
        <v>7147</v>
      </c>
      <c r="AS37" s="1202" t="s">
        <v>5148</v>
      </c>
      <c r="AT37" s="1097" t="s">
        <v>7779</v>
      </c>
      <c r="AU37" s="1097" t="s">
        <v>7780</v>
      </c>
      <c r="AV37" s="1097" t="str">
        <f t="shared" si="1"/>
        <v>3:15</v>
      </c>
      <c r="AW37" s="1156" t="s">
        <v>7781</v>
      </c>
    </row>
    <row r="38">
      <c r="A38" s="1163" t="s">
        <v>1209</v>
      </c>
      <c r="B38" s="1183" t="s">
        <v>6845</v>
      </c>
      <c r="C38" s="1089" t="s">
        <v>7782</v>
      </c>
      <c r="D38" s="1176" t="s">
        <v>7783</v>
      </c>
      <c r="E38" s="1130" t="s">
        <v>7784</v>
      </c>
      <c r="F38" s="1130" t="s">
        <v>7785</v>
      </c>
      <c r="G38" s="1130" t="s">
        <v>7786</v>
      </c>
      <c r="H38" s="1131" t="s">
        <v>7787</v>
      </c>
      <c r="I38" s="1131" t="s">
        <v>3141</v>
      </c>
      <c r="J38" s="1133" t="s">
        <v>190</v>
      </c>
      <c r="K38" s="1133" t="s">
        <v>7070</v>
      </c>
      <c r="L38" s="1133" t="s">
        <v>3144</v>
      </c>
      <c r="M38" s="1133" t="s">
        <v>7788</v>
      </c>
      <c r="N38" s="1133" t="s">
        <v>7789</v>
      </c>
      <c r="O38" s="1133" t="s">
        <v>7790</v>
      </c>
      <c r="P38" s="1133" t="s">
        <v>6999</v>
      </c>
      <c r="Q38" s="1135" t="s">
        <v>7791</v>
      </c>
      <c r="R38" s="1135" t="s">
        <v>7792</v>
      </c>
      <c r="S38" s="1135" t="s">
        <v>7793</v>
      </c>
      <c r="T38" s="1135" t="s">
        <v>7794</v>
      </c>
      <c r="U38" s="1135" t="s">
        <v>7795</v>
      </c>
      <c r="V38" s="1135" t="s">
        <v>7796</v>
      </c>
      <c r="W38" s="1138" t="s">
        <v>7797</v>
      </c>
      <c r="X38" s="1138" t="s">
        <v>7798</v>
      </c>
      <c r="Y38" s="1138" t="s">
        <v>4309</v>
      </c>
      <c r="Z38" s="1138" t="s">
        <v>841</v>
      </c>
      <c r="AA38" s="1138" t="s">
        <v>7799</v>
      </c>
      <c r="AB38" s="1138" t="s">
        <v>5069</v>
      </c>
      <c r="AC38" s="1138" t="s">
        <v>1925</v>
      </c>
      <c r="AD38" s="1130" t="s">
        <v>7800</v>
      </c>
      <c r="AE38" s="1130" t="s">
        <v>4309</v>
      </c>
      <c r="AF38" s="1139" t="s">
        <v>7801</v>
      </c>
      <c r="AG38" s="1139" t="s">
        <v>5725</v>
      </c>
      <c r="AH38" s="1139" t="s">
        <v>2804</v>
      </c>
      <c r="AI38" s="1139" t="s">
        <v>7802</v>
      </c>
      <c r="AJ38" s="1139" t="s">
        <v>7803</v>
      </c>
      <c r="AK38" s="1139" t="s">
        <v>7713</v>
      </c>
      <c r="AL38" s="1139" t="s">
        <v>2636</v>
      </c>
      <c r="AM38" s="1141" t="s">
        <v>7804</v>
      </c>
      <c r="AN38" s="1141" t="s">
        <v>7805</v>
      </c>
      <c r="AO38" s="1141" t="s">
        <v>7806</v>
      </c>
      <c r="AP38" s="1141" t="s">
        <v>7807</v>
      </c>
      <c r="AQ38" s="1141" t="s">
        <v>7388</v>
      </c>
      <c r="AR38" s="1141" t="s">
        <v>7808</v>
      </c>
      <c r="AS38" s="1141" t="s">
        <v>3855</v>
      </c>
      <c r="AT38" s="1133" t="s">
        <v>7809</v>
      </c>
      <c r="AU38" s="1126" t="s">
        <v>7810</v>
      </c>
      <c r="AV38" s="1097" t="str">
        <f t="shared" si="1"/>
        <v>1:34</v>
      </c>
      <c r="AW38" s="1173"/>
    </row>
    <row r="39" ht="15.75" customHeight="1">
      <c r="A39" s="1108" t="s">
        <v>705</v>
      </c>
      <c r="B39" s="1201" t="s">
        <v>6908</v>
      </c>
      <c r="C39" s="1178" t="s">
        <v>7811</v>
      </c>
      <c r="D39" s="1123" t="s">
        <v>7812</v>
      </c>
      <c r="E39" s="1144" t="s">
        <v>7813</v>
      </c>
      <c r="F39" s="1144" t="s">
        <v>7814</v>
      </c>
      <c r="G39" s="1144" t="s">
        <v>7815</v>
      </c>
      <c r="H39" s="1132" t="s">
        <v>7816</v>
      </c>
      <c r="I39" s="1203" t="s">
        <v>235</v>
      </c>
      <c r="J39" s="1204" t="s">
        <v>6914</v>
      </c>
      <c r="K39" s="1134" t="s">
        <v>2705</v>
      </c>
      <c r="L39" s="1204" t="s">
        <v>6916</v>
      </c>
      <c r="M39" s="1204" t="s">
        <v>6917</v>
      </c>
      <c r="N39" s="1134" t="s">
        <v>7817</v>
      </c>
      <c r="O39" s="1204" t="s">
        <v>6919</v>
      </c>
      <c r="P39" s="1134" t="s">
        <v>273</v>
      </c>
      <c r="Q39" s="1137" t="s">
        <v>7818</v>
      </c>
      <c r="R39" s="1137" t="s">
        <v>7819</v>
      </c>
      <c r="S39" s="1205" t="s">
        <v>6922</v>
      </c>
      <c r="T39" s="1205" t="s">
        <v>6923</v>
      </c>
      <c r="U39" s="1137" t="s">
        <v>7820</v>
      </c>
      <c r="V39" s="1137" t="s">
        <v>1063</v>
      </c>
      <c r="W39" s="1206" t="s">
        <v>6926</v>
      </c>
      <c r="X39" s="1146" t="s">
        <v>3094</v>
      </c>
      <c r="Y39" s="1146" t="s">
        <v>1076</v>
      </c>
      <c r="Z39" s="1146" t="s">
        <v>5553</v>
      </c>
      <c r="AA39" s="1146" t="s">
        <v>7332</v>
      </c>
      <c r="AB39" s="1206" t="s">
        <v>6929</v>
      </c>
      <c r="AC39" s="1146" t="s">
        <v>5778</v>
      </c>
      <c r="AD39" s="1207" t="s">
        <v>6930</v>
      </c>
      <c r="AE39" s="1144" t="s">
        <v>7821</v>
      </c>
      <c r="AF39" s="1147" t="s">
        <v>7822</v>
      </c>
      <c r="AG39" s="1208" t="s">
        <v>6931</v>
      </c>
      <c r="AH39" s="1147" t="s">
        <v>2294</v>
      </c>
      <c r="AI39" s="1147" t="s">
        <v>7823</v>
      </c>
      <c r="AJ39" s="1147" t="s">
        <v>7824</v>
      </c>
      <c r="AK39" s="1208" t="s">
        <v>6934</v>
      </c>
      <c r="AL39" s="1147" t="s">
        <v>7825</v>
      </c>
      <c r="AM39" s="1140" t="s">
        <v>7826</v>
      </c>
      <c r="AN39" s="1141" t="s">
        <v>4423</v>
      </c>
      <c r="AO39" s="1140" t="s">
        <v>7827</v>
      </c>
      <c r="AP39" s="1140" t="s">
        <v>7828</v>
      </c>
      <c r="AQ39" s="1140" t="s">
        <v>7829</v>
      </c>
      <c r="AR39" s="1140" t="s">
        <v>7830</v>
      </c>
      <c r="AS39" s="1140" t="s">
        <v>3767</v>
      </c>
      <c r="AT39" s="1134" t="s">
        <v>7831</v>
      </c>
      <c r="AU39" s="1148" t="s">
        <v>7832</v>
      </c>
      <c r="AV39" s="1097" t="str">
        <f t="shared" si="1"/>
        <v>1:58</v>
      </c>
      <c r="AW39" s="1173"/>
    </row>
    <row r="40" ht="15.75" customHeight="1">
      <c r="A40" s="1099" t="s">
        <v>2465</v>
      </c>
      <c r="B40" s="1088" t="s">
        <v>6845</v>
      </c>
      <c r="C40" s="1097" t="s">
        <v>7811</v>
      </c>
      <c r="D40" s="1123" t="s">
        <v>7833</v>
      </c>
      <c r="E40" s="1097" t="s">
        <v>7834</v>
      </c>
      <c r="F40" s="1097" t="s">
        <v>7835</v>
      </c>
      <c r="G40" s="1097" t="s">
        <v>7836</v>
      </c>
      <c r="H40" s="1097" t="s">
        <v>7403</v>
      </c>
      <c r="I40" s="1097" t="s">
        <v>5686</v>
      </c>
      <c r="J40" s="1097" t="s">
        <v>7837</v>
      </c>
      <c r="K40" s="1097" t="s">
        <v>2959</v>
      </c>
      <c r="L40" s="1097" t="s">
        <v>7838</v>
      </c>
      <c r="M40" s="1097" t="s">
        <v>7839</v>
      </c>
      <c r="N40" s="1097" t="s">
        <v>1836</v>
      </c>
      <c r="O40" s="1097" t="s">
        <v>7840</v>
      </c>
      <c r="P40" s="1097" t="s">
        <v>4110</v>
      </c>
      <c r="Q40" s="1097" t="s">
        <v>1694</v>
      </c>
      <c r="R40" s="1097" t="s">
        <v>7792</v>
      </c>
      <c r="S40" s="1097" t="s">
        <v>7421</v>
      </c>
      <c r="T40" s="1097" t="s">
        <v>7841</v>
      </c>
      <c r="U40" s="1097" t="s">
        <v>7842</v>
      </c>
      <c r="V40" s="1097" t="s">
        <v>7843</v>
      </c>
      <c r="W40" s="1097" t="s">
        <v>7844</v>
      </c>
      <c r="X40" s="1097" t="s">
        <v>7845</v>
      </c>
      <c r="Y40" s="1097" t="s">
        <v>273</v>
      </c>
      <c r="Z40" s="1097" t="s">
        <v>6183</v>
      </c>
      <c r="AA40" s="1097" t="s">
        <v>7383</v>
      </c>
      <c r="AB40" s="1097" t="s">
        <v>6953</v>
      </c>
      <c r="AC40" s="1097" t="s">
        <v>4995</v>
      </c>
      <c r="AD40" s="1097" t="s">
        <v>7846</v>
      </c>
      <c r="AE40" s="1097" t="s">
        <v>273</v>
      </c>
      <c r="AF40" s="1097" t="s">
        <v>7847</v>
      </c>
      <c r="AG40" s="1097" t="s">
        <v>6096</v>
      </c>
      <c r="AH40" s="1097" t="s">
        <v>4102</v>
      </c>
      <c r="AI40" s="1097" t="s">
        <v>7848</v>
      </c>
      <c r="AJ40" s="1097" t="s">
        <v>7803</v>
      </c>
      <c r="AK40" s="1097" t="s">
        <v>7849</v>
      </c>
      <c r="AL40" s="1097" t="s">
        <v>7850</v>
      </c>
      <c r="AM40" s="1097" t="s">
        <v>7851</v>
      </c>
      <c r="AN40" s="1097" t="s">
        <v>4585</v>
      </c>
      <c r="AO40" s="1097" t="s">
        <v>7852</v>
      </c>
      <c r="AP40" s="1097" t="s">
        <v>7853</v>
      </c>
      <c r="AQ40" s="1097" t="s">
        <v>7854</v>
      </c>
      <c r="AR40" s="1097" t="s">
        <v>7855</v>
      </c>
      <c r="AS40" s="1097" t="s">
        <v>3402</v>
      </c>
      <c r="AT40" s="1097" t="s">
        <v>7856</v>
      </c>
      <c r="AU40" s="1097" t="s">
        <v>7414</v>
      </c>
      <c r="AV40" s="1097" t="str">
        <f t="shared" si="1"/>
        <v>2:27</v>
      </c>
      <c r="AW40" s="1156"/>
    </row>
    <row r="41" ht="15.75" customHeight="1">
      <c r="A41" s="1163" t="s">
        <v>2487</v>
      </c>
      <c r="B41" s="1209" t="s">
        <v>6873</v>
      </c>
      <c r="C41" s="1089" t="s">
        <v>7857</v>
      </c>
      <c r="D41" s="1130" t="s">
        <v>7858</v>
      </c>
      <c r="E41" s="1117" t="s">
        <v>5631</v>
      </c>
      <c r="F41" s="1117" t="s">
        <v>7859</v>
      </c>
      <c r="G41" s="1130" t="s">
        <v>7860</v>
      </c>
      <c r="H41" s="1131" t="s">
        <v>7861</v>
      </c>
      <c r="I41" s="1117" t="s">
        <v>1001</v>
      </c>
      <c r="J41" s="1117" t="s">
        <v>7395</v>
      </c>
      <c r="K41" s="1117" t="s">
        <v>7469</v>
      </c>
      <c r="L41" s="1117" t="s">
        <v>1785</v>
      </c>
      <c r="M41" s="1117" t="s">
        <v>7862</v>
      </c>
      <c r="N41" s="1133" t="s">
        <v>7863</v>
      </c>
      <c r="O41" s="1117" t="s">
        <v>7864</v>
      </c>
      <c r="P41" s="1133" t="s">
        <v>7642</v>
      </c>
      <c r="Q41" s="1117" t="s">
        <v>1782</v>
      </c>
      <c r="R41" s="1117" t="s">
        <v>4583</v>
      </c>
      <c r="S41" s="1135" t="s">
        <v>7372</v>
      </c>
      <c r="T41" s="1117" t="s">
        <v>4864</v>
      </c>
      <c r="U41" s="1135" t="s">
        <v>7865</v>
      </c>
      <c r="V41" s="1117" t="s">
        <v>2449</v>
      </c>
      <c r="W41" s="1117" t="s">
        <v>7866</v>
      </c>
      <c r="X41" s="1117" t="s">
        <v>7110</v>
      </c>
      <c r="Y41" s="1117" t="s">
        <v>7408</v>
      </c>
      <c r="Z41" s="1117" t="s">
        <v>2319</v>
      </c>
      <c r="AA41" s="1138" t="s">
        <v>7867</v>
      </c>
      <c r="AB41" s="1117" t="s">
        <v>3396</v>
      </c>
      <c r="AC41" s="1117" t="s">
        <v>7868</v>
      </c>
      <c r="AD41" s="1117" t="s">
        <v>7869</v>
      </c>
      <c r="AE41" s="1168" t="s">
        <v>6894</v>
      </c>
      <c r="AF41" s="1117" t="s">
        <v>7870</v>
      </c>
      <c r="AG41" s="1117" t="s">
        <v>7482</v>
      </c>
      <c r="AH41" s="1117" t="s">
        <v>7871</v>
      </c>
      <c r="AI41" s="1139" t="s">
        <v>7872</v>
      </c>
      <c r="AJ41" s="1117" t="s">
        <v>7873</v>
      </c>
      <c r="AK41" s="1117" t="s">
        <v>3060</v>
      </c>
      <c r="AL41" s="1117" t="s">
        <v>1637</v>
      </c>
      <c r="AM41" s="1117" t="s">
        <v>7848</v>
      </c>
      <c r="AN41" s="1141" t="s">
        <v>2410</v>
      </c>
      <c r="AO41" s="1117" t="s">
        <v>4383</v>
      </c>
      <c r="AP41" s="1117" t="s">
        <v>7874</v>
      </c>
      <c r="AQ41" s="1141" t="s">
        <v>5232</v>
      </c>
      <c r="AR41" s="1117" t="s">
        <v>7875</v>
      </c>
      <c r="AS41" s="1210" t="s">
        <v>1599</v>
      </c>
      <c r="AT41" s="1117" t="s">
        <v>7876</v>
      </c>
      <c r="AU41" s="1126" t="s">
        <v>7877</v>
      </c>
      <c r="AV41" s="1096" t="s">
        <v>6473</v>
      </c>
      <c r="AW41" s="1165" t="s">
        <v>7878</v>
      </c>
    </row>
    <row r="42" ht="15.75" customHeight="1">
      <c r="A42" s="1163" t="s">
        <v>2395</v>
      </c>
      <c r="B42" s="1209" t="s">
        <v>6873</v>
      </c>
      <c r="C42" s="1089" t="s">
        <v>7879</v>
      </c>
      <c r="D42" s="1123" t="s">
        <v>7880</v>
      </c>
      <c r="E42" s="1130" t="s">
        <v>7881</v>
      </c>
      <c r="F42" s="1130" t="s">
        <v>7882</v>
      </c>
      <c r="G42" s="1130" t="s">
        <v>7883</v>
      </c>
      <c r="H42" s="1131" t="s">
        <v>7884</v>
      </c>
      <c r="I42" s="1131" t="s">
        <v>2135</v>
      </c>
      <c r="J42" s="1133" t="s">
        <v>7885</v>
      </c>
      <c r="K42" s="1133" t="s">
        <v>3151</v>
      </c>
      <c r="L42" s="1133" t="s">
        <v>4523</v>
      </c>
      <c r="M42" s="1133" t="s">
        <v>973</v>
      </c>
      <c r="N42" s="1133" t="s">
        <v>7886</v>
      </c>
      <c r="O42" s="1133" t="s">
        <v>7887</v>
      </c>
      <c r="P42" s="1133" t="s">
        <v>4920</v>
      </c>
      <c r="Q42" s="1135" t="s">
        <v>7888</v>
      </c>
      <c r="R42" s="1135" t="s">
        <v>4651</v>
      </c>
      <c r="S42" s="1135" t="s">
        <v>7147</v>
      </c>
      <c r="T42" s="1135" t="s">
        <v>7886</v>
      </c>
      <c r="U42" s="1135" t="s">
        <v>7889</v>
      </c>
      <c r="V42" s="1135" t="s">
        <v>5085</v>
      </c>
      <c r="W42" s="1138" t="s">
        <v>7556</v>
      </c>
      <c r="X42" s="1138" t="s">
        <v>4718</v>
      </c>
      <c r="Y42" s="1138" t="s">
        <v>7890</v>
      </c>
      <c r="Z42" s="1138" t="s">
        <v>7891</v>
      </c>
      <c r="AA42" s="1138" t="s">
        <v>3452</v>
      </c>
      <c r="AB42" s="1138" t="s">
        <v>7174</v>
      </c>
      <c r="AC42" s="1138" t="s">
        <v>1505</v>
      </c>
      <c r="AD42" s="1130" t="s">
        <v>7892</v>
      </c>
      <c r="AE42" s="1130" t="s">
        <v>7893</v>
      </c>
      <c r="AF42" s="1139" t="s">
        <v>7894</v>
      </c>
      <c r="AG42" s="1139" t="s">
        <v>272</v>
      </c>
      <c r="AH42" s="1139" t="s">
        <v>7871</v>
      </c>
      <c r="AI42" s="1139" t="s">
        <v>7646</v>
      </c>
      <c r="AJ42" s="1211" t="s">
        <v>6898</v>
      </c>
      <c r="AK42" s="1139" t="s">
        <v>7673</v>
      </c>
      <c r="AL42" s="1139" t="s">
        <v>7895</v>
      </c>
      <c r="AM42" s="1141" t="s">
        <v>7896</v>
      </c>
      <c r="AN42" s="1141" t="s">
        <v>7897</v>
      </c>
      <c r="AO42" s="1141" t="s">
        <v>7898</v>
      </c>
      <c r="AP42" s="1141" t="s">
        <v>7899</v>
      </c>
      <c r="AQ42" s="1141" t="s">
        <v>6399</v>
      </c>
      <c r="AR42" s="1141" t="s">
        <v>7900</v>
      </c>
      <c r="AS42" s="1141" t="s">
        <v>5141</v>
      </c>
      <c r="AT42" s="1133" t="s">
        <v>7901</v>
      </c>
      <c r="AU42" s="1212" t="s">
        <v>7902</v>
      </c>
      <c r="AV42" s="1097" t="str">
        <f t="shared" ref="AV42:AV54" si="2">TEXT(AU42-C42,"m:ss")</f>
        <v>4:24</v>
      </c>
      <c r="AW42" s="1127"/>
    </row>
    <row r="43">
      <c r="A43" s="1184" t="s">
        <v>1431</v>
      </c>
      <c r="B43" s="1183" t="s">
        <v>6873</v>
      </c>
      <c r="C43" s="1089" t="s">
        <v>7903</v>
      </c>
      <c r="D43" s="1213" t="s">
        <v>7904</v>
      </c>
      <c r="E43" s="1130" t="s">
        <v>3508</v>
      </c>
      <c r="F43" s="1130" t="s">
        <v>7905</v>
      </c>
      <c r="G43" s="1130" t="s">
        <v>7906</v>
      </c>
      <c r="H43" s="1117" t="s">
        <v>7907</v>
      </c>
      <c r="I43" s="1131" t="s">
        <v>4238</v>
      </c>
      <c r="J43" s="1133" t="s">
        <v>7908</v>
      </c>
      <c r="K43" s="1133" t="s">
        <v>7909</v>
      </c>
      <c r="L43" s="1214" t="s">
        <v>5862</v>
      </c>
      <c r="M43" s="1133" t="s">
        <v>7910</v>
      </c>
      <c r="N43" s="1133" t="s">
        <v>7594</v>
      </c>
      <c r="O43" s="1133" t="s">
        <v>7911</v>
      </c>
      <c r="P43" s="1133" t="s">
        <v>7206</v>
      </c>
      <c r="Q43" s="1135" t="s">
        <v>7912</v>
      </c>
      <c r="R43" s="1215" t="s">
        <v>6887</v>
      </c>
      <c r="S43" s="1135" t="s">
        <v>2084</v>
      </c>
      <c r="T43" s="1135" t="s">
        <v>7913</v>
      </c>
      <c r="U43" s="1135" t="s">
        <v>7914</v>
      </c>
      <c r="V43" s="1135" t="s">
        <v>7915</v>
      </c>
      <c r="W43" s="1138" t="s">
        <v>7916</v>
      </c>
      <c r="X43" s="1138" t="s">
        <v>7917</v>
      </c>
      <c r="Y43" s="1216" t="s">
        <v>600</v>
      </c>
      <c r="Z43" s="1138" t="s">
        <v>7741</v>
      </c>
      <c r="AA43" s="1096" t="s">
        <v>7794</v>
      </c>
      <c r="AB43" s="1138" t="s">
        <v>7918</v>
      </c>
      <c r="AC43" s="1167" t="s">
        <v>4748</v>
      </c>
      <c r="AD43" s="1130" t="s">
        <v>7919</v>
      </c>
      <c r="AE43" s="1130" t="s">
        <v>2404</v>
      </c>
      <c r="AF43" s="1139" t="s">
        <v>7920</v>
      </c>
      <c r="AG43" s="1139" t="s">
        <v>7332</v>
      </c>
      <c r="AH43" s="1139" t="s">
        <v>352</v>
      </c>
      <c r="AI43" s="1139" t="s">
        <v>2072</v>
      </c>
      <c r="AJ43" s="1139" t="s">
        <v>7921</v>
      </c>
      <c r="AK43" s="1139" t="s">
        <v>3136</v>
      </c>
      <c r="AL43" s="1139" t="s">
        <v>3859</v>
      </c>
      <c r="AM43" s="1141" t="s">
        <v>7922</v>
      </c>
      <c r="AN43" s="1141" t="s">
        <v>5138</v>
      </c>
      <c r="AO43" s="1141" t="s">
        <v>6187</v>
      </c>
      <c r="AP43" s="1141" t="s">
        <v>7923</v>
      </c>
      <c r="AQ43" s="1141" t="s">
        <v>7924</v>
      </c>
      <c r="AR43" s="1141" t="s">
        <v>7925</v>
      </c>
      <c r="AS43" s="1141" t="s">
        <v>2597</v>
      </c>
      <c r="AT43" s="1133" t="s">
        <v>7926</v>
      </c>
      <c r="AU43" s="1126" t="s">
        <v>7927</v>
      </c>
      <c r="AV43" s="1148" t="str">
        <f t="shared" si="2"/>
        <v>4:32</v>
      </c>
      <c r="AW43" s="1173"/>
    </row>
    <row r="44">
      <c r="A44" s="1184" t="s">
        <v>2848</v>
      </c>
      <c r="B44" s="1191" t="s">
        <v>6873</v>
      </c>
      <c r="C44" s="1096" t="s">
        <v>7091</v>
      </c>
      <c r="D44" s="1198" t="s">
        <v>7928</v>
      </c>
      <c r="E44" s="1117" t="s">
        <v>7929</v>
      </c>
      <c r="F44" s="1096" t="s">
        <v>7930</v>
      </c>
      <c r="G44" s="1117" t="s">
        <v>7931</v>
      </c>
      <c r="H44" s="1117" t="s">
        <v>3357</v>
      </c>
      <c r="I44" s="1117" t="s">
        <v>7932</v>
      </c>
      <c r="J44" s="1117" t="s">
        <v>5098</v>
      </c>
      <c r="K44" s="1117" t="s">
        <v>7933</v>
      </c>
      <c r="L44" s="1117" t="s">
        <v>7934</v>
      </c>
      <c r="M44" s="1117" t="s">
        <v>3011</v>
      </c>
      <c r="N44" s="1117" t="s">
        <v>5397</v>
      </c>
      <c r="O44" s="1117" t="s">
        <v>7935</v>
      </c>
      <c r="P44" s="1117" t="s">
        <v>403</v>
      </c>
      <c r="Q44" s="1117" t="s">
        <v>7936</v>
      </c>
      <c r="R44" s="1117" t="s">
        <v>201</v>
      </c>
      <c r="S44" s="1117" t="s">
        <v>2507</v>
      </c>
      <c r="T44" s="1117" t="s">
        <v>7937</v>
      </c>
      <c r="U44" s="1117" t="s">
        <v>7938</v>
      </c>
      <c r="V44" s="1117" t="s">
        <v>1749</v>
      </c>
      <c r="W44" s="1117" t="s">
        <v>925</v>
      </c>
      <c r="X44" s="1117" t="s">
        <v>5520</v>
      </c>
      <c r="Y44" s="1117" t="s">
        <v>7670</v>
      </c>
      <c r="Z44" s="1117" t="s">
        <v>6928</v>
      </c>
      <c r="AA44" s="1117" t="s">
        <v>7939</v>
      </c>
      <c r="AB44" s="1117" t="s">
        <v>7940</v>
      </c>
      <c r="AC44" s="1117" t="s">
        <v>6158</v>
      </c>
      <c r="AD44" s="1117" t="s">
        <v>7941</v>
      </c>
      <c r="AE44" s="1117" t="s">
        <v>463</v>
      </c>
      <c r="AF44" s="1117" t="s">
        <v>7942</v>
      </c>
      <c r="AG44" s="1117" t="s">
        <v>2097</v>
      </c>
      <c r="AH44" s="1117" t="s">
        <v>7943</v>
      </c>
      <c r="AI44" s="1117" t="s">
        <v>657</v>
      </c>
      <c r="AJ44" s="1117" t="s">
        <v>7944</v>
      </c>
      <c r="AK44" s="1117" t="s">
        <v>7945</v>
      </c>
      <c r="AL44" s="1117" t="s">
        <v>2165</v>
      </c>
      <c r="AM44" s="1117" t="s">
        <v>6949</v>
      </c>
      <c r="AN44" s="1117" t="s">
        <v>7735</v>
      </c>
      <c r="AO44" s="1117" t="s">
        <v>7946</v>
      </c>
      <c r="AP44" s="1117" t="s">
        <v>7947</v>
      </c>
      <c r="AQ44" s="1117" t="s">
        <v>3128</v>
      </c>
      <c r="AR44" s="1117" t="s">
        <v>7105</v>
      </c>
      <c r="AS44" s="1117" t="s">
        <v>3095</v>
      </c>
      <c r="AT44" s="1117" t="s">
        <v>7948</v>
      </c>
      <c r="AU44" s="1096" t="s">
        <v>7949</v>
      </c>
      <c r="AV44" s="1096" t="str">
        <f t="shared" si="2"/>
        <v>3:49</v>
      </c>
      <c r="AW44" s="1189" t="s">
        <v>7950</v>
      </c>
    </row>
    <row r="45" ht="15.75" customHeight="1">
      <c r="A45" s="1143" t="s">
        <v>1361</v>
      </c>
      <c r="B45" s="1088" t="s">
        <v>6845</v>
      </c>
      <c r="C45" s="1089" t="s">
        <v>7951</v>
      </c>
      <c r="D45" s="1123" t="s">
        <v>7952</v>
      </c>
      <c r="E45" s="1130" t="s">
        <v>1184</v>
      </c>
      <c r="F45" s="1130" t="s">
        <v>7953</v>
      </c>
      <c r="G45" s="1144" t="s">
        <v>7954</v>
      </c>
      <c r="H45" s="1132" t="s">
        <v>5392</v>
      </c>
      <c r="I45" s="1132" t="s">
        <v>206</v>
      </c>
      <c r="J45" s="1134" t="s">
        <v>4277</v>
      </c>
      <c r="K45" s="1134" t="s">
        <v>1336</v>
      </c>
      <c r="L45" s="1134" t="s">
        <v>912</v>
      </c>
      <c r="M45" s="1134" t="s">
        <v>7955</v>
      </c>
      <c r="N45" s="1134" t="s">
        <v>7956</v>
      </c>
      <c r="O45" s="1134" t="s">
        <v>7957</v>
      </c>
      <c r="P45" s="1134" t="s">
        <v>7958</v>
      </c>
      <c r="Q45" s="1137" t="s">
        <v>7959</v>
      </c>
      <c r="R45" s="1137" t="s">
        <v>7526</v>
      </c>
      <c r="S45" s="1137" t="s">
        <v>7960</v>
      </c>
      <c r="T45" s="1137" t="s">
        <v>2768</v>
      </c>
      <c r="U45" s="1137" t="s">
        <v>5377</v>
      </c>
      <c r="V45" s="1137" t="s">
        <v>7639</v>
      </c>
      <c r="W45" s="1146" t="s">
        <v>7961</v>
      </c>
      <c r="X45" s="1146" t="s">
        <v>7646</v>
      </c>
      <c r="Y45" s="1146" t="s">
        <v>3200</v>
      </c>
      <c r="Z45" s="1146" t="s">
        <v>6929</v>
      </c>
      <c r="AA45" s="1146" t="s">
        <v>4845</v>
      </c>
      <c r="AB45" s="1146" t="s">
        <v>4446</v>
      </c>
      <c r="AC45" s="1146" t="s">
        <v>7282</v>
      </c>
      <c r="AD45" s="1130" t="s">
        <v>7962</v>
      </c>
      <c r="AE45" s="1144" t="s">
        <v>3940</v>
      </c>
      <c r="AF45" s="1147" t="s">
        <v>7963</v>
      </c>
      <c r="AG45" s="1147" t="s">
        <v>7964</v>
      </c>
      <c r="AH45" s="1147" t="s">
        <v>7965</v>
      </c>
      <c r="AI45" s="1147" t="s">
        <v>1467</v>
      </c>
      <c r="AJ45" s="1147" t="s">
        <v>7966</v>
      </c>
      <c r="AK45" s="1139" t="s">
        <v>5103</v>
      </c>
      <c r="AL45" s="1139" t="s">
        <v>7967</v>
      </c>
      <c r="AM45" s="1140" t="s">
        <v>7968</v>
      </c>
      <c r="AN45" s="1140" t="s">
        <v>7969</v>
      </c>
      <c r="AO45" s="1140" t="s">
        <v>7970</v>
      </c>
      <c r="AP45" s="1140" t="s">
        <v>7971</v>
      </c>
      <c r="AQ45" s="1140" t="s">
        <v>7972</v>
      </c>
      <c r="AR45" s="1141" t="s">
        <v>5722</v>
      </c>
      <c r="AS45" s="1140" t="s">
        <v>3402</v>
      </c>
      <c r="AT45" s="1134" t="s">
        <v>7973</v>
      </c>
      <c r="AU45" s="1148" t="s">
        <v>7974</v>
      </c>
      <c r="AV45" s="1097" t="str">
        <f t="shared" si="2"/>
        <v>4:40</v>
      </c>
      <c r="AW45" s="1173" t="s">
        <v>7975</v>
      </c>
    </row>
    <row r="46">
      <c r="A46" s="1163" t="s">
        <v>1314</v>
      </c>
      <c r="B46" s="1183" t="s">
        <v>6845</v>
      </c>
      <c r="C46" s="1089" t="s">
        <v>7976</v>
      </c>
      <c r="D46" s="1213" t="s">
        <v>7977</v>
      </c>
      <c r="E46" s="1130" t="s">
        <v>7978</v>
      </c>
      <c r="F46" s="1130" t="s">
        <v>7979</v>
      </c>
      <c r="G46" s="1130" t="s">
        <v>7980</v>
      </c>
      <c r="H46" s="1117" t="s">
        <v>7981</v>
      </c>
      <c r="I46" s="1131" t="s">
        <v>550</v>
      </c>
      <c r="J46" s="1133" t="s">
        <v>7982</v>
      </c>
      <c r="K46" s="1133" t="s">
        <v>7983</v>
      </c>
      <c r="L46" s="1133" t="s">
        <v>7984</v>
      </c>
      <c r="M46" s="1133" t="s">
        <v>821</v>
      </c>
      <c r="N46" s="1133" t="s">
        <v>7130</v>
      </c>
      <c r="O46" s="1133" t="s">
        <v>7985</v>
      </c>
      <c r="P46" s="1133" t="s">
        <v>2124</v>
      </c>
      <c r="Q46" s="1135" t="s">
        <v>7986</v>
      </c>
      <c r="R46" s="1135" t="s">
        <v>7987</v>
      </c>
      <c r="S46" s="1135" t="s">
        <v>7752</v>
      </c>
      <c r="T46" s="1135" t="s">
        <v>2317</v>
      </c>
      <c r="U46" s="1135" t="s">
        <v>7988</v>
      </c>
      <c r="V46" s="1135" t="s">
        <v>7277</v>
      </c>
      <c r="W46" s="1138" t="s">
        <v>7989</v>
      </c>
      <c r="X46" s="1138" t="s">
        <v>7990</v>
      </c>
      <c r="Y46" s="1138" t="s">
        <v>7991</v>
      </c>
      <c r="Z46" s="1138" t="s">
        <v>712</v>
      </c>
      <c r="AA46" s="1096" t="s">
        <v>7794</v>
      </c>
      <c r="AB46" s="1138" t="s">
        <v>5986</v>
      </c>
      <c r="AC46" s="1138" t="s">
        <v>7992</v>
      </c>
      <c r="AD46" s="1130" t="s">
        <v>7993</v>
      </c>
      <c r="AE46" s="1130" t="s">
        <v>7994</v>
      </c>
      <c r="AF46" s="1139" t="s">
        <v>7995</v>
      </c>
      <c r="AG46" s="1139" t="s">
        <v>2805</v>
      </c>
      <c r="AH46" s="1139" t="s">
        <v>3752</v>
      </c>
      <c r="AI46" s="1139" t="s">
        <v>7996</v>
      </c>
      <c r="AJ46" s="1139" t="s">
        <v>7997</v>
      </c>
      <c r="AK46" s="1139" t="s">
        <v>7998</v>
      </c>
      <c r="AL46" s="1139" t="s">
        <v>7999</v>
      </c>
      <c r="AM46" s="1141" t="s">
        <v>8000</v>
      </c>
      <c r="AN46" s="1141" t="s">
        <v>5104</v>
      </c>
      <c r="AO46" s="1141" t="s">
        <v>8001</v>
      </c>
      <c r="AP46" s="1141" t="s">
        <v>8002</v>
      </c>
      <c r="AQ46" s="1141" t="s">
        <v>7459</v>
      </c>
      <c r="AR46" s="1141" t="s">
        <v>8003</v>
      </c>
      <c r="AS46" s="1141" t="s">
        <v>4219</v>
      </c>
      <c r="AT46" s="1133" t="s">
        <v>8004</v>
      </c>
      <c r="AU46" s="1126" t="s">
        <v>8005</v>
      </c>
      <c r="AV46" s="1148" t="str">
        <f t="shared" si="2"/>
        <v>5:07</v>
      </c>
      <c r="AW46" s="1165" t="s">
        <v>8006</v>
      </c>
    </row>
    <row r="47" ht="15.75" customHeight="1">
      <c r="A47" s="1163" t="s">
        <v>6441</v>
      </c>
      <c r="B47" s="1183" t="s">
        <v>6845</v>
      </c>
      <c r="C47" s="1089" t="s">
        <v>8007</v>
      </c>
      <c r="D47" s="1130" t="s">
        <v>8008</v>
      </c>
      <c r="E47" s="1130" t="s">
        <v>5819</v>
      </c>
      <c r="F47" s="1130" t="s">
        <v>7575</v>
      </c>
      <c r="G47" s="1130" t="s">
        <v>8009</v>
      </c>
      <c r="H47" s="1131" t="s">
        <v>8010</v>
      </c>
      <c r="I47" s="1131" t="s">
        <v>8011</v>
      </c>
      <c r="J47" s="1133" t="s">
        <v>8012</v>
      </c>
      <c r="K47" s="1133" t="s">
        <v>6865</v>
      </c>
      <c r="L47" s="1133" t="s">
        <v>7046</v>
      </c>
      <c r="M47" s="1133" t="s">
        <v>8013</v>
      </c>
      <c r="N47" s="1133" t="s">
        <v>7303</v>
      </c>
      <c r="O47" s="1133" t="s">
        <v>8014</v>
      </c>
      <c r="P47" s="1133" t="s">
        <v>3647</v>
      </c>
      <c r="Q47" s="1135" t="s">
        <v>8015</v>
      </c>
      <c r="R47" s="1135" t="s">
        <v>7766</v>
      </c>
      <c r="S47" s="1135" t="s">
        <v>1086</v>
      </c>
      <c r="T47" s="1135" t="s">
        <v>2573</v>
      </c>
      <c r="U47" s="1135" t="s">
        <v>8016</v>
      </c>
      <c r="V47" s="1135" t="s">
        <v>8017</v>
      </c>
      <c r="W47" s="1138" t="s">
        <v>8018</v>
      </c>
      <c r="X47" s="1138" t="s">
        <v>5103</v>
      </c>
      <c r="Y47" s="1138" t="s">
        <v>8019</v>
      </c>
      <c r="Z47" s="1138" t="s">
        <v>8020</v>
      </c>
      <c r="AA47" s="1096" t="s">
        <v>8021</v>
      </c>
      <c r="AB47" s="1138" t="s">
        <v>7560</v>
      </c>
      <c r="AC47" s="1138" t="s">
        <v>3717</v>
      </c>
      <c r="AD47" s="1130" t="s">
        <v>8022</v>
      </c>
      <c r="AE47" s="1130" t="s">
        <v>8023</v>
      </c>
      <c r="AF47" s="1217" t="s">
        <v>8024</v>
      </c>
      <c r="AG47" s="1139" t="s">
        <v>5915</v>
      </c>
      <c r="AH47" s="1139" t="s">
        <v>7965</v>
      </c>
      <c r="AI47" s="1139" t="s">
        <v>2805</v>
      </c>
      <c r="AJ47" s="1139" t="s">
        <v>8025</v>
      </c>
      <c r="AK47" s="1139" t="s">
        <v>153</v>
      </c>
      <c r="AL47" s="1139" t="s">
        <v>7999</v>
      </c>
      <c r="AM47" s="1141" t="s">
        <v>4845</v>
      </c>
      <c r="AN47" s="1141" t="s">
        <v>8026</v>
      </c>
      <c r="AO47" s="1141" t="s">
        <v>1966</v>
      </c>
      <c r="AP47" s="1141" t="s">
        <v>8027</v>
      </c>
      <c r="AQ47" s="1141" t="s">
        <v>8028</v>
      </c>
      <c r="AR47" s="1141" t="s">
        <v>7499</v>
      </c>
      <c r="AS47" s="1141" t="s">
        <v>3333</v>
      </c>
      <c r="AT47" s="1133" t="s">
        <v>8029</v>
      </c>
      <c r="AU47" s="1126" t="s">
        <v>8030</v>
      </c>
      <c r="AV47" s="1097" t="str">
        <f t="shared" si="2"/>
        <v>2:25</v>
      </c>
      <c r="AW47" s="1193" t="s">
        <v>8031</v>
      </c>
    </row>
    <row r="48" ht="15.75" customHeight="1">
      <c r="A48" s="1154" t="s">
        <v>8032</v>
      </c>
      <c r="B48" s="1088" t="s">
        <v>6845</v>
      </c>
      <c r="C48" s="1097" t="s">
        <v>8007</v>
      </c>
      <c r="D48" s="1123" t="s">
        <v>8033</v>
      </c>
      <c r="E48" s="1097" t="s">
        <v>8034</v>
      </c>
      <c r="F48" s="1097" t="s">
        <v>8035</v>
      </c>
      <c r="G48" s="1097" t="s">
        <v>8036</v>
      </c>
      <c r="H48" s="1097" t="s">
        <v>8037</v>
      </c>
      <c r="I48" s="1097" t="s">
        <v>3958</v>
      </c>
      <c r="J48" s="1097" t="s">
        <v>8038</v>
      </c>
      <c r="K48" s="1097" t="s">
        <v>8039</v>
      </c>
      <c r="L48" s="1097" t="s">
        <v>1138</v>
      </c>
      <c r="M48" s="1097" t="s">
        <v>821</v>
      </c>
      <c r="N48" s="1097" t="s">
        <v>8040</v>
      </c>
      <c r="O48" s="1097" t="s">
        <v>3727</v>
      </c>
      <c r="P48" s="1097" t="s">
        <v>6880</v>
      </c>
      <c r="Q48" s="1097" t="s">
        <v>8041</v>
      </c>
      <c r="R48" s="1097" t="s">
        <v>8042</v>
      </c>
      <c r="S48" s="1097" t="s">
        <v>7725</v>
      </c>
      <c r="T48" s="1097" t="s">
        <v>7804</v>
      </c>
      <c r="U48" s="1097" t="s">
        <v>8043</v>
      </c>
      <c r="V48" s="1097" t="s">
        <v>8044</v>
      </c>
      <c r="W48" s="1097" t="s">
        <v>8045</v>
      </c>
      <c r="X48" s="1097" t="s">
        <v>8046</v>
      </c>
      <c r="Y48" s="1097" t="s">
        <v>3717</v>
      </c>
      <c r="Z48" s="1097" t="s">
        <v>5368</v>
      </c>
      <c r="AA48" s="1097" t="s">
        <v>7257</v>
      </c>
      <c r="AB48" s="1097" t="s">
        <v>8047</v>
      </c>
      <c r="AC48" s="1097" t="s">
        <v>273</v>
      </c>
      <c r="AD48" s="1097" t="s">
        <v>5242</v>
      </c>
      <c r="AE48" s="1097" t="s">
        <v>3141</v>
      </c>
      <c r="AF48" s="1097" t="s">
        <v>6878</v>
      </c>
      <c r="AG48" s="1097" t="s">
        <v>8048</v>
      </c>
      <c r="AH48" s="1097" t="s">
        <v>4553</v>
      </c>
      <c r="AI48" s="1097" t="s">
        <v>8049</v>
      </c>
      <c r="AJ48" s="1097" t="s">
        <v>8050</v>
      </c>
      <c r="AK48" s="1097" t="s">
        <v>7799</v>
      </c>
      <c r="AL48" s="1097" t="s">
        <v>4095</v>
      </c>
      <c r="AM48" s="1097" t="s">
        <v>8051</v>
      </c>
      <c r="AN48" s="1097" t="s">
        <v>6696</v>
      </c>
      <c r="AO48" s="1097" t="s">
        <v>8052</v>
      </c>
      <c r="AP48" s="1097" t="s">
        <v>8053</v>
      </c>
      <c r="AQ48" s="1097" t="s">
        <v>2547</v>
      </c>
      <c r="AR48" s="1097" t="s">
        <v>8054</v>
      </c>
      <c r="AS48" s="1097" t="s">
        <v>3700</v>
      </c>
      <c r="AT48" s="1097" t="s">
        <v>8055</v>
      </c>
      <c r="AU48" s="1174" t="str">
        <f>HYPERLINK("https://splits.io/pc9","1:16:48")</f>
        <v>1:16:48</v>
      </c>
      <c r="AV48" s="1097" t="str">
        <f t="shared" si="2"/>
        <v>2:27</v>
      </c>
      <c r="AW48" s="1107" t="s">
        <v>8056</v>
      </c>
    </row>
    <row r="49" ht="15.75" customHeight="1">
      <c r="A49" s="1143" t="s">
        <v>4443</v>
      </c>
      <c r="B49" s="1088" t="s">
        <v>6845</v>
      </c>
      <c r="C49" s="1178" t="s">
        <v>8007</v>
      </c>
      <c r="D49" s="1123" t="s">
        <v>8057</v>
      </c>
      <c r="E49" s="1144" t="s">
        <v>1068</v>
      </c>
      <c r="F49" s="1144" t="s">
        <v>8058</v>
      </c>
      <c r="G49" s="1144" t="s">
        <v>4242</v>
      </c>
      <c r="H49" s="1132" t="s">
        <v>7577</v>
      </c>
      <c r="I49" s="1132" t="s">
        <v>3717</v>
      </c>
      <c r="J49" s="1134" t="s">
        <v>8059</v>
      </c>
      <c r="K49" s="1134" t="s">
        <v>6739</v>
      </c>
      <c r="L49" s="1134" t="s">
        <v>6564</v>
      </c>
      <c r="M49" s="1134" t="s">
        <v>560</v>
      </c>
      <c r="N49" s="1134" t="s">
        <v>8060</v>
      </c>
      <c r="O49" s="1134" t="s">
        <v>7765</v>
      </c>
      <c r="P49" s="1134" t="s">
        <v>8061</v>
      </c>
      <c r="Q49" s="1137" t="s">
        <v>8062</v>
      </c>
      <c r="R49" s="1137" t="s">
        <v>7526</v>
      </c>
      <c r="S49" s="1137" t="s">
        <v>6975</v>
      </c>
      <c r="T49" s="1137" t="s">
        <v>8063</v>
      </c>
      <c r="U49" s="1137" t="s">
        <v>8064</v>
      </c>
      <c r="V49" s="1137" t="s">
        <v>8065</v>
      </c>
      <c r="W49" s="1146" t="s">
        <v>8066</v>
      </c>
      <c r="X49" s="1146" t="s">
        <v>8067</v>
      </c>
      <c r="Y49" s="1146" t="s">
        <v>8068</v>
      </c>
      <c r="Z49" s="1146" t="s">
        <v>4571</v>
      </c>
      <c r="AA49" s="1146" t="s">
        <v>7285</v>
      </c>
      <c r="AB49" s="1146" t="s">
        <v>5769</v>
      </c>
      <c r="AC49" s="1146" t="s">
        <v>8069</v>
      </c>
      <c r="AD49" s="1144" t="s">
        <v>8070</v>
      </c>
      <c r="AE49" s="1130" t="s">
        <v>4309</v>
      </c>
      <c r="AF49" s="1147" t="s">
        <v>8071</v>
      </c>
      <c r="AG49" s="1147" t="s">
        <v>8072</v>
      </c>
      <c r="AH49" s="1147" t="s">
        <v>2183</v>
      </c>
      <c r="AI49" s="1147" t="s">
        <v>3442</v>
      </c>
      <c r="AJ49" s="1147" t="s">
        <v>6534</v>
      </c>
      <c r="AK49" s="1147" t="s">
        <v>3308</v>
      </c>
      <c r="AL49" s="1147" t="s">
        <v>8026</v>
      </c>
      <c r="AM49" s="1140" t="s">
        <v>8073</v>
      </c>
      <c r="AN49" s="1140" t="s">
        <v>8074</v>
      </c>
      <c r="AO49" s="1140" t="s">
        <v>7018</v>
      </c>
      <c r="AP49" s="1140" t="s">
        <v>8002</v>
      </c>
      <c r="AQ49" s="1140" t="s">
        <v>8075</v>
      </c>
      <c r="AR49" s="1140" t="s">
        <v>3814</v>
      </c>
      <c r="AS49" s="1140" t="s">
        <v>2338</v>
      </c>
      <c r="AT49" s="1134" t="s">
        <v>8076</v>
      </c>
      <c r="AU49" s="1148" t="s">
        <v>8077</v>
      </c>
      <c r="AV49" s="1097" t="str">
        <f t="shared" si="2"/>
        <v>3:33</v>
      </c>
      <c r="AW49" s="1182"/>
    </row>
    <row r="50" ht="15.75" customHeight="1">
      <c r="A50" s="1099" t="s">
        <v>3035</v>
      </c>
      <c r="B50" s="1088" t="s">
        <v>6845</v>
      </c>
      <c r="C50" s="1097" t="s">
        <v>7008</v>
      </c>
      <c r="D50" s="1123" t="s">
        <v>8078</v>
      </c>
      <c r="E50" s="1097" t="s">
        <v>6988</v>
      </c>
      <c r="F50" s="1097" t="s">
        <v>8079</v>
      </c>
      <c r="G50" s="1097" t="s">
        <v>8080</v>
      </c>
      <c r="H50" s="1097" t="s">
        <v>8081</v>
      </c>
      <c r="I50" s="1097" t="s">
        <v>7660</v>
      </c>
      <c r="J50" s="1097" t="s">
        <v>500</v>
      </c>
      <c r="K50" s="1097" t="s">
        <v>5256</v>
      </c>
      <c r="L50" s="1097" t="s">
        <v>2602</v>
      </c>
      <c r="M50" s="1097" t="s">
        <v>8013</v>
      </c>
      <c r="N50" s="1097" t="s">
        <v>7048</v>
      </c>
      <c r="O50" s="1097" t="s">
        <v>8082</v>
      </c>
      <c r="P50" s="1097" t="s">
        <v>4082</v>
      </c>
      <c r="Q50" s="1097" t="s">
        <v>8083</v>
      </c>
      <c r="R50" s="1097" t="s">
        <v>1602</v>
      </c>
      <c r="S50" s="1097" t="s">
        <v>8084</v>
      </c>
      <c r="T50" s="1097" t="s">
        <v>8085</v>
      </c>
      <c r="U50" s="1097" t="s">
        <v>8086</v>
      </c>
      <c r="V50" s="1097" t="s">
        <v>8087</v>
      </c>
      <c r="W50" s="1097" t="s">
        <v>8088</v>
      </c>
      <c r="X50" s="1097" t="s">
        <v>1182</v>
      </c>
      <c r="Y50" s="1097" t="s">
        <v>7173</v>
      </c>
      <c r="Z50" s="1097" t="s">
        <v>5553</v>
      </c>
      <c r="AA50" s="1097" t="s">
        <v>8089</v>
      </c>
      <c r="AB50" s="1097" t="s">
        <v>5771</v>
      </c>
      <c r="AC50" s="1097" t="s">
        <v>5885</v>
      </c>
      <c r="AD50" s="1097" t="s">
        <v>8090</v>
      </c>
      <c r="AE50" s="1097" t="s">
        <v>7122</v>
      </c>
      <c r="AF50" s="1097" t="s">
        <v>8091</v>
      </c>
      <c r="AG50" s="1097" t="s">
        <v>409</v>
      </c>
      <c r="AH50" s="1097" t="s">
        <v>4553</v>
      </c>
      <c r="AI50" s="1097" t="s">
        <v>8092</v>
      </c>
      <c r="AJ50" s="1097" t="s">
        <v>8093</v>
      </c>
      <c r="AK50" s="1097" t="s">
        <v>7886</v>
      </c>
      <c r="AL50" s="1097" t="s">
        <v>4078</v>
      </c>
      <c r="AM50" s="1097" t="s">
        <v>7425</v>
      </c>
      <c r="AN50" s="1097" t="s">
        <v>7345</v>
      </c>
      <c r="AO50" s="1097" t="s">
        <v>7830</v>
      </c>
      <c r="AP50" s="1097" t="s">
        <v>8094</v>
      </c>
      <c r="AQ50" s="1097" t="s">
        <v>8095</v>
      </c>
      <c r="AR50" s="1097" t="s">
        <v>7497</v>
      </c>
      <c r="AS50" s="1097" t="s">
        <v>8096</v>
      </c>
      <c r="AT50" s="1097" t="s">
        <v>7801</v>
      </c>
      <c r="AU50" s="1097" t="s">
        <v>8097</v>
      </c>
      <c r="AV50" s="1097" t="str">
        <f t="shared" si="2"/>
        <v>3:13</v>
      </c>
      <c r="AW50" s="1107" t="s">
        <v>8098</v>
      </c>
    </row>
    <row r="51" ht="15.75" customHeight="1">
      <c r="A51" s="1163" t="s">
        <v>8099</v>
      </c>
      <c r="B51" s="1201" t="s">
        <v>6908</v>
      </c>
      <c r="C51" s="1178" t="s">
        <v>8100</v>
      </c>
      <c r="D51" s="1123" t="s">
        <v>8101</v>
      </c>
      <c r="E51" s="1144" t="s">
        <v>7609</v>
      </c>
      <c r="F51" s="1144" t="s">
        <v>7181</v>
      </c>
      <c r="G51" s="1207" t="s">
        <v>646</v>
      </c>
      <c r="H51" s="1132" t="s">
        <v>8102</v>
      </c>
      <c r="I51" s="1132" t="s">
        <v>1546</v>
      </c>
      <c r="J51" s="1134" t="s">
        <v>2609</v>
      </c>
      <c r="K51" s="1134" t="s">
        <v>8103</v>
      </c>
      <c r="L51" s="1134" t="s">
        <v>1228</v>
      </c>
      <c r="M51" s="1134" t="s">
        <v>7665</v>
      </c>
      <c r="N51" s="1134" t="s">
        <v>8104</v>
      </c>
      <c r="O51" s="1134" t="s">
        <v>8105</v>
      </c>
      <c r="P51" s="1134" t="s">
        <v>3783</v>
      </c>
      <c r="Q51" s="1137" t="s">
        <v>826</v>
      </c>
      <c r="R51" s="1137" t="s">
        <v>8106</v>
      </c>
      <c r="S51" s="1137" t="s">
        <v>8107</v>
      </c>
      <c r="T51" s="1137" t="s">
        <v>8108</v>
      </c>
      <c r="U51" s="1137" t="s">
        <v>7680</v>
      </c>
      <c r="V51" s="1137" t="s">
        <v>374</v>
      </c>
      <c r="W51" s="1146" t="s">
        <v>8109</v>
      </c>
      <c r="X51" s="1146" t="s">
        <v>8110</v>
      </c>
      <c r="Y51" s="1146" t="s">
        <v>563</v>
      </c>
      <c r="Z51" s="1146" t="s">
        <v>7742</v>
      </c>
      <c r="AA51" s="1146" t="s">
        <v>2042</v>
      </c>
      <c r="AB51" s="1146" t="s">
        <v>8111</v>
      </c>
      <c r="AC51" s="1146" t="s">
        <v>8112</v>
      </c>
      <c r="AD51" s="1130" t="s">
        <v>8113</v>
      </c>
      <c r="AE51" s="1144" t="s">
        <v>3511</v>
      </c>
      <c r="AF51" s="1147" t="s">
        <v>7479</v>
      </c>
      <c r="AG51" s="1147" t="s">
        <v>3660</v>
      </c>
      <c r="AH51" s="1147" t="s">
        <v>7046</v>
      </c>
      <c r="AI51" s="1147" t="s">
        <v>5024</v>
      </c>
      <c r="AJ51" s="1147" t="s">
        <v>8114</v>
      </c>
      <c r="AK51" s="1147" t="s">
        <v>6967</v>
      </c>
      <c r="AL51" s="1147" t="s">
        <v>4106</v>
      </c>
      <c r="AM51" s="1140" t="s">
        <v>8115</v>
      </c>
      <c r="AN51" s="1140" t="s">
        <v>8116</v>
      </c>
      <c r="AO51" s="1140" t="s">
        <v>7734</v>
      </c>
      <c r="AP51" s="1140" t="s">
        <v>8117</v>
      </c>
      <c r="AQ51" s="1140" t="s">
        <v>8118</v>
      </c>
      <c r="AR51" s="1140" t="s">
        <v>8119</v>
      </c>
      <c r="AS51" s="1140" t="s">
        <v>7606</v>
      </c>
      <c r="AT51" s="1134" t="s">
        <v>8120</v>
      </c>
      <c r="AU51" s="1148" t="s">
        <v>8121</v>
      </c>
      <c r="AV51" s="1097" t="str">
        <f t="shared" si="2"/>
        <v>2:51</v>
      </c>
      <c r="AW51" s="1173"/>
    </row>
    <row r="52" ht="15.75" customHeight="1">
      <c r="A52" s="1184" t="s">
        <v>3564</v>
      </c>
      <c r="B52" s="1150" t="s">
        <v>6873</v>
      </c>
      <c r="C52" s="1097" t="s">
        <v>8122</v>
      </c>
      <c r="D52" s="1123" t="s">
        <v>8123</v>
      </c>
      <c r="E52" s="1097" t="s">
        <v>8124</v>
      </c>
      <c r="F52" s="1097" t="s">
        <v>7666</v>
      </c>
      <c r="G52" s="1097" t="s">
        <v>7494</v>
      </c>
      <c r="H52" s="1097" t="s">
        <v>8125</v>
      </c>
      <c r="I52" s="1097" t="s">
        <v>8126</v>
      </c>
      <c r="J52" s="1097" t="s">
        <v>7686</v>
      </c>
      <c r="K52" s="1097" t="s">
        <v>7018</v>
      </c>
      <c r="L52" s="1097" t="s">
        <v>3336</v>
      </c>
      <c r="M52" s="1097" t="s">
        <v>8127</v>
      </c>
      <c r="N52" s="1097" t="s">
        <v>4864</v>
      </c>
      <c r="O52" s="1097" t="s">
        <v>7707</v>
      </c>
      <c r="P52" s="1097" t="s">
        <v>369</v>
      </c>
      <c r="Q52" s="1097" t="s">
        <v>8128</v>
      </c>
      <c r="R52" s="1097" t="s">
        <v>8129</v>
      </c>
      <c r="S52" s="1097" t="s">
        <v>7970</v>
      </c>
      <c r="T52" s="1097" t="s">
        <v>1836</v>
      </c>
      <c r="U52" s="1097" t="s">
        <v>8130</v>
      </c>
      <c r="V52" s="1097" t="s">
        <v>8131</v>
      </c>
      <c r="W52" s="1097" t="s">
        <v>8045</v>
      </c>
      <c r="X52" s="1097" t="s">
        <v>7968</v>
      </c>
      <c r="Y52" s="1097" t="s">
        <v>1505</v>
      </c>
      <c r="Z52" s="1097" t="s">
        <v>377</v>
      </c>
      <c r="AA52" s="1097" t="s">
        <v>5103</v>
      </c>
      <c r="AB52" s="1097" t="s">
        <v>8132</v>
      </c>
      <c r="AC52" s="1097" t="s">
        <v>4515</v>
      </c>
      <c r="AD52" s="1097" t="s">
        <v>8133</v>
      </c>
      <c r="AE52" s="1097" t="s">
        <v>796</v>
      </c>
      <c r="AF52" s="1097" t="s">
        <v>8134</v>
      </c>
      <c r="AG52" s="1097" t="s">
        <v>8135</v>
      </c>
      <c r="AH52" s="1097" t="s">
        <v>2514</v>
      </c>
      <c r="AI52" s="1097" t="s">
        <v>8136</v>
      </c>
      <c r="AJ52" s="1097" t="s">
        <v>8137</v>
      </c>
      <c r="AK52" s="1097" t="s">
        <v>7691</v>
      </c>
      <c r="AL52" s="1097" t="s">
        <v>8138</v>
      </c>
      <c r="AM52" s="1097" t="s">
        <v>8139</v>
      </c>
      <c r="AN52" s="1097" t="s">
        <v>8140</v>
      </c>
      <c r="AO52" s="1097" t="s">
        <v>7752</v>
      </c>
      <c r="AP52" s="1097" t="s">
        <v>3615</v>
      </c>
      <c r="AQ52" s="1097" t="s">
        <v>8141</v>
      </c>
      <c r="AR52" s="1097" t="s">
        <v>8142</v>
      </c>
      <c r="AS52" s="1097" t="s">
        <v>5141</v>
      </c>
      <c r="AT52" s="1097" t="s">
        <v>8143</v>
      </c>
      <c r="AU52" s="1097" t="s">
        <v>8144</v>
      </c>
      <c r="AV52" s="1097" t="str">
        <f t="shared" si="2"/>
        <v>2:37</v>
      </c>
      <c r="AW52" s="1156" t="s">
        <v>8145</v>
      </c>
    </row>
    <row r="53" ht="15.75" customHeight="1">
      <c r="A53" s="1184" t="s">
        <v>3874</v>
      </c>
      <c r="B53" s="1191" t="s">
        <v>6873</v>
      </c>
      <c r="C53" s="1089" t="s">
        <v>8146</v>
      </c>
      <c r="D53" s="1176" t="s">
        <v>8147</v>
      </c>
      <c r="E53" s="1130" t="s">
        <v>8148</v>
      </c>
      <c r="F53" s="1130" t="s">
        <v>748</v>
      </c>
      <c r="G53" s="1130" t="s">
        <v>8149</v>
      </c>
      <c r="H53" s="1131" t="s">
        <v>8150</v>
      </c>
      <c r="I53" s="1131" t="s">
        <v>8151</v>
      </c>
      <c r="J53" s="1133" t="s">
        <v>1811</v>
      </c>
      <c r="K53" s="1218" t="s">
        <v>5584</v>
      </c>
      <c r="L53" s="1133" t="s">
        <v>1219</v>
      </c>
      <c r="M53" s="1177" t="s">
        <v>8152</v>
      </c>
      <c r="N53" s="1133" t="s">
        <v>8153</v>
      </c>
      <c r="O53" s="1133" t="s">
        <v>8154</v>
      </c>
      <c r="P53" s="1133" t="s">
        <v>8019</v>
      </c>
      <c r="Q53" s="1135" t="s">
        <v>8155</v>
      </c>
      <c r="R53" s="1135" t="s">
        <v>8156</v>
      </c>
      <c r="S53" s="1135" t="s">
        <v>6867</v>
      </c>
      <c r="T53" s="1135" t="s">
        <v>8157</v>
      </c>
      <c r="U53" s="1135" t="s">
        <v>7835</v>
      </c>
      <c r="V53" s="1177" t="s">
        <v>8158</v>
      </c>
      <c r="W53" s="1177" t="s">
        <v>8159</v>
      </c>
      <c r="X53" s="1138" t="s">
        <v>7615</v>
      </c>
      <c r="Y53" s="1117" t="s">
        <v>4139</v>
      </c>
      <c r="Z53" s="1138" t="s">
        <v>862</v>
      </c>
      <c r="AA53" s="1138" t="s">
        <v>8160</v>
      </c>
      <c r="AB53" s="1177" t="s">
        <v>8161</v>
      </c>
      <c r="AC53" s="1138" t="s">
        <v>7122</v>
      </c>
      <c r="AD53" s="1130" t="s">
        <v>8162</v>
      </c>
      <c r="AE53" s="1130" t="s">
        <v>2727</v>
      </c>
      <c r="AF53" s="1139" t="s">
        <v>8163</v>
      </c>
      <c r="AG53" s="1139" t="s">
        <v>409</v>
      </c>
      <c r="AH53" s="1139" t="s">
        <v>8164</v>
      </c>
      <c r="AI53" s="1139" t="s">
        <v>4635</v>
      </c>
      <c r="AJ53" s="1139" t="s">
        <v>8165</v>
      </c>
      <c r="AK53" s="1139" t="s">
        <v>8166</v>
      </c>
      <c r="AL53" s="1139" t="s">
        <v>1637</v>
      </c>
      <c r="AM53" s="1141" t="s">
        <v>8167</v>
      </c>
      <c r="AN53" s="1141" t="s">
        <v>2169</v>
      </c>
      <c r="AO53" s="1141" t="s">
        <v>1809</v>
      </c>
      <c r="AP53" s="1141" t="s">
        <v>2523</v>
      </c>
      <c r="AQ53" s="1141" t="s">
        <v>447</v>
      </c>
      <c r="AR53" s="1141" t="s">
        <v>7925</v>
      </c>
      <c r="AS53" s="1141" t="s">
        <v>3792</v>
      </c>
      <c r="AT53" s="1133" t="s">
        <v>8168</v>
      </c>
      <c r="AU53" s="1126" t="s">
        <v>8169</v>
      </c>
      <c r="AV53" s="1097" t="str">
        <f t="shared" si="2"/>
        <v>4:14</v>
      </c>
      <c r="AW53" s="1165" t="s">
        <v>8170</v>
      </c>
    </row>
    <row r="54">
      <c r="A54" s="1163" t="s">
        <v>2284</v>
      </c>
      <c r="B54" s="1183" t="s">
        <v>6845</v>
      </c>
      <c r="C54" s="1089" t="s">
        <v>8171</v>
      </c>
      <c r="D54" s="1213" t="s">
        <v>8172</v>
      </c>
      <c r="E54" s="1130" t="s">
        <v>1970</v>
      </c>
      <c r="F54" s="1130" t="s">
        <v>8173</v>
      </c>
      <c r="G54" s="1130" t="s">
        <v>8174</v>
      </c>
      <c r="H54" s="1130" t="s">
        <v>8175</v>
      </c>
      <c r="I54" s="1130" t="s">
        <v>4437</v>
      </c>
      <c r="J54" s="1133" t="s">
        <v>7101</v>
      </c>
      <c r="K54" s="1133" t="s">
        <v>8176</v>
      </c>
      <c r="L54" s="1133" t="s">
        <v>8177</v>
      </c>
      <c r="M54" s="1133" t="s">
        <v>7472</v>
      </c>
      <c r="N54" s="1133" t="s">
        <v>1417</v>
      </c>
      <c r="O54" s="1133" t="s">
        <v>8178</v>
      </c>
      <c r="P54" s="1133" t="s">
        <v>4238</v>
      </c>
      <c r="Q54" s="1135" t="s">
        <v>8179</v>
      </c>
      <c r="R54" s="1135" t="s">
        <v>2416</v>
      </c>
      <c r="S54" s="1135" t="s">
        <v>8038</v>
      </c>
      <c r="T54" s="1135" t="s">
        <v>8180</v>
      </c>
      <c r="U54" s="1135" t="s">
        <v>8181</v>
      </c>
      <c r="V54" s="1135" t="s">
        <v>5133</v>
      </c>
      <c r="W54" s="1138" t="s">
        <v>8182</v>
      </c>
      <c r="X54" s="1138" t="s">
        <v>193</v>
      </c>
      <c r="Y54" s="1138" t="s">
        <v>131</v>
      </c>
      <c r="Z54" s="1138" t="s">
        <v>862</v>
      </c>
      <c r="AA54" s="1096" t="s">
        <v>7939</v>
      </c>
      <c r="AB54" s="1138" t="s">
        <v>4615</v>
      </c>
      <c r="AC54" s="1138" t="s">
        <v>3158</v>
      </c>
      <c r="AD54" s="1130" t="s">
        <v>8183</v>
      </c>
      <c r="AE54" s="1130" t="s">
        <v>7714</v>
      </c>
      <c r="AF54" s="1139" t="s">
        <v>8184</v>
      </c>
      <c r="AG54" s="1139" t="s">
        <v>7896</v>
      </c>
      <c r="AH54" s="1139" t="s">
        <v>7776</v>
      </c>
      <c r="AI54" s="1139" t="s">
        <v>308</v>
      </c>
      <c r="AJ54" s="1139" t="s">
        <v>8185</v>
      </c>
      <c r="AK54" s="1139" t="s">
        <v>8186</v>
      </c>
      <c r="AL54" s="1139" t="s">
        <v>3514</v>
      </c>
      <c r="AM54" s="1141" t="s">
        <v>2226</v>
      </c>
      <c r="AN54" s="1141" t="s">
        <v>2410</v>
      </c>
      <c r="AO54" s="1141" t="s">
        <v>7852</v>
      </c>
      <c r="AP54" s="1141" t="s">
        <v>8187</v>
      </c>
      <c r="AQ54" s="1141" t="s">
        <v>8188</v>
      </c>
      <c r="AR54" s="1141" t="s">
        <v>7134</v>
      </c>
      <c r="AS54" s="1141" t="s">
        <v>1233</v>
      </c>
      <c r="AT54" s="1133" t="s">
        <v>8189</v>
      </c>
      <c r="AU54" s="1126" t="s">
        <v>8190</v>
      </c>
      <c r="AV54" s="1097" t="str">
        <f t="shared" si="2"/>
        <v>3:34</v>
      </c>
      <c r="AW54" s="1173"/>
    </row>
    <row r="55" ht="15.75" customHeight="1">
      <c r="A55" s="1163" t="s">
        <v>899</v>
      </c>
      <c r="B55" s="1183" t="s">
        <v>6908</v>
      </c>
      <c r="C55" s="1089" t="s">
        <v>8191</v>
      </c>
      <c r="D55" s="1213" t="s">
        <v>8192</v>
      </c>
      <c r="E55" s="1130" t="s">
        <v>8193</v>
      </c>
      <c r="F55" s="1117" t="s">
        <v>8194</v>
      </c>
      <c r="G55" s="1130" t="s">
        <v>8195</v>
      </c>
      <c r="H55" s="1094" t="s">
        <v>8196</v>
      </c>
      <c r="I55" s="1094">
        <v>49.81</v>
      </c>
      <c r="J55" s="1094" t="s">
        <v>8197</v>
      </c>
      <c r="K55" s="1094" t="s">
        <v>8198</v>
      </c>
      <c r="L55" s="1094">
        <v>59.57</v>
      </c>
      <c r="M55" s="1094" t="s">
        <v>8199</v>
      </c>
      <c r="N55" s="1094" t="s">
        <v>8200</v>
      </c>
      <c r="O55" s="1095" t="s">
        <v>7233</v>
      </c>
      <c r="P55" s="1095" t="s">
        <v>5369</v>
      </c>
      <c r="Q55" s="1095" t="s">
        <v>8201</v>
      </c>
      <c r="R55" s="1094" t="s">
        <v>8202</v>
      </c>
      <c r="S55" s="1094" t="s">
        <v>7725</v>
      </c>
      <c r="T55" s="1094" t="s">
        <v>8203</v>
      </c>
      <c r="U55" s="1094" t="s">
        <v>8204</v>
      </c>
      <c r="V55" s="1094" t="s">
        <v>3272</v>
      </c>
      <c r="W55" s="1094" t="s">
        <v>8205</v>
      </c>
      <c r="X55" s="1094" t="s">
        <v>8206</v>
      </c>
      <c r="Y55" s="1094">
        <v>49.54</v>
      </c>
      <c r="Z55" s="1219" t="s">
        <v>6928</v>
      </c>
      <c r="AA55" s="1219" t="s">
        <v>592</v>
      </c>
      <c r="AB55" s="1095" t="s">
        <v>3064</v>
      </c>
      <c r="AC55" s="1094">
        <v>49.53</v>
      </c>
      <c r="AD55" s="1094" t="s">
        <v>1270</v>
      </c>
      <c r="AE55" s="1094">
        <v>48.87</v>
      </c>
      <c r="AF55" s="1094" t="s">
        <v>8207</v>
      </c>
      <c r="AG55" s="1094" t="s">
        <v>8208</v>
      </c>
      <c r="AH55" s="1094">
        <v>59.93</v>
      </c>
      <c r="AI55" s="1094" t="s">
        <v>8209</v>
      </c>
      <c r="AJ55" s="1219" t="s">
        <v>6933</v>
      </c>
      <c r="AK55" s="1094" t="s">
        <v>6951</v>
      </c>
      <c r="AL55" s="1094">
        <v>59.13</v>
      </c>
      <c r="AM55" s="1094" t="s">
        <v>8142</v>
      </c>
      <c r="AN55" s="1094">
        <v>57.86</v>
      </c>
      <c r="AO55" s="1094" t="s">
        <v>5652</v>
      </c>
      <c r="AP55" s="1094" t="s">
        <v>8210</v>
      </c>
      <c r="AQ55" s="1219" t="s">
        <v>6938</v>
      </c>
      <c r="AR55" s="1094" t="s">
        <v>4902</v>
      </c>
      <c r="AS55" s="1094">
        <v>47.67</v>
      </c>
      <c r="AT55" s="1133" t="s">
        <v>8211</v>
      </c>
      <c r="AU55" s="1126" t="s">
        <v>8212</v>
      </c>
      <c r="AV55" s="1126" t="s">
        <v>6495</v>
      </c>
      <c r="AW55" s="1193" t="s">
        <v>8213</v>
      </c>
    </row>
    <row r="56" ht="15.75" customHeight="1">
      <c r="A56" s="1099" t="s">
        <v>1891</v>
      </c>
      <c r="B56" s="1150" t="s">
        <v>6873</v>
      </c>
      <c r="C56" s="1097" t="s">
        <v>8214</v>
      </c>
      <c r="D56" s="1123" t="s">
        <v>8215</v>
      </c>
      <c r="E56" s="1097" t="s">
        <v>3921</v>
      </c>
      <c r="F56" s="1097" t="s">
        <v>8216</v>
      </c>
      <c r="G56" s="1097" t="s">
        <v>8217</v>
      </c>
      <c r="H56" s="1097" t="s">
        <v>8218</v>
      </c>
      <c r="I56" s="1097" t="s">
        <v>146</v>
      </c>
      <c r="J56" s="1097" t="s">
        <v>1610</v>
      </c>
      <c r="K56" s="1097" t="s">
        <v>684</v>
      </c>
      <c r="L56" s="1097" t="s">
        <v>1902</v>
      </c>
      <c r="M56" s="1097" t="s">
        <v>7526</v>
      </c>
      <c r="N56" s="1097" t="s">
        <v>3955</v>
      </c>
      <c r="O56" s="1097" t="s">
        <v>8219</v>
      </c>
      <c r="P56" s="1097" t="s">
        <v>1355</v>
      </c>
      <c r="Q56" s="1097" t="s">
        <v>8220</v>
      </c>
      <c r="R56" s="1097" t="s">
        <v>8221</v>
      </c>
      <c r="S56" s="1097" t="s">
        <v>8222</v>
      </c>
      <c r="T56" s="1097" t="s">
        <v>7645</v>
      </c>
      <c r="U56" s="1097" t="s">
        <v>8223</v>
      </c>
      <c r="V56" s="1097" t="s">
        <v>8224</v>
      </c>
      <c r="W56" s="1097" t="s">
        <v>8225</v>
      </c>
      <c r="X56" s="1097" t="s">
        <v>8136</v>
      </c>
      <c r="Y56" s="1097" t="s">
        <v>7225</v>
      </c>
      <c r="Z56" s="1097" t="s">
        <v>8226</v>
      </c>
      <c r="AA56" s="1097" t="s">
        <v>8227</v>
      </c>
      <c r="AB56" s="1097" t="s">
        <v>2676</v>
      </c>
      <c r="AC56" s="1097" t="s">
        <v>4515</v>
      </c>
      <c r="AD56" s="1097" t="s">
        <v>8228</v>
      </c>
      <c r="AE56" s="1097" t="s">
        <v>1026</v>
      </c>
      <c r="AF56" s="1097" t="s">
        <v>8229</v>
      </c>
      <c r="AG56" s="1097" t="s">
        <v>8230</v>
      </c>
      <c r="AH56" s="1097" t="s">
        <v>1138</v>
      </c>
      <c r="AI56" s="1097" t="s">
        <v>8231</v>
      </c>
      <c r="AJ56" s="1097" t="s">
        <v>8232</v>
      </c>
      <c r="AK56" s="1097" t="s">
        <v>1550</v>
      </c>
      <c r="AL56" s="1097" t="s">
        <v>7750</v>
      </c>
      <c r="AM56" s="1097" t="s">
        <v>8233</v>
      </c>
      <c r="AN56" s="1097" t="s">
        <v>7678</v>
      </c>
      <c r="AO56" s="1097" t="s">
        <v>8234</v>
      </c>
      <c r="AP56" s="1097" t="s">
        <v>8235</v>
      </c>
      <c r="AQ56" s="1097" t="s">
        <v>8236</v>
      </c>
      <c r="AR56" s="1097" t="s">
        <v>8237</v>
      </c>
      <c r="AS56" s="1097" t="s">
        <v>3799</v>
      </c>
      <c r="AT56" s="1097" t="s">
        <v>8238</v>
      </c>
      <c r="AU56" s="1097" t="s">
        <v>8239</v>
      </c>
      <c r="AV56" s="1097" t="str">
        <f t="shared" ref="AV56:AV67" si="3">TEXT(AU56-C56,"m:ss")</f>
        <v>2:06</v>
      </c>
      <c r="AW56" s="1189" t="s">
        <v>8240</v>
      </c>
    </row>
    <row r="57" ht="15.75" customHeight="1">
      <c r="A57" s="1143" t="s">
        <v>977</v>
      </c>
      <c r="B57" s="1088" t="s">
        <v>6845</v>
      </c>
      <c r="C57" s="1178" t="s">
        <v>7139</v>
      </c>
      <c r="D57" s="1123" t="s">
        <v>8241</v>
      </c>
      <c r="E57" s="1144" t="s">
        <v>5558</v>
      </c>
      <c r="F57" s="1144" t="s">
        <v>8242</v>
      </c>
      <c r="G57" s="1144" t="s">
        <v>8243</v>
      </c>
      <c r="H57" s="1132" t="s">
        <v>8244</v>
      </c>
      <c r="I57" s="1132" t="s">
        <v>8245</v>
      </c>
      <c r="J57" s="1134" t="s">
        <v>1759</v>
      </c>
      <c r="K57" s="1134" t="s">
        <v>1110</v>
      </c>
      <c r="L57" s="1134" t="s">
        <v>8246</v>
      </c>
      <c r="M57" s="1134" t="s">
        <v>8247</v>
      </c>
      <c r="N57" s="1134" t="s">
        <v>7804</v>
      </c>
      <c r="O57" s="1134" t="s">
        <v>8248</v>
      </c>
      <c r="P57" s="1134" t="s">
        <v>131</v>
      </c>
      <c r="Q57" s="1137" t="s">
        <v>8249</v>
      </c>
      <c r="R57" s="1137" t="s">
        <v>1479</v>
      </c>
      <c r="S57" s="1137" t="s">
        <v>3883</v>
      </c>
      <c r="T57" s="1137" t="s">
        <v>8250</v>
      </c>
      <c r="U57" s="1137" t="s">
        <v>8043</v>
      </c>
      <c r="V57" s="1137" t="s">
        <v>5135</v>
      </c>
      <c r="W57" s="1146" t="s">
        <v>8248</v>
      </c>
      <c r="X57" s="1146" t="s">
        <v>8251</v>
      </c>
      <c r="Y57" s="1146" t="s">
        <v>7694</v>
      </c>
      <c r="Z57" s="1146" t="s">
        <v>8252</v>
      </c>
      <c r="AA57" s="1146" t="s">
        <v>308</v>
      </c>
      <c r="AB57" s="1146" t="s">
        <v>1196</v>
      </c>
      <c r="AC57" s="1146" t="s">
        <v>8253</v>
      </c>
      <c r="AD57" s="1144" t="s">
        <v>8090</v>
      </c>
      <c r="AE57" s="1144" t="s">
        <v>4995</v>
      </c>
      <c r="AF57" s="1147" t="s">
        <v>8254</v>
      </c>
      <c r="AG57" s="1147" t="s">
        <v>8255</v>
      </c>
      <c r="AH57" s="1147" t="s">
        <v>912</v>
      </c>
      <c r="AI57" s="1147" t="s">
        <v>8256</v>
      </c>
      <c r="AJ57" s="1147" t="s">
        <v>8257</v>
      </c>
      <c r="AK57" s="1147" t="s">
        <v>8258</v>
      </c>
      <c r="AL57" s="1147" t="s">
        <v>2499</v>
      </c>
      <c r="AM57" s="1140" t="s">
        <v>8259</v>
      </c>
      <c r="AN57" s="1140" t="s">
        <v>8260</v>
      </c>
      <c r="AO57" s="1141" t="s">
        <v>8261</v>
      </c>
      <c r="AP57" s="1140" t="s">
        <v>8262</v>
      </c>
      <c r="AQ57" s="1140" t="s">
        <v>8188</v>
      </c>
      <c r="AR57" s="1140" t="s">
        <v>7405</v>
      </c>
      <c r="AS57" s="1140" t="s">
        <v>7486</v>
      </c>
      <c r="AT57" s="1134" t="s">
        <v>7330</v>
      </c>
      <c r="AU57" s="1126" t="s">
        <v>8263</v>
      </c>
      <c r="AV57" s="1097" t="str">
        <f t="shared" si="3"/>
        <v>0:37</v>
      </c>
      <c r="AW57" s="1173" t="s">
        <v>8264</v>
      </c>
    </row>
    <row r="58">
      <c r="A58" s="1184" t="s">
        <v>5724</v>
      </c>
      <c r="B58" s="1191" t="s">
        <v>6845</v>
      </c>
      <c r="C58" s="1096" t="s">
        <v>8265</v>
      </c>
      <c r="D58" s="1198" t="s">
        <v>8266</v>
      </c>
      <c r="E58" s="1117" t="s">
        <v>557</v>
      </c>
      <c r="F58" s="1117" t="s">
        <v>8267</v>
      </c>
      <c r="G58" s="1117" t="s">
        <v>8268</v>
      </c>
      <c r="H58" s="1117" t="s">
        <v>6868</v>
      </c>
      <c r="I58" s="1117" t="s">
        <v>796</v>
      </c>
      <c r="J58" s="1117" t="s">
        <v>3136</v>
      </c>
      <c r="K58" s="1117" t="s">
        <v>8269</v>
      </c>
      <c r="L58" s="1117" t="s">
        <v>1785</v>
      </c>
      <c r="M58" s="1117" t="s">
        <v>8270</v>
      </c>
      <c r="N58" s="1117" t="s">
        <v>7157</v>
      </c>
      <c r="O58" s="1117" t="s">
        <v>7081</v>
      </c>
      <c r="P58" s="1117" t="s">
        <v>639</v>
      </c>
      <c r="Q58" s="1117" t="s">
        <v>8271</v>
      </c>
      <c r="R58" s="1117" t="s">
        <v>4594</v>
      </c>
      <c r="S58" s="1117" t="s">
        <v>1167</v>
      </c>
      <c r="T58" s="1117" t="s">
        <v>6932</v>
      </c>
      <c r="U58" s="1117" t="s">
        <v>4918</v>
      </c>
      <c r="V58" s="1117" t="s">
        <v>8272</v>
      </c>
      <c r="W58" s="1117" t="s">
        <v>8273</v>
      </c>
      <c r="X58" s="1117" t="s">
        <v>8274</v>
      </c>
      <c r="Y58" s="1117" t="s">
        <v>8275</v>
      </c>
      <c r="Z58" s="1117" t="s">
        <v>8276</v>
      </c>
      <c r="AA58" s="1117" t="s">
        <v>4323</v>
      </c>
      <c r="AB58" s="1117" t="s">
        <v>805</v>
      </c>
      <c r="AC58" s="1117" t="s">
        <v>8277</v>
      </c>
      <c r="AD58" s="1117" t="s">
        <v>8278</v>
      </c>
      <c r="AE58" s="1117" t="s">
        <v>8279</v>
      </c>
      <c r="AF58" s="1117" t="s">
        <v>8280</v>
      </c>
      <c r="AG58" s="1117" t="s">
        <v>8281</v>
      </c>
      <c r="AH58" s="1117" t="s">
        <v>1785</v>
      </c>
      <c r="AI58" s="1117" t="s">
        <v>4146</v>
      </c>
      <c r="AJ58" s="1117" t="s">
        <v>8282</v>
      </c>
      <c r="AK58" s="1117" t="s">
        <v>8283</v>
      </c>
      <c r="AL58" s="1117" t="s">
        <v>6504</v>
      </c>
      <c r="AM58" s="1117" t="s">
        <v>5520</v>
      </c>
      <c r="AN58" s="1117" t="s">
        <v>1381</v>
      </c>
      <c r="AO58" s="1117" t="s">
        <v>8284</v>
      </c>
      <c r="AP58" s="1117" t="s">
        <v>8187</v>
      </c>
      <c r="AQ58" s="1117" t="s">
        <v>8188</v>
      </c>
      <c r="AR58" s="1117" t="s">
        <v>5358</v>
      </c>
      <c r="AS58" s="1117" t="s">
        <v>5141</v>
      </c>
      <c r="AT58" s="1117" t="s">
        <v>8285</v>
      </c>
      <c r="AU58" s="1096" t="s">
        <v>8286</v>
      </c>
      <c r="AV58" s="1097" t="str">
        <f t="shared" si="3"/>
        <v>4:21</v>
      </c>
      <c r="AW58" s="1189" t="s">
        <v>8287</v>
      </c>
    </row>
    <row r="59">
      <c r="A59" s="1163" t="s">
        <v>1847</v>
      </c>
      <c r="B59" s="1183" t="s">
        <v>6845</v>
      </c>
      <c r="C59" s="1089" t="s">
        <v>8288</v>
      </c>
      <c r="D59" s="1176" t="s">
        <v>8289</v>
      </c>
      <c r="E59" s="1130" t="s">
        <v>7657</v>
      </c>
      <c r="F59" s="1130" t="s">
        <v>8290</v>
      </c>
      <c r="G59" s="1130" t="s">
        <v>8291</v>
      </c>
      <c r="H59" s="1131" t="s">
        <v>8292</v>
      </c>
      <c r="I59" s="1131" t="s">
        <v>3783</v>
      </c>
      <c r="J59" s="1133" t="s">
        <v>3060</v>
      </c>
      <c r="K59" s="1133" t="s">
        <v>7308</v>
      </c>
      <c r="L59" s="1133"/>
      <c r="M59" s="1133" t="s">
        <v>8293</v>
      </c>
      <c r="N59" s="1133" t="s">
        <v>7597</v>
      </c>
      <c r="O59" s="1133" t="s">
        <v>6926</v>
      </c>
      <c r="P59" s="1133" t="s">
        <v>8294</v>
      </c>
      <c r="Q59" s="1135" t="s">
        <v>8295</v>
      </c>
      <c r="R59" s="1135" t="s">
        <v>7636</v>
      </c>
      <c r="S59" s="1135" t="s">
        <v>4615</v>
      </c>
      <c r="T59" s="1135" t="s">
        <v>8296</v>
      </c>
      <c r="U59" s="1135" t="s">
        <v>8297</v>
      </c>
      <c r="V59" s="1135" t="s">
        <v>7667</v>
      </c>
      <c r="W59" s="1138" t="s">
        <v>8298</v>
      </c>
      <c r="X59" s="1138" t="s">
        <v>5103</v>
      </c>
      <c r="Y59" s="1138" t="s">
        <v>2878</v>
      </c>
      <c r="Z59" s="1138" t="s">
        <v>7587</v>
      </c>
      <c r="AA59" s="1138" t="s">
        <v>5662</v>
      </c>
      <c r="AB59" s="1138" t="s">
        <v>2375</v>
      </c>
      <c r="AC59" s="1138" t="s">
        <v>2313</v>
      </c>
      <c r="AD59" s="1130" t="s">
        <v>8299</v>
      </c>
      <c r="AE59" s="1130" t="s">
        <v>7994</v>
      </c>
      <c r="AF59" s="1139" t="s">
        <v>8300</v>
      </c>
      <c r="AG59" s="1139" t="s">
        <v>8048</v>
      </c>
      <c r="AH59" s="1139" t="s">
        <v>8301</v>
      </c>
      <c r="AI59" s="1139" t="s">
        <v>8302</v>
      </c>
      <c r="AJ59" s="1139" t="s">
        <v>8303</v>
      </c>
      <c r="AK59" s="1139" t="s">
        <v>8304</v>
      </c>
      <c r="AL59" s="1139" t="s">
        <v>8305</v>
      </c>
      <c r="AM59" s="1141" t="s">
        <v>8306</v>
      </c>
      <c r="AN59" s="1141" t="s">
        <v>5862</v>
      </c>
      <c r="AO59" s="1141" t="s">
        <v>7900</v>
      </c>
      <c r="AP59" s="1141" t="s">
        <v>8307</v>
      </c>
      <c r="AQ59" s="1141" t="s">
        <v>8308</v>
      </c>
      <c r="AR59" s="1141" t="s">
        <v>7751</v>
      </c>
      <c r="AS59" s="1141" t="s">
        <v>8309</v>
      </c>
      <c r="AT59" s="1133" t="s">
        <v>8310</v>
      </c>
      <c r="AU59" s="1126" t="s">
        <v>8311</v>
      </c>
      <c r="AV59" s="1097" t="str">
        <f t="shared" si="3"/>
        <v>4:12</v>
      </c>
      <c r="AW59" s="1173"/>
    </row>
    <row r="60" ht="15.75" customHeight="1">
      <c r="A60" s="1186" t="s">
        <v>8312</v>
      </c>
      <c r="B60" s="1088" t="s">
        <v>6845</v>
      </c>
      <c r="C60" s="1178" t="s">
        <v>8313</v>
      </c>
      <c r="D60" s="1123" t="s">
        <v>8314</v>
      </c>
      <c r="E60" s="1144" t="s">
        <v>8315</v>
      </c>
      <c r="F60" s="1144" t="s">
        <v>8316</v>
      </c>
      <c r="G60" s="1144" t="s">
        <v>8317</v>
      </c>
      <c r="H60" s="1132" t="s">
        <v>5417</v>
      </c>
      <c r="I60" s="1132" t="s">
        <v>3200</v>
      </c>
      <c r="J60" s="1134" t="s">
        <v>8318</v>
      </c>
      <c r="K60" s="1134" t="s">
        <v>8319</v>
      </c>
      <c r="L60" s="1134" t="s">
        <v>1902</v>
      </c>
      <c r="M60" s="1134" t="s">
        <v>7736</v>
      </c>
      <c r="N60" s="1134" t="s">
        <v>7482</v>
      </c>
      <c r="O60" s="1134" t="s">
        <v>8320</v>
      </c>
      <c r="P60" s="1134" t="s">
        <v>1490</v>
      </c>
      <c r="Q60" s="1137" t="s">
        <v>787</v>
      </c>
      <c r="R60" s="1137" t="s">
        <v>4235</v>
      </c>
      <c r="S60" s="1137" t="s">
        <v>8321</v>
      </c>
      <c r="T60" s="1137" t="s">
        <v>5725</v>
      </c>
      <c r="U60" s="1137" t="s">
        <v>8322</v>
      </c>
      <c r="V60" s="1137" t="s">
        <v>5135</v>
      </c>
      <c r="W60" s="1146" t="s">
        <v>8323</v>
      </c>
      <c r="X60" s="1146" t="s">
        <v>8324</v>
      </c>
      <c r="Y60" s="1146" t="s">
        <v>206</v>
      </c>
      <c r="Z60" s="1146" t="s">
        <v>8325</v>
      </c>
      <c r="AA60" s="1146" t="s">
        <v>7646</v>
      </c>
      <c r="AB60" s="1146" t="s">
        <v>8326</v>
      </c>
      <c r="AC60" s="1146" t="s">
        <v>2404</v>
      </c>
      <c r="AD60" s="1144" t="s">
        <v>8327</v>
      </c>
      <c r="AE60" s="1144" t="s">
        <v>5885</v>
      </c>
      <c r="AF60" s="1147" t="s">
        <v>8328</v>
      </c>
      <c r="AG60" s="1147" t="s">
        <v>8258</v>
      </c>
      <c r="AH60" s="1147" t="s">
        <v>8329</v>
      </c>
      <c r="AI60" s="1147" t="s">
        <v>8330</v>
      </c>
      <c r="AJ60" s="1147" t="s">
        <v>8331</v>
      </c>
      <c r="AK60" s="1147" t="s">
        <v>195</v>
      </c>
      <c r="AL60" s="1147" t="s">
        <v>3444</v>
      </c>
      <c r="AM60" s="1140" t="s">
        <v>7867</v>
      </c>
      <c r="AN60" s="1140" t="s">
        <v>2858</v>
      </c>
      <c r="AO60" s="1141" t="s">
        <v>2944</v>
      </c>
      <c r="AP60" s="1141" t="s">
        <v>8332</v>
      </c>
      <c r="AQ60" s="1140" t="s">
        <v>8333</v>
      </c>
      <c r="AR60" s="1140" t="s">
        <v>8334</v>
      </c>
      <c r="AS60" s="1140" t="s">
        <v>8335</v>
      </c>
      <c r="AT60" s="1134" t="s">
        <v>8336</v>
      </c>
      <c r="AU60" s="1220" t="str">
        <f>HYPERLINK("https://splits.io/m3t","1:18:40")</f>
        <v>1:18:40</v>
      </c>
      <c r="AV60" s="1097" t="str">
        <f t="shared" si="3"/>
        <v>3:48</v>
      </c>
      <c r="AW60" s="1182" t="s">
        <v>8337</v>
      </c>
    </row>
    <row r="61" ht="15.75" customHeight="1">
      <c r="A61" s="1154" t="s">
        <v>8338</v>
      </c>
      <c r="B61" s="1088" t="s">
        <v>6845</v>
      </c>
      <c r="C61" s="1097" t="s">
        <v>8339</v>
      </c>
      <c r="D61" s="1123" t="s">
        <v>8340</v>
      </c>
      <c r="E61" s="1097" t="s">
        <v>8341</v>
      </c>
      <c r="F61" s="1097" t="s">
        <v>8342</v>
      </c>
      <c r="G61" s="1097" t="s">
        <v>8343</v>
      </c>
      <c r="H61" s="1097" t="s">
        <v>8344</v>
      </c>
      <c r="I61" s="1097" t="s">
        <v>8345</v>
      </c>
      <c r="J61" s="1097" t="s">
        <v>7374</v>
      </c>
      <c r="K61" s="1097" t="s">
        <v>3883</v>
      </c>
      <c r="L61" s="1097" t="s">
        <v>4080</v>
      </c>
      <c r="M61" s="1097" t="s">
        <v>8042</v>
      </c>
      <c r="N61" s="1097" t="s">
        <v>4696</v>
      </c>
      <c r="O61" s="1097" t="s">
        <v>8346</v>
      </c>
      <c r="P61" s="1097" t="s">
        <v>8347</v>
      </c>
      <c r="Q61" s="1097" t="s">
        <v>8348</v>
      </c>
      <c r="R61" s="1097" t="s">
        <v>738</v>
      </c>
      <c r="S61" s="1097" t="s">
        <v>7447</v>
      </c>
      <c r="T61" s="1097" t="s">
        <v>196</v>
      </c>
      <c r="U61" s="1097" t="s">
        <v>1254</v>
      </c>
      <c r="V61" s="1097" t="s">
        <v>353</v>
      </c>
      <c r="W61" s="1097" t="s">
        <v>8349</v>
      </c>
      <c r="X61" s="1097" t="s">
        <v>7719</v>
      </c>
      <c r="Y61" s="1097" t="s">
        <v>1505</v>
      </c>
      <c r="Z61" s="1097" t="s">
        <v>8350</v>
      </c>
      <c r="AA61" s="1097" t="s">
        <v>7482</v>
      </c>
      <c r="AB61" s="1097" t="s">
        <v>8351</v>
      </c>
      <c r="AC61" s="1097" t="s">
        <v>3141</v>
      </c>
      <c r="AD61" s="1097" t="s">
        <v>8352</v>
      </c>
      <c r="AE61" s="1097" t="s">
        <v>639</v>
      </c>
      <c r="AF61" s="1097" t="s">
        <v>8353</v>
      </c>
      <c r="AG61" s="1097" t="s">
        <v>8354</v>
      </c>
      <c r="AH61" s="1097" t="s">
        <v>2183</v>
      </c>
      <c r="AI61" s="1097" t="s">
        <v>8355</v>
      </c>
      <c r="AJ61" s="1097" t="s">
        <v>8356</v>
      </c>
      <c r="AK61" s="1097" t="s">
        <v>3385</v>
      </c>
      <c r="AL61" s="1097" t="s">
        <v>8357</v>
      </c>
      <c r="AM61" s="1097" t="s">
        <v>741</v>
      </c>
      <c r="AN61" s="1097" t="s">
        <v>6994</v>
      </c>
      <c r="AO61" s="1097" t="s">
        <v>7226</v>
      </c>
      <c r="AP61" s="1097" t="s">
        <v>8358</v>
      </c>
      <c r="AQ61" s="1097" t="s">
        <v>8359</v>
      </c>
      <c r="AR61" s="1097" t="s">
        <v>8360</v>
      </c>
      <c r="AS61" s="1097" t="s">
        <v>8361</v>
      </c>
      <c r="AT61" s="1097" t="s">
        <v>8362</v>
      </c>
      <c r="AU61" s="1097" t="s">
        <v>8363</v>
      </c>
      <c r="AV61" s="1097" t="str">
        <f t="shared" si="3"/>
        <v>3:32</v>
      </c>
      <c r="AW61" s="1107" t="s">
        <v>8364</v>
      </c>
    </row>
    <row r="62" ht="15.75" customHeight="1">
      <c r="A62" s="1186" t="s">
        <v>8365</v>
      </c>
      <c r="B62" s="1150" t="s">
        <v>6873</v>
      </c>
      <c r="C62" s="1178" t="s">
        <v>8366</v>
      </c>
      <c r="D62" s="1123" t="s">
        <v>8367</v>
      </c>
      <c r="E62" s="1130" t="s">
        <v>8368</v>
      </c>
      <c r="F62" s="1144" t="s">
        <v>8369</v>
      </c>
      <c r="G62" s="1144" t="s">
        <v>8370</v>
      </c>
      <c r="H62" s="1132" t="s">
        <v>8371</v>
      </c>
      <c r="I62" s="1132" t="s">
        <v>8372</v>
      </c>
      <c r="J62" s="1134" t="s">
        <v>8373</v>
      </c>
      <c r="K62" s="1134" t="s">
        <v>3210</v>
      </c>
      <c r="L62" s="1134" t="s">
        <v>8374</v>
      </c>
      <c r="M62" s="1134" t="s">
        <v>8375</v>
      </c>
      <c r="N62" s="1134" t="s">
        <v>8376</v>
      </c>
      <c r="O62" s="1134" t="s">
        <v>8377</v>
      </c>
      <c r="P62" s="1134" t="s">
        <v>7704</v>
      </c>
      <c r="Q62" s="1137" t="s">
        <v>8378</v>
      </c>
      <c r="R62" s="1137" t="s">
        <v>8379</v>
      </c>
      <c r="S62" s="1137" t="s">
        <v>8380</v>
      </c>
      <c r="T62" s="1137" t="s">
        <v>8381</v>
      </c>
      <c r="U62" s="1137" t="s">
        <v>7651</v>
      </c>
      <c r="V62" s="1137" t="s">
        <v>2449</v>
      </c>
      <c r="W62" s="1146" t="s">
        <v>8382</v>
      </c>
      <c r="X62" s="1146" t="s">
        <v>7719</v>
      </c>
      <c r="Y62" s="1146" t="s">
        <v>3575</v>
      </c>
      <c r="Z62" s="1146" t="s">
        <v>5774</v>
      </c>
      <c r="AA62" s="1146" t="s">
        <v>4718</v>
      </c>
      <c r="AB62" s="1146" t="s">
        <v>7039</v>
      </c>
      <c r="AC62" s="1146" t="s">
        <v>550</v>
      </c>
      <c r="AD62" s="1144" t="s">
        <v>8383</v>
      </c>
      <c r="AE62" s="1144" t="s">
        <v>8068</v>
      </c>
      <c r="AF62" s="1147" t="s">
        <v>8384</v>
      </c>
      <c r="AG62" s="1147" t="s">
        <v>2238</v>
      </c>
      <c r="AH62" s="1147" t="s">
        <v>4866</v>
      </c>
      <c r="AI62" s="1147" t="s">
        <v>8385</v>
      </c>
      <c r="AJ62" s="1147" t="s">
        <v>8386</v>
      </c>
      <c r="AK62" s="1147" t="s">
        <v>7497</v>
      </c>
      <c r="AL62" s="1147" t="s">
        <v>3164</v>
      </c>
      <c r="AM62" s="1140" t="s">
        <v>8387</v>
      </c>
      <c r="AN62" s="1140" t="s">
        <v>8138</v>
      </c>
      <c r="AO62" s="1140" t="s">
        <v>2084</v>
      </c>
      <c r="AP62" s="1140" t="s">
        <v>8388</v>
      </c>
      <c r="AQ62" s="1140" t="s">
        <v>1398</v>
      </c>
      <c r="AR62" s="1140" t="s">
        <v>6927</v>
      </c>
      <c r="AS62" s="1140" t="s">
        <v>3855</v>
      </c>
      <c r="AT62" s="1134" t="s">
        <v>8389</v>
      </c>
      <c r="AU62" s="1148" t="s">
        <v>8390</v>
      </c>
      <c r="AV62" s="1097" t="str">
        <f t="shared" si="3"/>
        <v>2:58</v>
      </c>
      <c r="AW62" s="1173" t="s">
        <v>8391</v>
      </c>
    </row>
    <row r="63" ht="15.75" customHeight="1">
      <c r="A63" s="1163" t="s">
        <v>2886</v>
      </c>
      <c r="B63" s="1194" t="s">
        <v>6845</v>
      </c>
      <c r="C63" s="1221" t="s">
        <v>7391</v>
      </c>
      <c r="D63" s="1130" t="s">
        <v>8392</v>
      </c>
      <c r="E63" s="1130" t="s">
        <v>312</v>
      </c>
      <c r="F63" s="1130" t="s">
        <v>8393</v>
      </c>
      <c r="G63" s="1130" t="s">
        <v>7133</v>
      </c>
      <c r="H63" s="1131" t="s">
        <v>8394</v>
      </c>
      <c r="I63" s="1131" t="s">
        <v>8395</v>
      </c>
      <c r="J63" s="1133" t="s">
        <v>4577</v>
      </c>
      <c r="K63" s="1133" t="s">
        <v>8396</v>
      </c>
      <c r="L63" s="1133" t="s">
        <v>3752</v>
      </c>
      <c r="M63" s="1133" t="s">
        <v>8397</v>
      </c>
      <c r="N63" s="1222" t="s">
        <v>8398</v>
      </c>
      <c r="O63" s="1133" t="s">
        <v>3023</v>
      </c>
      <c r="P63" s="1133" t="s">
        <v>3848</v>
      </c>
      <c r="Q63" s="1135" t="s">
        <v>8399</v>
      </c>
      <c r="R63" s="1135" t="s">
        <v>1232</v>
      </c>
      <c r="S63" s="1135" t="s">
        <v>8400</v>
      </c>
      <c r="T63" s="1135" t="s">
        <v>8401</v>
      </c>
      <c r="U63" s="1135" t="s">
        <v>450</v>
      </c>
      <c r="V63" s="1135" t="s">
        <v>8402</v>
      </c>
      <c r="W63" s="1138" t="s">
        <v>8403</v>
      </c>
      <c r="X63" s="1138" t="s">
        <v>8404</v>
      </c>
      <c r="Y63" s="1138" t="s">
        <v>2756</v>
      </c>
      <c r="Z63" s="1138" t="s">
        <v>8405</v>
      </c>
      <c r="AA63" s="1138" t="s">
        <v>4644</v>
      </c>
      <c r="AB63" s="1138" t="s">
        <v>7039</v>
      </c>
      <c r="AC63" s="1138" t="s">
        <v>369</v>
      </c>
      <c r="AD63" s="1130" t="s">
        <v>8406</v>
      </c>
      <c r="AE63" s="1130" t="s">
        <v>4082</v>
      </c>
      <c r="AF63" s="1139" t="s">
        <v>8407</v>
      </c>
      <c r="AG63" s="1139" t="s">
        <v>8385</v>
      </c>
      <c r="AH63" s="1139" t="s">
        <v>7943</v>
      </c>
      <c r="AI63" s="1139" t="s">
        <v>8408</v>
      </c>
      <c r="AJ63" s="1139" t="s">
        <v>8409</v>
      </c>
      <c r="AK63" s="1223" t="s">
        <v>7772</v>
      </c>
      <c r="AL63" s="1139" t="s">
        <v>8410</v>
      </c>
      <c r="AM63" s="1141" t="s">
        <v>8411</v>
      </c>
      <c r="AN63" s="1141" t="s">
        <v>8412</v>
      </c>
      <c r="AO63" s="1141" t="s">
        <v>5098</v>
      </c>
      <c r="AP63" s="1141" t="s">
        <v>8413</v>
      </c>
      <c r="AQ63" s="1117" t="s">
        <v>3583</v>
      </c>
      <c r="AR63" s="1224" t="s">
        <v>8261</v>
      </c>
      <c r="AS63" s="1141" t="s">
        <v>8414</v>
      </c>
      <c r="AT63" s="1133" t="s">
        <v>8415</v>
      </c>
      <c r="AU63" s="1126" t="s">
        <v>8416</v>
      </c>
      <c r="AV63" s="1097" t="str">
        <f t="shared" si="3"/>
        <v>3:17</v>
      </c>
      <c r="AW63" s="1165" t="s">
        <v>8417</v>
      </c>
    </row>
    <row r="64" ht="15.75" customHeight="1">
      <c r="A64" s="1099" t="s">
        <v>5636</v>
      </c>
      <c r="B64" s="1150" t="s">
        <v>6873</v>
      </c>
      <c r="C64" s="1097" t="s">
        <v>7517</v>
      </c>
      <c r="D64" s="1123" t="s">
        <v>8418</v>
      </c>
      <c r="E64" s="1097" t="s">
        <v>8419</v>
      </c>
      <c r="F64" s="1097" t="s">
        <v>8420</v>
      </c>
      <c r="G64" s="1097" t="s">
        <v>8421</v>
      </c>
      <c r="H64" s="1097" t="s">
        <v>8422</v>
      </c>
      <c r="I64" s="1097" t="s">
        <v>8423</v>
      </c>
      <c r="J64" s="1097" t="s">
        <v>6900</v>
      </c>
      <c r="K64" s="1097" t="s">
        <v>7970</v>
      </c>
      <c r="L64" s="1097" t="s">
        <v>8424</v>
      </c>
      <c r="M64" s="1097" t="s">
        <v>201</v>
      </c>
      <c r="N64" s="1097" t="s">
        <v>8425</v>
      </c>
      <c r="O64" s="1097" t="s">
        <v>8426</v>
      </c>
      <c r="P64" s="1097" t="s">
        <v>455</v>
      </c>
      <c r="Q64" s="1097" t="s">
        <v>8427</v>
      </c>
      <c r="R64" s="1097" t="s">
        <v>1035</v>
      </c>
      <c r="S64" s="1097" t="s">
        <v>4876</v>
      </c>
      <c r="T64" s="1097" t="s">
        <v>5725</v>
      </c>
      <c r="U64" s="1097" t="s">
        <v>4922</v>
      </c>
      <c r="V64" s="1097" t="s">
        <v>6411</v>
      </c>
      <c r="W64" s="1097" t="s">
        <v>8428</v>
      </c>
      <c r="X64" s="1097" t="s">
        <v>8429</v>
      </c>
      <c r="Y64" s="1097" t="s">
        <v>647</v>
      </c>
      <c r="Z64" s="1097" t="s">
        <v>8430</v>
      </c>
      <c r="AA64" s="1097" t="s">
        <v>758</v>
      </c>
      <c r="AB64" s="1097" t="s">
        <v>8431</v>
      </c>
      <c r="AC64" s="1097" t="s">
        <v>8432</v>
      </c>
      <c r="AD64" s="1097" t="s">
        <v>8433</v>
      </c>
      <c r="AE64" s="1097" t="s">
        <v>140</v>
      </c>
      <c r="AF64" s="1097" t="s">
        <v>8434</v>
      </c>
      <c r="AG64" s="1097" t="s">
        <v>7719</v>
      </c>
      <c r="AH64" s="1097" t="s">
        <v>6235</v>
      </c>
      <c r="AI64" s="1097" t="s">
        <v>8231</v>
      </c>
      <c r="AJ64" s="1097" t="s">
        <v>8435</v>
      </c>
      <c r="AK64" s="1097" t="s">
        <v>8436</v>
      </c>
      <c r="AL64" s="1097" t="s">
        <v>3086</v>
      </c>
      <c r="AM64" s="1097" t="s">
        <v>7823</v>
      </c>
      <c r="AN64" s="1097" t="s">
        <v>3164</v>
      </c>
      <c r="AO64" s="1097" t="s">
        <v>3210</v>
      </c>
      <c r="AP64" s="1097" t="s">
        <v>4061</v>
      </c>
      <c r="AQ64" s="1097" t="s">
        <v>8437</v>
      </c>
      <c r="AR64" s="1097" t="s">
        <v>8438</v>
      </c>
      <c r="AS64" s="1097" t="s">
        <v>7558</v>
      </c>
      <c r="AT64" s="1097" t="s">
        <v>7836</v>
      </c>
      <c r="AU64" s="1097" t="s">
        <v>8439</v>
      </c>
      <c r="AV64" s="1097" t="str">
        <f t="shared" si="3"/>
        <v>3:10</v>
      </c>
      <c r="AW64" s="1156" t="s">
        <v>8440</v>
      </c>
    </row>
    <row r="65" ht="15.75" customHeight="1">
      <c r="A65" s="1143" t="s">
        <v>4050</v>
      </c>
      <c r="B65" s="1201" t="s">
        <v>6908</v>
      </c>
      <c r="C65" s="1089" t="s">
        <v>8441</v>
      </c>
      <c r="D65" s="1129" t="s">
        <v>8442</v>
      </c>
      <c r="E65" s="1144" t="s">
        <v>7397</v>
      </c>
      <c r="F65" s="1130" t="s">
        <v>8443</v>
      </c>
      <c r="G65" s="1144" t="s">
        <v>8444</v>
      </c>
      <c r="H65" s="1132" t="s">
        <v>7316</v>
      </c>
      <c r="I65" s="1132" t="s">
        <v>222</v>
      </c>
      <c r="J65" s="1134" t="s">
        <v>7134</v>
      </c>
      <c r="K65" s="1134" t="s">
        <v>2832</v>
      </c>
      <c r="L65" s="1134" t="s">
        <v>8445</v>
      </c>
      <c r="M65" s="1133" t="s">
        <v>7401</v>
      </c>
      <c r="N65" s="1133" t="s">
        <v>3738</v>
      </c>
      <c r="O65" s="1133" t="s">
        <v>8298</v>
      </c>
      <c r="P65" s="1134" t="s">
        <v>7122</v>
      </c>
      <c r="Q65" s="1135" t="s">
        <v>8446</v>
      </c>
      <c r="R65" s="1137" t="s">
        <v>8447</v>
      </c>
      <c r="S65" s="1135" t="s">
        <v>8448</v>
      </c>
      <c r="T65" s="1137" t="s">
        <v>7710</v>
      </c>
      <c r="U65" s="1137" t="s">
        <v>8449</v>
      </c>
      <c r="V65" s="1137" t="s">
        <v>966</v>
      </c>
      <c r="W65" s="1146" t="s">
        <v>8450</v>
      </c>
      <c r="X65" s="1138" t="s">
        <v>8451</v>
      </c>
      <c r="Y65" s="1225" t="s">
        <v>5152</v>
      </c>
      <c r="Z65" s="1138" t="s">
        <v>8452</v>
      </c>
      <c r="AA65" s="1138" t="s">
        <v>8453</v>
      </c>
      <c r="AB65" s="1138" t="s">
        <v>8454</v>
      </c>
      <c r="AC65" s="1225" t="s">
        <v>5686</v>
      </c>
      <c r="AD65" s="1144" t="s">
        <v>8455</v>
      </c>
      <c r="AE65" s="1130" t="s">
        <v>1076</v>
      </c>
      <c r="AF65" s="1180" t="str">
        <f>HYPERLINK("https://www.youtube.com/watch?v=T9zbmFd23uk","2:38.85")</f>
        <v>2:38.85</v>
      </c>
      <c r="AG65" s="1139" t="s">
        <v>351</v>
      </c>
      <c r="AH65" s="1147" t="s">
        <v>828</v>
      </c>
      <c r="AI65" s="1147" t="s">
        <v>4511</v>
      </c>
      <c r="AJ65" s="1139" t="s">
        <v>8456</v>
      </c>
      <c r="AK65" s="1139" t="s">
        <v>7213</v>
      </c>
      <c r="AL65" s="1139" t="s">
        <v>4106</v>
      </c>
      <c r="AM65" s="1141" t="s">
        <v>5280</v>
      </c>
      <c r="AN65" s="1141" t="s">
        <v>8457</v>
      </c>
      <c r="AO65" s="1141" t="s">
        <v>7624</v>
      </c>
      <c r="AP65" s="1140" t="s">
        <v>3207</v>
      </c>
      <c r="AQ65" s="1141" t="s">
        <v>7829</v>
      </c>
      <c r="AR65" s="1141" t="s">
        <v>8458</v>
      </c>
      <c r="AS65" s="1141" t="s">
        <v>8459</v>
      </c>
      <c r="AT65" s="1134" t="s">
        <v>8460</v>
      </c>
      <c r="AU65" s="1126" t="s">
        <v>8461</v>
      </c>
      <c r="AV65" s="1097" t="str">
        <f t="shared" si="3"/>
        <v>3:51</v>
      </c>
      <c r="AW65" s="1165" t="s">
        <v>5720</v>
      </c>
    </row>
    <row r="66">
      <c r="A66" s="1184" t="s">
        <v>4087</v>
      </c>
      <c r="B66" s="1191" t="s">
        <v>6873</v>
      </c>
      <c r="C66" s="1226" t="s">
        <v>8462</v>
      </c>
      <c r="D66" s="1176" t="s">
        <v>8463</v>
      </c>
      <c r="E66" s="1096" t="s">
        <v>8464</v>
      </c>
      <c r="F66" s="1096" t="s">
        <v>8465</v>
      </c>
      <c r="G66" s="1096" t="s">
        <v>8466</v>
      </c>
      <c r="H66" s="1096" t="s">
        <v>8467</v>
      </c>
      <c r="I66" s="1096" t="s">
        <v>8468</v>
      </c>
      <c r="J66" s="1096" t="s">
        <v>8469</v>
      </c>
      <c r="K66" s="1096" t="s">
        <v>8012</v>
      </c>
      <c r="L66" s="1096" t="s">
        <v>8470</v>
      </c>
      <c r="M66" s="1096" t="s">
        <v>5476</v>
      </c>
      <c r="N66" s="1096" t="s">
        <v>8471</v>
      </c>
      <c r="O66" s="1096" t="s">
        <v>8472</v>
      </c>
      <c r="P66" s="1096" t="s">
        <v>403</v>
      </c>
      <c r="Q66" s="1096" t="s">
        <v>6611</v>
      </c>
      <c r="R66" s="1096" t="s">
        <v>8473</v>
      </c>
      <c r="S66" s="1096" t="s">
        <v>8251</v>
      </c>
      <c r="T66" s="1096" t="s">
        <v>8474</v>
      </c>
      <c r="U66" s="1096" t="s">
        <v>8475</v>
      </c>
      <c r="V66" s="1096" t="s">
        <v>8476</v>
      </c>
      <c r="W66" s="1096" t="s">
        <v>5007</v>
      </c>
      <c r="X66" s="1096" t="s">
        <v>8477</v>
      </c>
      <c r="Y66" s="1096" t="s">
        <v>5777</v>
      </c>
      <c r="Z66" s="1096" t="s">
        <v>473</v>
      </c>
      <c r="AA66" s="1097" t="s">
        <v>8251</v>
      </c>
      <c r="AB66" s="1096" t="s">
        <v>8478</v>
      </c>
      <c r="AC66" s="1096" t="s">
        <v>5686</v>
      </c>
      <c r="AD66" s="1096" t="s">
        <v>8479</v>
      </c>
      <c r="AE66" s="1096" t="s">
        <v>1140</v>
      </c>
      <c r="AF66" s="1096" t="s">
        <v>6482</v>
      </c>
      <c r="AG66" s="1096" t="s">
        <v>8480</v>
      </c>
      <c r="AH66" s="1096" t="s">
        <v>1219</v>
      </c>
      <c r="AI66" s="1096" t="s">
        <v>307</v>
      </c>
      <c r="AJ66" s="1096" t="s">
        <v>2646</v>
      </c>
      <c r="AK66" s="1096" t="s">
        <v>8481</v>
      </c>
      <c r="AL66" s="1096" t="s">
        <v>4787</v>
      </c>
      <c r="AM66" s="1096" t="s">
        <v>2238</v>
      </c>
      <c r="AN66" s="1096" t="s">
        <v>8482</v>
      </c>
      <c r="AO66" s="1096" t="s">
        <v>2590</v>
      </c>
      <c r="AP66" s="1096" t="s">
        <v>8483</v>
      </c>
      <c r="AQ66" s="1096" t="s">
        <v>5475</v>
      </c>
      <c r="AR66" s="1096" t="s">
        <v>8198</v>
      </c>
      <c r="AS66" s="1096" t="s">
        <v>7538</v>
      </c>
      <c r="AT66" s="1096" t="s">
        <v>8484</v>
      </c>
      <c r="AU66" s="1096" t="s">
        <v>8485</v>
      </c>
      <c r="AV66" s="1097" t="str">
        <f t="shared" si="3"/>
        <v>3:48</v>
      </c>
      <c r="AW66" s="1156"/>
    </row>
    <row r="67" ht="15.75" customHeight="1">
      <c r="A67" s="1099" t="s">
        <v>8486</v>
      </c>
      <c r="B67" s="1088" t="s">
        <v>6845</v>
      </c>
      <c r="C67" s="1097" t="s">
        <v>8487</v>
      </c>
      <c r="D67" s="1123" t="s">
        <v>8488</v>
      </c>
      <c r="E67" s="1097" t="s">
        <v>7519</v>
      </c>
      <c r="F67" s="1097" t="s">
        <v>8489</v>
      </c>
      <c r="G67" s="1097" t="s">
        <v>8165</v>
      </c>
      <c r="H67" s="1097" t="s">
        <v>8490</v>
      </c>
      <c r="I67" s="1097" t="s">
        <v>4336</v>
      </c>
      <c r="J67" s="1097" t="s">
        <v>8491</v>
      </c>
      <c r="K67" s="1097" t="s">
        <v>8492</v>
      </c>
      <c r="L67" s="1097" t="s">
        <v>7429</v>
      </c>
      <c r="M67" s="1097" t="s">
        <v>2961</v>
      </c>
      <c r="N67" s="1097" t="s">
        <v>8493</v>
      </c>
      <c r="O67" s="1097" t="s">
        <v>8494</v>
      </c>
      <c r="P67" s="1097" t="s">
        <v>7528</v>
      </c>
      <c r="Q67" s="1097" t="s">
        <v>2024</v>
      </c>
      <c r="R67" s="1097" t="s">
        <v>8495</v>
      </c>
      <c r="S67" s="1097" t="s">
        <v>7827</v>
      </c>
      <c r="T67" s="1097" t="s">
        <v>5297</v>
      </c>
      <c r="U67" s="1097" t="s">
        <v>8496</v>
      </c>
      <c r="V67" s="1097" t="s">
        <v>8497</v>
      </c>
      <c r="W67" s="1097" t="s">
        <v>5493</v>
      </c>
      <c r="X67" s="1097" t="s">
        <v>8498</v>
      </c>
      <c r="Y67" s="1097" t="s">
        <v>1076</v>
      </c>
      <c r="Z67" s="1097" t="s">
        <v>8325</v>
      </c>
      <c r="AA67" s="1146" t="s">
        <v>1570</v>
      </c>
      <c r="AB67" s="1097" t="s">
        <v>8499</v>
      </c>
      <c r="AC67" s="1097" t="s">
        <v>882</v>
      </c>
      <c r="AD67" s="1097" t="s">
        <v>8500</v>
      </c>
      <c r="AE67" s="1097" t="s">
        <v>882</v>
      </c>
      <c r="AF67" s="1097" t="s">
        <v>8501</v>
      </c>
      <c r="AG67" s="1097" t="s">
        <v>8092</v>
      </c>
      <c r="AH67" s="1097" t="s">
        <v>8502</v>
      </c>
      <c r="AI67" s="1097" t="s">
        <v>8503</v>
      </c>
      <c r="AJ67" s="1097" t="s">
        <v>8504</v>
      </c>
      <c r="AK67" s="1097" t="s">
        <v>8505</v>
      </c>
      <c r="AL67" s="1097" t="s">
        <v>7984</v>
      </c>
      <c r="AM67" s="1097" t="s">
        <v>1031</v>
      </c>
      <c r="AN67" s="1097" t="s">
        <v>1976</v>
      </c>
      <c r="AO67" s="1097" t="s">
        <v>8506</v>
      </c>
      <c r="AP67" s="1097" t="s">
        <v>8507</v>
      </c>
      <c r="AQ67" s="1097" t="s">
        <v>8508</v>
      </c>
      <c r="AR67" s="1097" t="s">
        <v>8509</v>
      </c>
      <c r="AS67" s="1097" t="s">
        <v>7262</v>
      </c>
      <c r="AT67" s="1097" t="s">
        <v>7384</v>
      </c>
      <c r="AU67" s="1097" t="s">
        <v>8510</v>
      </c>
      <c r="AV67" s="1097" t="str">
        <f t="shared" si="3"/>
        <v>3:40</v>
      </c>
      <c r="AW67" s="1107" t="s">
        <v>8511</v>
      </c>
    </row>
    <row r="68" ht="15.75" customHeight="1">
      <c r="A68" s="1163" t="s">
        <v>3295</v>
      </c>
      <c r="B68" s="1183" t="s">
        <v>6845</v>
      </c>
      <c r="C68" s="1089" t="s">
        <v>8512</v>
      </c>
      <c r="D68" s="1213" t="s">
        <v>8513</v>
      </c>
      <c r="E68" s="1130" t="s">
        <v>2140</v>
      </c>
      <c r="F68" s="1130" t="s">
        <v>7584</v>
      </c>
      <c r="G68" s="1130" t="s">
        <v>8514</v>
      </c>
      <c r="H68" s="1117" t="s">
        <v>8515</v>
      </c>
      <c r="I68" s="1131" t="s">
        <v>8345</v>
      </c>
      <c r="J68" s="1133" t="s">
        <v>7377</v>
      </c>
      <c r="K68" s="1133" t="s">
        <v>4406</v>
      </c>
      <c r="L68" s="1133" t="s">
        <v>5854</v>
      </c>
      <c r="M68" s="1133" t="s">
        <v>4030</v>
      </c>
      <c r="N68" s="1133" t="s">
        <v>8516</v>
      </c>
      <c r="O68" s="1133" t="s">
        <v>5650</v>
      </c>
      <c r="P68" s="1133" t="s">
        <v>8517</v>
      </c>
      <c r="Q68" s="1135" t="s">
        <v>8518</v>
      </c>
      <c r="R68" s="1135" t="s">
        <v>6991</v>
      </c>
      <c r="S68" s="1135" t="s">
        <v>1731</v>
      </c>
      <c r="T68" s="1135" t="s">
        <v>505</v>
      </c>
      <c r="U68" s="1135" t="s">
        <v>733</v>
      </c>
      <c r="V68" s="1135" t="s">
        <v>8519</v>
      </c>
      <c r="W68" s="1138" t="s">
        <v>8520</v>
      </c>
      <c r="X68" s="1138" t="s">
        <v>582</v>
      </c>
      <c r="Y68" s="1138" t="s">
        <v>8521</v>
      </c>
      <c r="Z68" s="1138" t="s">
        <v>7485</v>
      </c>
      <c r="AA68" s="1096" t="s">
        <v>8522</v>
      </c>
      <c r="AB68" s="1138" t="s">
        <v>8454</v>
      </c>
      <c r="AC68" s="1138" t="s">
        <v>8245</v>
      </c>
      <c r="AD68" s="1130" t="s">
        <v>8523</v>
      </c>
      <c r="AE68" s="1130" t="s">
        <v>8347</v>
      </c>
      <c r="AF68" s="1139" t="s">
        <v>6985</v>
      </c>
      <c r="AG68" s="1139" t="s">
        <v>3873</v>
      </c>
      <c r="AH68" s="1139" t="s">
        <v>8524</v>
      </c>
      <c r="AI68" s="1139" t="s">
        <v>8525</v>
      </c>
      <c r="AJ68" s="1139" t="s">
        <v>8526</v>
      </c>
      <c r="AK68" s="1139" t="s">
        <v>8527</v>
      </c>
      <c r="AL68" s="1139" t="s">
        <v>4078</v>
      </c>
      <c r="AM68" s="1141" t="s">
        <v>8528</v>
      </c>
      <c r="AN68" s="1141" t="s">
        <v>3596</v>
      </c>
      <c r="AO68" s="1141" t="s">
        <v>7180</v>
      </c>
      <c r="AP68" s="1141" t="s">
        <v>8529</v>
      </c>
      <c r="AQ68" s="1141" t="s">
        <v>3109</v>
      </c>
      <c r="AR68" s="1141" t="s">
        <v>8530</v>
      </c>
      <c r="AS68" s="1141" t="s">
        <v>3855</v>
      </c>
      <c r="AT68" s="1133" t="s">
        <v>8531</v>
      </c>
      <c r="AU68" s="1126" t="s">
        <v>8532</v>
      </c>
      <c r="AV68" s="1126" t="s">
        <v>6786</v>
      </c>
      <c r="AW68" s="1165" t="s">
        <v>8533</v>
      </c>
    </row>
    <row r="69">
      <c r="A69" s="1163" t="s">
        <v>2957</v>
      </c>
      <c r="B69" s="1183" t="s">
        <v>6845</v>
      </c>
      <c r="C69" s="1096" t="s">
        <v>7653</v>
      </c>
      <c r="D69" s="1176" t="s">
        <v>8534</v>
      </c>
      <c r="E69" s="1096" t="s">
        <v>8535</v>
      </c>
      <c r="F69" s="1096" t="s">
        <v>8536</v>
      </c>
      <c r="G69" s="1096" t="s">
        <v>8537</v>
      </c>
      <c r="H69" s="1096" t="s">
        <v>8538</v>
      </c>
      <c r="I69" s="1096" t="s">
        <v>647</v>
      </c>
      <c r="J69" s="1096" t="s">
        <v>6552</v>
      </c>
      <c r="K69" s="1096" t="s">
        <v>3883</v>
      </c>
      <c r="L69" s="1096" t="s">
        <v>8539</v>
      </c>
      <c r="M69" s="1096" t="s">
        <v>4646</v>
      </c>
      <c r="N69" s="1096" t="s">
        <v>7746</v>
      </c>
      <c r="O69" s="1096" t="s">
        <v>8540</v>
      </c>
      <c r="P69" s="1096" t="s">
        <v>639</v>
      </c>
      <c r="Q69" s="1096" t="s">
        <v>8541</v>
      </c>
      <c r="R69" s="1096" t="s">
        <v>8542</v>
      </c>
      <c r="S69" s="1096" t="s">
        <v>4644</v>
      </c>
      <c r="T69" s="1096" t="s">
        <v>6720</v>
      </c>
      <c r="U69" s="1096" t="s">
        <v>8543</v>
      </c>
      <c r="V69" s="1096" t="s">
        <v>8544</v>
      </c>
      <c r="W69" s="1096" t="s">
        <v>8545</v>
      </c>
      <c r="X69" s="1096" t="s">
        <v>8546</v>
      </c>
      <c r="Y69" s="1096" t="s">
        <v>4512</v>
      </c>
      <c r="Z69" s="1096" t="s">
        <v>8547</v>
      </c>
      <c r="AA69" s="1117" t="s">
        <v>8498</v>
      </c>
      <c r="AB69" s="1096" t="s">
        <v>8350</v>
      </c>
      <c r="AC69" s="1096" t="s">
        <v>7234</v>
      </c>
      <c r="AD69" s="1096" t="s">
        <v>5413</v>
      </c>
      <c r="AE69" s="1096" t="s">
        <v>3647</v>
      </c>
      <c r="AF69" s="1103" t="s">
        <v>8548</v>
      </c>
      <c r="AG69" s="1096" t="s">
        <v>3584</v>
      </c>
      <c r="AH69" s="1096" t="s">
        <v>3003</v>
      </c>
      <c r="AI69" s="1096" t="s">
        <v>8549</v>
      </c>
      <c r="AJ69" s="1096" t="s">
        <v>8550</v>
      </c>
      <c r="AK69" s="1096" t="s">
        <v>8551</v>
      </c>
      <c r="AL69" s="1096" t="s">
        <v>4176</v>
      </c>
      <c r="AM69" s="1096" t="s">
        <v>1823</v>
      </c>
      <c r="AN69" s="1096" t="s">
        <v>8552</v>
      </c>
      <c r="AO69" s="1096" t="s">
        <v>7077</v>
      </c>
      <c r="AP69" s="1096" t="s">
        <v>4627</v>
      </c>
      <c r="AQ69" s="1096" t="s">
        <v>8553</v>
      </c>
      <c r="AR69" s="1096" t="s">
        <v>807</v>
      </c>
      <c r="AS69" s="1096" t="s">
        <v>8554</v>
      </c>
      <c r="AT69" s="1096" t="s">
        <v>5503</v>
      </c>
      <c r="AU69" s="1096" t="s">
        <v>8555</v>
      </c>
      <c r="AV69" s="1097" t="str">
        <f>TEXT(AU69-C69,"m:ss")</f>
        <v>4:19</v>
      </c>
      <c r="AW69" s="1189" t="s">
        <v>8556</v>
      </c>
    </row>
    <row r="70">
      <c r="A70" s="1184" t="s">
        <v>3535</v>
      </c>
      <c r="B70" s="1191" t="s">
        <v>6908</v>
      </c>
      <c r="C70" s="1096" t="s">
        <v>8557</v>
      </c>
      <c r="D70" s="1096" t="s">
        <v>8558</v>
      </c>
      <c r="E70" s="1096" t="s">
        <v>957</v>
      </c>
      <c r="F70" s="1096" t="s">
        <v>8559</v>
      </c>
      <c r="G70" s="1096" t="s">
        <v>8560</v>
      </c>
      <c r="H70" s="1117" t="s">
        <v>8561</v>
      </c>
      <c r="I70" s="1096" t="s">
        <v>4723</v>
      </c>
      <c r="J70" s="1096" t="s">
        <v>6896</v>
      </c>
      <c r="K70" s="1196" t="s">
        <v>6915</v>
      </c>
      <c r="L70" s="1096" t="s">
        <v>8562</v>
      </c>
      <c r="M70" s="1096" t="s">
        <v>8563</v>
      </c>
      <c r="N70" s="1096" t="s">
        <v>8564</v>
      </c>
      <c r="O70" s="1096" t="s">
        <v>6930</v>
      </c>
      <c r="P70" s="1096" t="s">
        <v>3511</v>
      </c>
      <c r="Q70" s="1096" t="s">
        <v>8565</v>
      </c>
      <c r="R70" s="1096" t="s">
        <v>8566</v>
      </c>
      <c r="S70" s="1096" t="s">
        <v>8567</v>
      </c>
      <c r="T70" s="1096" t="s">
        <v>8110</v>
      </c>
      <c r="U70" s="1096" t="s">
        <v>1146</v>
      </c>
      <c r="V70" s="1096" t="s">
        <v>8568</v>
      </c>
      <c r="W70" s="1096" t="s">
        <v>8569</v>
      </c>
      <c r="X70" s="1096" t="s">
        <v>8570</v>
      </c>
      <c r="Y70" s="1096" t="s">
        <v>8571</v>
      </c>
      <c r="Z70" s="1096" t="s">
        <v>1277</v>
      </c>
      <c r="AA70" s="1138" t="s">
        <v>8572</v>
      </c>
      <c r="AB70" s="1096" t="s">
        <v>965</v>
      </c>
      <c r="AC70" s="1096" t="s">
        <v>8345</v>
      </c>
      <c r="AD70" s="1096" t="s">
        <v>8573</v>
      </c>
      <c r="AE70" s="1196" t="s">
        <v>2124</v>
      </c>
      <c r="AF70" s="1096" t="s">
        <v>8574</v>
      </c>
      <c r="AG70" s="1096" t="s">
        <v>8575</v>
      </c>
      <c r="AH70" s="1096" t="s">
        <v>1756</v>
      </c>
      <c r="AI70" s="1096" t="s">
        <v>8576</v>
      </c>
      <c r="AJ70" s="1096" t="s">
        <v>8577</v>
      </c>
      <c r="AK70" s="1096" t="s">
        <v>5656</v>
      </c>
      <c r="AL70" s="1096" t="s">
        <v>8578</v>
      </c>
      <c r="AM70" s="1096" t="s">
        <v>3908</v>
      </c>
      <c r="AN70" s="1096" t="s">
        <v>7750</v>
      </c>
      <c r="AO70" s="1096" t="s">
        <v>8579</v>
      </c>
      <c r="AP70" s="1096" t="s">
        <v>8580</v>
      </c>
      <c r="AQ70" s="1096" t="s">
        <v>8581</v>
      </c>
      <c r="AR70" s="1096" t="s">
        <v>8582</v>
      </c>
      <c r="AS70" s="1096" t="s">
        <v>7022</v>
      </c>
      <c r="AT70" s="1096" t="s">
        <v>8583</v>
      </c>
      <c r="AU70" s="1096" t="s">
        <v>8584</v>
      </c>
      <c r="AV70" s="1096" t="s">
        <v>8585</v>
      </c>
      <c r="AW70" s="1189" t="s">
        <v>8586</v>
      </c>
    </row>
    <row r="71" ht="15.75" customHeight="1">
      <c r="A71" s="1186" t="s">
        <v>8587</v>
      </c>
      <c r="B71" s="1088" t="s">
        <v>6845</v>
      </c>
      <c r="C71" s="1178" t="s">
        <v>8588</v>
      </c>
      <c r="D71" s="1123" t="s">
        <v>8589</v>
      </c>
      <c r="E71" s="1144" t="s">
        <v>5631</v>
      </c>
      <c r="F71" s="1144" t="s">
        <v>8590</v>
      </c>
      <c r="G71" s="1144" t="s">
        <v>8591</v>
      </c>
      <c r="H71" s="1132" t="s">
        <v>8592</v>
      </c>
      <c r="I71" s="1132" t="s">
        <v>8593</v>
      </c>
      <c r="J71" s="1134" t="s">
        <v>8594</v>
      </c>
      <c r="K71" s="1134" t="s">
        <v>3136</v>
      </c>
      <c r="L71" s="1134" t="s">
        <v>3216</v>
      </c>
      <c r="M71" s="1134" t="s">
        <v>8595</v>
      </c>
      <c r="N71" s="1134" t="s">
        <v>8596</v>
      </c>
      <c r="O71" s="1134" t="s">
        <v>6893</v>
      </c>
      <c r="P71" s="1134" t="s">
        <v>369</v>
      </c>
      <c r="Q71" s="1137" t="s">
        <v>8597</v>
      </c>
      <c r="R71" s="1137" t="s">
        <v>4594</v>
      </c>
      <c r="S71" s="1137" t="s">
        <v>5098</v>
      </c>
      <c r="T71" s="1137" t="s">
        <v>7353</v>
      </c>
      <c r="U71" s="1137" t="s">
        <v>8598</v>
      </c>
      <c r="V71" s="1137" t="s">
        <v>8402</v>
      </c>
      <c r="W71" s="1146" t="s">
        <v>8599</v>
      </c>
      <c r="X71" s="1146" t="s">
        <v>4486</v>
      </c>
      <c r="Y71" s="1146" t="s">
        <v>882</v>
      </c>
      <c r="Z71" s="1146" t="s">
        <v>5771</v>
      </c>
      <c r="AA71" s="1096" t="s">
        <v>8600</v>
      </c>
      <c r="AB71" s="1146" t="s">
        <v>1611</v>
      </c>
      <c r="AC71" s="1146" t="s">
        <v>8517</v>
      </c>
      <c r="AD71" s="1144" t="s">
        <v>2346</v>
      </c>
      <c r="AE71" s="1144" t="s">
        <v>7343</v>
      </c>
      <c r="AF71" s="1147" t="s">
        <v>8601</v>
      </c>
      <c r="AG71" s="1147" t="s">
        <v>1794</v>
      </c>
      <c r="AH71" s="1147" t="s">
        <v>3649</v>
      </c>
      <c r="AI71" s="1147" t="s">
        <v>8602</v>
      </c>
      <c r="AJ71" s="1147" t="s">
        <v>8603</v>
      </c>
      <c r="AK71" s="1147" t="s">
        <v>7615</v>
      </c>
      <c r="AL71" s="1147" t="s">
        <v>8604</v>
      </c>
      <c r="AM71" s="1140" t="s">
        <v>8605</v>
      </c>
      <c r="AN71" s="1140" t="s">
        <v>8606</v>
      </c>
      <c r="AO71" s="1140" t="s">
        <v>7159</v>
      </c>
      <c r="AP71" s="1140" t="s">
        <v>8607</v>
      </c>
      <c r="AQ71" s="1140" t="s">
        <v>8608</v>
      </c>
      <c r="AR71" s="1140" t="s">
        <v>656</v>
      </c>
      <c r="AS71" s="1140" t="s">
        <v>8335</v>
      </c>
      <c r="AT71" s="1134" t="s">
        <v>8609</v>
      </c>
      <c r="AU71" s="1148" t="s">
        <v>8610</v>
      </c>
      <c r="AV71" s="1097" t="str">
        <f t="shared" ref="AV71:AV78" si="4">TEXT(AU71-C71,"m:ss")</f>
        <v>4:28</v>
      </c>
      <c r="AW71" s="1182" t="s">
        <v>8611</v>
      </c>
    </row>
    <row r="72" ht="15.75" customHeight="1">
      <c r="A72" s="1184" t="s">
        <v>8612</v>
      </c>
      <c r="B72" s="1191" t="s">
        <v>6845</v>
      </c>
      <c r="C72" s="1096" t="s">
        <v>8613</v>
      </c>
      <c r="D72" s="1176" t="s">
        <v>8614</v>
      </c>
      <c r="E72" s="1096" t="s">
        <v>557</v>
      </c>
      <c r="F72" s="1096" t="s">
        <v>8615</v>
      </c>
      <c r="G72" s="1096" t="s">
        <v>8616</v>
      </c>
      <c r="H72" s="1096" t="s">
        <v>8617</v>
      </c>
      <c r="I72" s="1096" t="s">
        <v>4618</v>
      </c>
      <c r="J72" s="1117" t="s">
        <v>8618</v>
      </c>
      <c r="K72" s="1096" t="s">
        <v>6883</v>
      </c>
      <c r="L72" s="1096" t="s">
        <v>2834</v>
      </c>
      <c r="M72" s="1096" t="s">
        <v>1435</v>
      </c>
      <c r="N72" s="1096" t="s">
        <v>8619</v>
      </c>
      <c r="O72" s="1096" t="s">
        <v>7935</v>
      </c>
      <c r="P72" s="1096" t="s">
        <v>3200</v>
      </c>
      <c r="Q72" s="1096" t="s">
        <v>8620</v>
      </c>
      <c r="R72" s="1096" t="s">
        <v>8621</v>
      </c>
      <c r="S72" s="1096" t="s">
        <v>5529</v>
      </c>
      <c r="T72" s="1096" t="s">
        <v>8622</v>
      </c>
      <c r="U72" s="1096" t="s">
        <v>8623</v>
      </c>
      <c r="V72" s="1096" t="s">
        <v>7449</v>
      </c>
      <c r="W72" s="1096" t="s">
        <v>8624</v>
      </c>
      <c r="X72" s="1096" t="s">
        <v>8281</v>
      </c>
      <c r="Y72" s="1096" t="s">
        <v>7370</v>
      </c>
      <c r="Z72" s="1096" t="s">
        <v>7336</v>
      </c>
      <c r="AA72" s="1138" t="s">
        <v>8625</v>
      </c>
      <c r="AB72" s="1096" t="s">
        <v>8084</v>
      </c>
      <c r="AC72" s="1096" t="s">
        <v>7206</v>
      </c>
      <c r="AD72" s="1096" t="s">
        <v>8626</v>
      </c>
      <c r="AE72" s="1096" t="s">
        <v>3783</v>
      </c>
      <c r="AF72" s="1096" t="s">
        <v>8627</v>
      </c>
      <c r="AG72" s="1096" t="s">
        <v>8628</v>
      </c>
      <c r="AH72" s="1096" t="s">
        <v>3216</v>
      </c>
      <c r="AI72" s="1096" t="s">
        <v>8629</v>
      </c>
      <c r="AJ72" s="1096" t="s">
        <v>8630</v>
      </c>
      <c r="AK72" s="1096" t="s">
        <v>8631</v>
      </c>
      <c r="AL72" s="1096" t="s">
        <v>2427</v>
      </c>
      <c r="AM72" s="1096" t="s">
        <v>8631</v>
      </c>
      <c r="AN72" s="1096" t="s">
        <v>2427</v>
      </c>
      <c r="AO72" s="1096" t="s">
        <v>4902</v>
      </c>
      <c r="AP72" s="1096" t="s">
        <v>8632</v>
      </c>
      <c r="AQ72" s="1096" t="s">
        <v>2132</v>
      </c>
      <c r="AR72" s="1096" t="s">
        <v>8359</v>
      </c>
      <c r="AS72" s="1096" t="s">
        <v>8633</v>
      </c>
      <c r="AT72" s="1096" t="s">
        <v>8634</v>
      </c>
      <c r="AU72" s="1096" t="s">
        <v>8635</v>
      </c>
      <c r="AV72" s="1097" t="str">
        <f t="shared" si="4"/>
        <v>5:58</v>
      </c>
      <c r="AW72" s="1189" t="s">
        <v>8636</v>
      </c>
    </row>
    <row r="73" ht="15.75" customHeight="1">
      <c r="A73" s="1163" t="s">
        <v>2110</v>
      </c>
      <c r="B73" s="1175" t="s">
        <v>6873</v>
      </c>
      <c r="C73" s="1089" t="s">
        <v>7832</v>
      </c>
      <c r="D73" s="1123" t="s">
        <v>8637</v>
      </c>
      <c r="E73" s="1130" t="s">
        <v>3634</v>
      </c>
      <c r="F73" s="1130" t="s">
        <v>4806</v>
      </c>
      <c r="G73" s="1130" t="s">
        <v>7592</v>
      </c>
      <c r="H73" s="1131" t="s">
        <v>7195</v>
      </c>
      <c r="I73" s="1131" t="s">
        <v>4642</v>
      </c>
      <c r="J73" s="1133" t="s">
        <v>1543</v>
      </c>
      <c r="K73" s="1133" t="s">
        <v>7763</v>
      </c>
      <c r="L73" s="1133" t="s">
        <v>8476</v>
      </c>
      <c r="M73" s="1133" t="s">
        <v>5498</v>
      </c>
      <c r="N73" s="1133" t="s">
        <v>2859</v>
      </c>
      <c r="O73" s="1133" t="s">
        <v>8638</v>
      </c>
      <c r="P73" s="1133" t="s">
        <v>1373</v>
      </c>
      <c r="Q73" s="1135" t="s">
        <v>8639</v>
      </c>
      <c r="R73" s="1135" t="s">
        <v>8640</v>
      </c>
      <c r="S73" s="1135" t="s">
        <v>3288</v>
      </c>
      <c r="T73" s="1135" t="s">
        <v>8641</v>
      </c>
      <c r="U73" s="1135" t="s">
        <v>8642</v>
      </c>
      <c r="V73" s="1135" t="s">
        <v>245</v>
      </c>
      <c r="W73" s="1138" t="s">
        <v>8643</v>
      </c>
      <c r="X73" s="1138" t="s">
        <v>8644</v>
      </c>
      <c r="Y73" s="1138" t="s">
        <v>963</v>
      </c>
      <c r="Z73" s="1138" t="s">
        <v>8645</v>
      </c>
      <c r="AA73" s="1138" t="s">
        <v>8646</v>
      </c>
      <c r="AB73" s="1138" t="s">
        <v>4666</v>
      </c>
      <c r="AC73" s="1138" t="s">
        <v>8112</v>
      </c>
      <c r="AD73" s="1130" t="s">
        <v>8647</v>
      </c>
      <c r="AE73" s="1130" t="s">
        <v>3404</v>
      </c>
      <c r="AF73" s="1139" t="s">
        <v>2144</v>
      </c>
      <c r="AG73" s="1139" t="s">
        <v>8049</v>
      </c>
      <c r="AH73" s="1139" t="s">
        <v>7555</v>
      </c>
      <c r="AI73" s="1139" t="s">
        <v>8648</v>
      </c>
      <c r="AJ73" s="1139" t="s">
        <v>8649</v>
      </c>
      <c r="AK73" s="1139" t="s">
        <v>7130</v>
      </c>
      <c r="AL73" s="1139" t="s">
        <v>8650</v>
      </c>
      <c r="AM73" s="1141" t="s">
        <v>8651</v>
      </c>
      <c r="AN73" s="1141" t="s">
        <v>8652</v>
      </c>
      <c r="AO73" s="1141" t="s">
        <v>3151</v>
      </c>
      <c r="AP73" s="1141" t="s">
        <v>8653</v>
      </c>
      <c r="AQ73" s="1141" t="s">
        <v>8654</v>
      </c>
      <c r="AR73" s="1141" t="s">
        <v>193</v>
      </c>
      <c r="AS73" s="1141" t="s">
        <v>7053</v>
      </c>
      <c r="AT73" s="1133" t="s">
        <v>8655</v>
      </c>
      <c r="AU73" s="1126" t="s">
        <v>8656</v>
      </c>
      <c r="AV73" s="1097" t="str">
        <f t="shared" si="4"/>
        <v>4:45</v>
      </c>
      <c r="AW73" s="1165"/>
    </row>
    <row r="74" ht="15.75" customHeight="1">
      <c r="A74" s="1099" t="s">
        <v>4762</v>
      </c>
      <c r="B74" s="1150" t="s">
        <v>6873</v>
      </c>
      <c r="C74" s="1097" t="s">
        <v>8657</v>
      </c>
      <c r="D74" s="1123" t="s">
        <v>8658</v>
      </c>
      <c r="E74" s="1097" t="s">
        <v>7813</v>
      </c>
      <c r="F74" s="1097" t="s">
        <v>8659</v>
      </c>
      <c r="G74" s="1097" t="s">
        <v>8207</v>
      </c>
      <c r="H74" s="1097" t="s">
        <v>8660</v>
      </c>
      <c r="I74" s="1097" t="s">
        <v>8661</v>
      </c>
      <c r="J74" s="1097" t="s">
        <v>8662</v>
      </c>
      <c r="K74" s="1097" t="s">
        <v>8222</v>
      </c>
      <c r="L74" s="1097" t="s">
        <v>4205</v>
      </c>
      <c r="M74" s="1097" t="s">
        <v>8663</v>
      </c>
      <c r="N74" s="1097" t="s">
        <v>8664</v>
      </c>
      <c r="O74" s="1097" t="s">
        <v>8665</v>
      </c>
      <c r="P74" s="1097" t="s">
        <v>4977</v>
      </c>
      <c r="Q74" s="1097" t="s">
        <v>8666</v>
      </c>
      <c r="R74" s="1097" t="s">
        <v>8667</v>
      </c>
      <c r="S74" s="1097" t="s">
        <v>8668</v>
      </c>
      <c r="T74" s="1097" t="s">
        <v>2433</v>
      </c>
      <c r="U74" s="1097" t="s">
        <v>161</v>
      </c>
      <c r="V74" s="1097" t="s">
        <v>8669</v>
      </c>
      <c r="W74" s="1097" t="s">
        <v>8670</v>
      </c>
      <c r="X74" s="1097" t="s">
        <v>8582</v>
      </c>
      <c r="Y74" s="1097" t="s">
        <v>4518</v>
      </c>
      <c r="Z74" s="1097" t="s">
        <v>7039</v>
      </c>
      <c r="AA74" s="1146" t="s">
        <v>8671</v>
      </c>
      <c r="AB74" s="1097" t="s">
        <v>377</v>
      </c>
      <c r="AC74" s="1097" t="s">
        <v>8112</v>
      </c>
      <c r="AD74" s="1097" t="s">
        <v>8672</v>
      </c>
      <c r="AE74" s="1097" t="s">
        <v>7523</v>
      </c>
      <c r="AF74" s="1097" t="s">
        <v>7564</v>
      </c>
      <c r="AG74" s="1097" t="s">
        <v>8673</v>
      </c>
      <c r="AH74" s="1097" t="s">
        <v>828</v>
      </c>
      <c r="AI74" s="1097" t="s">
        <v>4240</v>
      </c>
      <c r="AJ74" s="1097" t="s">
        <v>8674</v>
      </c>
      <c r="AK74" s="1097" t="s">
        <v>8675</v>
      </c>
      <c r="AL74" s="1097" t="s">
        <v>4652</v>
      </c>
      <c r="AM74" s="1097" t="s">
        <v>8676</v>
      </c>
      <c r="AN74" s="1097" t="s">
        <v>5114</v>
      </c>
      <c r="AO74" s="1097" t="s">
        <v>8677</v>
      </c>
      <c r="AP74" s="1097" t="s">
        <v>8678</v>
      </c>
      <c r="AQ74" s="1097" t="s">
        <v>8679</v>
      </c>
      <c r="AR74" s="1097" t="s">
        <v>8641</v>
      </c>
      <c r="AS74" s="1097" t="s">
        <v>7053</v>
      </c>
      <c r="AT74" s="1097" t="s">
        <v>8680</v>
      </c>
      <c r="AU74" s="1097" t="s">
        <v>8681</v>
      </c>
      <c r="AV74" s="1097" t="str">
        <f t="shared" si="4"/>
        <v>3:59</v>
      </c>
      <c r="AW74" s="1156" t="s">
        <v>8682</v>
      </c>
    </row>
    <row r="75" ht="15.75" customHeight="1">
      <c r="A75" s="1186" t="s">
        <v>8683</v>
      </c>
      <c r="B75" s="1201" t="s">
        <v>6908</v>
      </c>
      <c r="C75" s="1178" t="s">
        <v>8684</v>
      </c>
      <c r="D75" s="1123" t="s">
        <v>8685</v>
      </c>
      <c r="E75" s="1144" t="s">
        <v>8686</v>
      </c>
      <c r="F75" s="1144" t="s">
        <v>8687</v>
      </c>
      <c r="G75" s="1144" t="s">
        <v>8688</v>
      </c>
      <c r="H75" s="1132" t="s">
        <v>8102</v>
      </c>
      <c r="I75" s="1132" t="s">
        <v>8689</v>
      </c>
      <c r="J75" s="1134" t="s">
        <v>8690</v>
      </c>
      <c r="K75" s="1134" t="s">
        <v>4577</v>
      </c>
      <c r="L75" s="1134" t="s">
        <v>985</v>
      </c>
      <c r="M75" s="1134" t="s">
        <v>6424</v>
      </c>
      <c r="N75" s="1134" t="s">
        <v>8691</v>
      </c>
      <c r="O75" s="1134" t="s">
        <v>8692</v>
      </c>
      <c r="P75" s="1134" t="s">
        <v>3958</v>
      </c>
      <c r="Q75" s="1137" t="s">
        <v>8693</v>
      </c>
      <c r="R75" s="1137" t="s">
        <v>7766</v>
      </c>
      <c r="S75" s="1137" t="s">
        <v>3627</v>
      </c>
      <c r="T75" s="1137" t="s">
        <v>5168</v>
      </c>
      <c r="U75" s="1137" t="s">
        <v>4273</v>
      </c>
      <c r="V75" s="1137" t="s">
        <v>4349</v>
      </c>
      <c r="W75" s="1146" t="s">
        <v>8694</v>
      </c>
      <c r="X75" s="1146" t="s">
        <v>8695</v>
      </c>
      <c r="Y75" s="1146" t="s">
        <v>8696</v>
      </c>
      <c r="Z75" s="1146" t="s">
        <v>8697</v>
      </c>
      <c r="AA75" s="1138" t="s">
        <v>8698</v>
      </c>
      <c r="AB75" s="1146" t="s">
        <v>3505</v>
      </c>
      <c r="AC75" s="1146" t="s">
        <v>1505</v>
      </c>
      <c r="AD75" s="1144" t="s">
        <v>8699</v>
      </c>
      <c r="AE75" s="1144" t="s">
        <v>8521</v>
      </c>
      <c r="AF75" s="1147" t="s">
        <v>8700</v>
      </c>
      <c r="AG75" s="1147" t="s">
        <v>8701</v>
      </c>
      <c r="AH75" s="1147" t="s">
        <v>7103</v>
      </c>
      <c r="AI75" s="1147" t="s">
        <v>8702</v>
      </c>
      <c r="AJ75" s="1147" t="s">
        <v>8703</v>
      </c>
      <c r="AK75" s="1147" t="s">
        <v>7020</v>
      </c>
      <c r="AL75" s="1147" t="s">
        <v>1637</v>
      </c>
      <c r="AM75" s="1140" t="s">
        <v>2072</v>
      </c>
      <c r="AN75" s="1140" t="s">
        <v>2682</v>
      </c>
      <c r="AO75" s="1140" t="s">
        <v>8704</v>
      </c>
      <c r="AP75" s="1140" t="s">
        <v>6680</v>
      </c>
      <c r="AQ75" s="1140" t="s">
        <v>8705</v>
      </c>
      <c r="AR75" s="1140" t="s">
        <v>7353</v>
      </c>
      <c r="AS75" s="1140" t="s">
        <v>3095</v>
      </c>
      <c r="AT75" s="1134" t="s">
        <v>8706</v>
      </c>
      <c r="AU75" s="1148" t="s">
        <v>8707</v>
      </c>
      <c r="AV75" s="1097" t="str">
        <f t="shared" si="4"/>
        <v>2:38</v>
      </c>
      <c r="AW75" s="1173"/>
    </row>
    <row r="76" ht="15.75" customHeight="1">
      <c r="A76" s="1163" t="s">
        <v>5033</v>
      </c>
      <c r="B76" s="1183" t="s">
        <v>6845</v>
      </c>
      <c r="C76" s="1089" t="s">
        <v>8708</v>
      </c>
      <c r="D76" s="1117" t="s">
        <v>8709</v>
      </c>
      <c r="E76" s="1117" t="s">
        <v>8710</v>
      </c>
      <c r="F76" s="1117" t="s">
        <v>8711</v>
      </c>
      <c r="G76" s="1117" t="s">
        <v>8712</v>
      </c>
      <c r="H76" s="1117" t="s">
        <v>8713</v>
      </c>
      <c r="I76" s="1117" t="s">
        <v>140</v>
      </c>
      <c r="J76" s="1117" t="s">
        <v>8714</v>
      </c>
      <c r="K76" s="1117" t="s">
        <v>3228</v>
      </c>
      <c r="L76" s="1117" t="s">
        <v>4211</v>
      </c>
      <c r="M76" s="1117" t="s">
        <v>8715</v>
      </c>
      <c r="N76" s="1117" t="s">
        <v>8716</v>
      </c>
      <c r="O76" s="1117" t="s">
        <v>6454</v>
      </c>
      <c r="P76" s="1117" t="s">
        <v>8717</v>
      </c>
      <c r="Q76" s="1117" t="s">
        <v>8718</v>
      </c>
      <c r="R76" s="1117" t="s">
        <v>8719</v>
      </c>
      <c r="S76" s="1117" t="s">
        <v>8498</v>
      </c>
      <c r="T76" s="1117" t="s">
        <v>8720</v>
      </c>
      <c r="U76" s="1117" t="s">
        <v>1098</v>
      </c>
      <c r="V76" s="1117" t="s">
        <v>8524</v>
      </c>
      <c r="W76" s="1117" t="s">
        <v>8721</v>
      </c>
      <c r="X76" s="1117" t="s">
        <v>8722</v>
      </c>
      <c r="Y76" s="1117" t="s">
        <v>4618</v>
      </c>
      <c r="Z76" s="1117" t="s">
        <v>8723</v>
      </c>
      <c r="AA76" s="1096" t="s">
        <v>8724</v>
      </c>
      <c r="AB76" s="1117" t="s">
        <v>8725</v>
      </c>
      <c r="AC76" s="1117" t="s">
        <v>6790</v>
      </c>
      <c r="AD76" s="1117" t="s">
        <v>8726</v>
      </c>
      <c r="AE76" s="1117" t="s">
        <v>7694</v>
      </c>
      <c r="AF76" s="1117" t="s">
        <v>8727</v>
      </c>
      <c r="AG76" s="1117" t="s">
        <v>8728</v>
      </c>
      <c r="AH76" s="1117" t="s">
        <v>8729</v>
      </c>
      <c r="AI76" s="1117" t="s">
        <v>8730</v>
      </c>
      <c r="AJ76" s="1117" t="s">
        <v>8731</v>
      </c>
      <c r="AK76" s="1139" t="s">
        <v>8732</v>
      </c>
      <c r="AL76" s="1117" t="s">
        <v>7750</v>
      </c>
      <c r="AM76" s="1117" t="s">
        <v>8733</v>
      </c>
      <c r="AN76" s="1117" t="s">
        <v>8044</v>
      </c>
      <c r="AO76" s="1117" t="s">
        <v>8734</v>
      </c>
      <c r="AP76" s="1117" t="s">
        <v>8735</v>
      </c>
      <c r="AQ76" s="1117" t="s">
        <v>8736</v>
      </c>
      <c r="AR76" s="1141" t="s">
        <v>2832</v>
      </c>
      <c r="AS76" s="1117" t="s">
        <v>2176</v>
      </c>
      <c r="AT76" s="1117" t="s">
        <v>8737</v>
      </c>
      <c r="AU76" s="1126" t="s">
        <v>8738</v>
      </c>
      <c r="AV76" s="1097" t="str">
        <f t="shared" si="4"/>
        <v>3:53</v>
      </c>
      <c r="AW76" s="1165" t="s">
        <v>8739</v>
      </c>
    </row>
    <row r="77">
      <c r="A77" s="1184" t="s">
        <v>8740</v>
      </c>
      <c r="B77" s="1191" t="s">
        <v>6908</v>
      </c>
      <c r="C77" s="1096" t="s">
        <v>8030</v>
      </c>
      <c r="D77" s="1198" t="s">
        <v>8741</v>
      </c>
      <c r="E77" s="1096" t="s">
        <v>8742</v>
      </c>
      <c r="F77" s="1130" t="s">
        <v>8743</v>
      </c>
      <c r="G77" s="1096" t="s">
        <v>8744</v>
      </c>
      <c r="H77" s="1096" t="s">
        <v>6937</v>
      </c>
      <c r="I77" s="1096" t="s">
        <v>1546</v>
      </c>
      <c r="J77" s="1096" t="s">
        <v>2812</v>
      </c>
      <c r="K77" s="1096" t="s">
        <v>8745</v>
      </c>
      <c r="L77" s="1096" t="s">
        <v>8552</v>
      </c>
      <c r="M77" s="1096" t="s">
        <v>2266</v>
      </c>
      <c r="N77" s="1096" t="s">
        <v>7804</v>
      </c>
      <c r="O77" s="1096" t="s">
        <v>8746</v>
      </c>
      <c r="P77" s="1096" t="s">
        <v>8747</v>
      </c>
      <c r="Q77" s="1096" t="s">
        <v>7973</v>
      </c>
      <c r="R77" s="1096" t="s">
        <v>8748</v>
      </c>
      <c r="S77" s="1096" t="s">
        <v>8749</v>
      </c>
      <c r="T77" s="1096" t="s">
        <v>4999</v>
      </c>
      <c r="U77" s="1096" t="s">
        <v>7335</v>
      </c>
      <c r="V77" s="1096" t="s">
        <v>8087</v>
      </c>
      <c r="W77" s="1096" t="s">
        <v>8599</v>
      </c>
      <c r="X77" s="1096" t="s">
        <v>8750</v>
      </c>
      <c r="Y77" s="1096" t="s">
        <v>7660</v>
      </c>
      <c r="Z77" s="1096" t="s">
        <v>4879</v>
      </c>
      <c r="AA77" s="1146" t="s">
        <v>6096</v>
      </c>
      <c r="AB77" s="1096" t="s">
        <v>2865</v>
      </c>
      <c r="AC77" s="1096" t="s">
        <v>8751</v>
      </c>
      <c r="AD77" s="1096" t="s">
        <v>8752</v>
      </c>
      <c r="AE77" s="1096" t="s">
        <v>8521</v>
      </c>
      <c r="AF77" s="1096" t="s">
        <v>8163</v>
      </c>
      <c r="AG77" s="1096" t="s">
        <v>8753</v>
      </c>
      <c r="AH77" s="1096" t="s">
        <v>8754</v>
      </c>
      <c r="AI77" s="1096" t="s">
        <v>8755</v>
      </c>
      <c r="AJ77" s="1096" t="s">
        <v>8756</v>
      </c>
      <c r="AK77" s="1096" t="s">
        <v>7329</v>
      </c>
      <c r="AL77" s="1096" t="s">
        <v>8757</v>
      </c>
      <c r="AM77" s="1096" t="s">
        <v>8758</v>
      </c>
      <c r="AN77" s="1096" t="s">
        <v>589</v>
      </c>
      <c r="AO77" s="1096" t="s">
        <v>3814</v>
      </c>
      <c r="AP77" s="1096" t="s">
        <v>8759</v>
      </c>
      <c r="AQ77" s="1096" t="s">
        <v>8760</v>
      </c>
      <c r="AR77" s="1096" t="s">
        <v>8761</v>
      </c>
      <c r="AS77" s="1096" t="s">
        <v>4799</v>
      </c>
      <c r="AT77" s="1096" t="s">
        <v>8762</v>
      </c>
      <c r="AU77" s="1096" t="s">
        <v>8763</v>
      </c>
      <c r="AV77" s="1097" t="str">
        <f t="shared" si="4"/>
        <v>4:10</v>
      </c>
      <c r="AW77" s="1156"/>
    </row>
    <row r="78" ht="15.75" customHeight="1">
      <c r="A78" s="1186" t="s">
        <v>8764</v>
      </c>
      <c r="B78" s="1201" t="s">
        <v>6908</v>
      </c>
      <c r="C78" s="1089" t="s">
        <v>8765</v>
      </c>
      <c r="D78" s="1123" t="s">
        <v>8766</v>
      </c>
      <c r="E78" s="1144" t="s">
        <v>8535</v>
      </c>
      <c r="F78" s="1144" t="s">
        <v>5113</v>
      </c>
      <c r="G78" s="1144" t="s">
        <v>8767</v>
      </c>
      <c r="H78" s="1132" t="s">
        <v>8768</v>
      </c>
      <c r="I78" s="1132" t="s">
        <v>3404</v>
      </c>
      <c r="J78" s="1134" t="s">
        <v>8769</v>
      </c>
      <c r="K78" s="1134" t="s">
        <v>6923</v>
      </c>
      <c r="L78" s="1134" t="s">
        <v>3826</v>
      </c>
      <c r="M78" s="1134" t="s">
        <v>8770</v>
      </c>
      <c r="N78" s="1134" t="s">
        <v>8771</v>
      </c>
      <c r="O78" s="1134" t="s">
        <v>3276</v>
      </c>
      <c r="P78" s="1134" t="s">
        <v>550</v>
      </c>
      <c r="Q78" s="1135" t="s">
        <v>8772</v>
      </c>
      <c r="R78" s="1137" t="s">
        <v>8202</v>
      </c>
      <c r="S78" s="1137" t="s">
        <v>3452</v>
      </c>
      <c r="T78" s="1137" t="s">
        <v>8429</v>
      </c>
      <c r="U78" s="1137" t="s">
        <v>8773</v>
      </c>
      <c r="V78" s="1137" t="s">
        <v>5852</v>
      </c>
      <c r="W78" s="1146" t="s">
        <v>8774</v>
      </c>
      <c r="X78" s="1146" t="s">
        <v>1909</v>
      </c>
      <c r="Y78" s="1146" t="s">
        <v>2801</v>
      </c>
      <c r="Z78" s="1146" t="s">
        <v>7175</v>
      </c>
      <c r="AA78" s="1096" t="s">
        <v>8775</v>
      </c>
      <c r="AB78" s="1146" t="s">
        <v>7837</v>
      </c>
      <c r="AC78" s="1146" t="s">
        <v>1001</v>
      </c>
      <c r="AD78" s="1144" t="s">
        <v>8776</v>
      </c>
      <c r="AE78" s="1144" t="s">
        <v>8571</v>
      </c>
      <c r="AF78" s="1139" t="s">
        <v>8777</v>
      </c>
      <c r="AG78" s="1147" t="s">
        <v>8778</v>
      </c>
      <c r="AH78" s="1147" t="s">
        <v>7277</v>
      </c>
      <c r="AI78" s="1147" t="s">
        <v>8779</v>
      </c>
      <c r="AJ78" s="1147" t="s">
        <v>8780</v>
      </c>
      <c r="AK78" s="1147" t="s">
        <v>7661</v>
      </c>
      <c r="AL78" s="1147" t="s">
        <v>8781</v>
      </c>
      <c r="AM78" s="1140" t="s">
        <v>8782</v>
      </c>
      <c r="AN78" s="1140" t="s">
        <v>7750</v>
      </c>
      <c r="AO78" s="1140" t="s">
        <v>7612</v>
      </c>
      <c r="AP78" s="1140" t="s">
        <v>8783</v>
      </c>
      <c r="AQ78" s="1140" t="s">
        <v>8784</v>
      </c>
      <c r="AR78" s="1140" t="s">
        <v>656</v>
      </c>
      <c r="AS78" s="1140" t="s">
        <v>7152</v>
      </c>
      <c r="AT78" s="1134" t="s">
        <v>3701</v>
      </c>
      <c r="AU78" s="1148" t="s">
        <v>8785</v>
      </c>
      <c r="AV78" s="1097" t="str">
        <f t="shared" si="4"/>
        <v>3:27</v>
      </c>
      <c r="AW78" s="1165" t="s">
        <v>8786</v>
      </c>
    </row>
    <row r="79">
      <c r="A79" s="1184" t="s">
        <v>4136</v>
      </c>
      <c r="B79" s="1191" t="s">
        <v>6908</v>
      </c>
      <c r="C79" s="1096" t="s">
        <v>8787</v>
      </c>
      <c r="D79" s="1198" t="s">
        <v>8788</v>
      </c>
      <c r="E79" s="1096" t="s">
        <v>7498</v>
      </c>
      <c r="F79" s="1096" t="s">
        <v>7202</v>
      </c>
      <c r="G79" s="1096" t="s">
        <v>8789</v>
      </c>
      <c r="H79" s="1117" t="s">
        <v>7202</v>
      </c>
      <c r="I79" s="1096" t="s">
        <v>8790</v>
      </c>
      <c r="J79" s="1096" t="s">
        <v>8791</v>
      </c>
      <c r="K79" s="1096" t="s">
        <v>8234</v>
      </c>
      <c r="L79" s="1096" t="s">
        <v>3811</v>
      </c>
      <c r="M79" s="1096" t="s">
        <v>6961</v>
      </c>
      <c r="N79" s="1096" t="s">
        <v>7823</v>
      </c>
      <c r="O79" s="1096" t="s">
        <v>8792</v>
      </c>
      <c r="P79" s="1096" t="s">
        <v>8112</v>
      </c>
      <c r="Q79" s="1096" t="s">
        <v>8793</v>
      </c>
      <c r="R79" s="1096" t="s">
        <v>8794</v>
      </c>
      <c r="S79" s="1096" t="s">
        <v>8795</v>
      </c>
      <c r="T79" s="1096" t="s">
        <v>8796</v>
      </c>
      <c r="U79" s="1096" t="s">
        <v>8797</v>
      </c>
      <c r="V79" s="1096" t="s">
        <v>8131</v>
      </c>
      <c r="W79" s="1096" t="s">
        <v>8798</v>
      </c>
      <c r="X79" s="1096" t="s">
        <v>3317</v>
      </c>
      <c r="Y79" s="1096" t="s">
        <v>1145</v>
      </c>
      <c r="Z79" s="1096" t="s">
        <v>7827</v>
      </c>
      <c r="AA79" s="1138" t="s">
        <v>8572</v>
      </c>
      <c r="AB79" s="1096" t="s">
        <v>6962</v>
      </c>
      <c r="AC79" s="1096" t="s">
        <v>4723</v>
      </c>
      <c r="AD79" s="1096" t="s">
        <v>8799</v>
      </c>
      <c r="AE79" s="1096" t="s">
        <v>4518</v>
      </c>
      <c r="AF79" s="1096" t="s">
        <v>8800</v>
      </c>
      <c r="AG79" s="1096" t="s">
        <v>8801</v>
      </c>
      <c r="AH79" s="1096" t="s">
        <v>8802</v>
      </c>
      <c r="AI79" s="1096" t="s">
        <v>8803</v>
      </c>
      <c r="AJ79" s="1096" t="s">
        <v>8804</v>
      </c>
      <c r="AK79" s="1096" t="s">
        <v>8237</v>
      </c>
      <c r="AL79" s="1096" t="s">
        <v>3679</v>
      </c>
      <c r="AM79" s="1096" t="s">
        <v>5543</v>
      </c>
      <c r="AN79" s="1096" t="s">
        <v>8805</v>
      </c>
      <c r="AO79" s="1096" t="s">
        <v>8806</v>
      </c>
      <c r="AP79" s="1096" t="s">
        <v>8807</v>
      </c>
      <c r="AQ79" s="1096" t="s">
        <v>8808</v>
      </c>
      <c r="AR79" s="1096" t="s">
        <v>2509</v>
      </c>
      <c r="AS79" s="1096" t="s">
        <v>600</v>
      </c>
      <c r="AT79" s="1096" t="s">
        <v>8809</v>
      </c>
      <c r="AU79" s="1096" t="s">
        <v>8810</v>
      </c>
      <c r="AV79" s="1096" t="s">
        <v>8811</v>
      </c>
      <c r="AW79" s="1156"/>
    </row>
    <row r="80" ht="15.75" customHeight="1">
      <c r="A80" s="1154" t="s">
        <v>5153</v>
      </c>
      <c r="B80" s="1201" t="s">
        <v>6908</v>
      </c>
      <c r="C80" s="1097" t="s">
        <v>8812</v>
      </c>
      <c r="D80" s="1097" t="s">
        <v>8813</v>
      </c>
      <c r="E80" s="1097" t="s">
        <v>8814</v>
      </c>
      <c r="F80" s="1097" t="s">
        <v>8815</v>
      </c>
      <c r="G80" s="1097" t="s">
        <v>3236</v>
      </c>
      <c r="H80" s="1097" t="s">
        <v>8816</v>
      </c>
      <c r="I80" s="1097" t="s">
        <v>8790</v>
      </c>
      <c r="J80" s="1097" t="s">
        <v>8817</v>
      </c>
      <c r="K80" s="1097" t="s">
        <v>8818</v>
      </c>
      <c r="L80" s="1097" t="s">
        <v>1197</v>
      </c>
      <c r="M80" s="1097" t="s">
        <v>695</v>
      </c>
      <c r="N80" s="1097" t="s">
        <v>8819</v>
      </c>
      <c r="O80" s="1097" t="s">
        <v>8820</v>
      </c>
      <c r="P80" s="1097" t="s">
        <v>5686</v>
      </c>
      <c r="Q80" s="1097" t="s">
        <v>8821</v>
      </c>
      <c r="R80" s="1097" t="s">
        <v>4640</v>
      </c>
      <c r="S80" s="1097" t="s">
        <v>8822</v>
      </c>
      <c r="T80" s="1097" t="s">
        <v>7817</v>
      </c>
      <c r="U80" s="1097" t="s">
        <v>8823</v>
      </c>
      <c r="V80" s="1097" t="s">
        <v>8824</v>
      </c>
      <c r="W80" s="1097" t="s">
        <v>8825</v>
      </c>
      <c r="X80" s="1097" t="s">
        <v>8826</v>
      </c>
      <c r="Y80" s="1097" t="s">
        <v>1213</v>
      </c>
      <c r="Z80" s="1097" t="s">
        <v>2171</v>
      </c>
      <c r="AA80" s="1117" t="s">
        <v>8827</v>
      </c>
      <c r="AB80" s="1097" t="s">
        <v>8828</v>
      </c>
      <c r="AC80" s="1097" t="s">
        <v>1122</v>
      </c>
      <c r="AD80" s="1097" t="s">
        <v>8829</v>
      </c>
      <c r="AE80" s="1097" t="s">
        <v>8830</v>
      </c>
      <c r="AF80" s="1097" t="s">
        <v>8257</v>
      </c>
      <c r="AG80" s="1097" t="s">
        <v>8831</v>
      </c>
      <c r="AH80" s="1097" t="s">
        <v>8832</v>
      </c>
      <c r="AI80" s="1097" t="s">
        <v>8833</v>
      </c>
      <c r="AJ80" s="1097" t="s">
        <v>8834</v>
      </c>
      <c r="AK80" s="1097" t="s">
        <v>8835</v>
      </c>
      <c r="AL80" s="1097" t="s">
        <v>8836</v>
      </c>
      <c r="AM80" s="1097" t="s">
        <v>8186</v>
      </c>
      <c r="AN80" s="1097" t="s">
        <v>7796</v>
      </c>
      <c r="AO80" s="1096" t="s">
        <v>7553</v>
      </c>
      <c r="AP80" s="1097" t="s">
        <v>8837</v>
      </c>
      <c r="AQ80" s="1097" t="s">
        <v>8838</v>
      </c>
      <c r="AR80" s="1097" t="s">
        <v>8839</v>
      </c>
      <c r="AS80" s="1097" t="s">
        <v>7714</v>
      </c>
      <c r="AT80" s="1097" t="s">
        <v>8840</v>
      </c>
      <c r="AU80" s="1097" t="s">
        <v>8810</v>
      </c>
      <c r="AV80" s="1097" t="str">
        <f t="shared" ref="AV80:AV87" si="5">TEXT(AU80-C80,"m:ss")</f>
        <v>3:30</v>
      </c>
      <c r="AW80" s="1156"/>
    </row>
    <row r="81">
      <c r="A81" s="1184" t="s">
        <v>3638</v>
      </c>
      <c r="B81" s="1194" t="s">
        <v>6908</v>
      </c>
      <c r="C81" s="1096" t="s">
        <v>8841</v>
      </c>
      <c r="D81" s="1117" t="s">
        <v>8842</v>
      </c>
      <c r="E81" s="1117" t="s">
        <v>8843</v>
      </c>
      <c r="F81" s="1117" t="s">
        <v>8844</v>
      </c>
      <c r="G81" s="1117" t="s">
        <v>8845</v>
      </c>
      <c r="H81" s="1117" t="s">
        <v>8846</v>
      </c>
      <c r="I81" s="1117" t="s">
        <v>1491</v>
      </c>
      <c r="J81" s="1117" t="s">
        <v>196</v>
      </c>
      <c r="K81" s="1117" t="s">
        <v>8448</v>
      </c>
      <c r="L81" s="1117" t="s">
        <v>4790</v>
      </c>
      <c r="M81" s="1117" t="s">
        <v>4185</v>
      </c>
      <c r="N81" s="1117" t="s">
        <v>8847</v>
      </c>
      <c r="O81" s="1117" t="s">
        <v>8848</v>
      </c>
      <c r="P81" s="1117" t="s">
        <v>7692</v>
      </c>
      <c r="Q81" s="1117" t="s">
        <v>8849</v>
      </c>
      <c r="R81" s="1117" t="s">
        <v>8850</v>
      </c>
      <c r="S81" s="1117" t="s">
        <v>690</v>
      </c>
      <c r="T81" s="1117" t="s">
        <v>2962</v>
      </c>
      <c r="U81" s="1117" t="s">
        <v>8851</v>
      </c>
      <c r="V81" s="1117" t="s">
        <v>7915</v>
      </c>
      <c r="W81" s="1117" t="s">
        <v>8825</v>
      </c>
      <c r="X81" s="1117" t="s">
        <v>954</v>
      </c>
      <c r="Y81" s="1117" t="s">
        <v>1391</v>
      </c>
      <c r="Z81" s="1117" t="s">
        <v>8852</v>
      </c>
      <c r="AA81" s="1138" t="s">
        <v>2376</v>
      </c>
      <c r="AB81" s="1117" t="s">
        <v>8725</v>
      </c>
      <c r="AC81" s="1117" t="s">
        <v>5146</v>
      </c>
      <c r="AD81" s="1117" t="s">
        <v>7605</v>
      </c>
      <c r="AE81" s="1117" t="s">
        <v>8853</v>
      </c>
      <c r="AF81" s="1117" t="s">
        <v>8854</v>
      </c>
      <c r="AG81" s="1117" t="s">
        <v>8855</v>
      </c>
      <c r="AH81" s="1117" t="s">
        <v>8856</v>
      </c>
      <c r="AI81" s="1117" t="s">
        <v>8857</v>
      </c>
      <c r="AJ81" s="1117" t="s">
        <v>8858</v>
      </c>
      <c r="AK81" s="1117" t="s">
        <v>8233</v>
      </c>
      <c r="AL81" s="1117" t="s">
        <v>3703</v>
      </c>
      <c r="AM81" s="1117" t="s">
        <v>8859</v>
      </c>
      <c r="AN81" s="1117" t="s">
        <v>7546</v>
      </c>
      <c r="AO81" s="1117" t="s">
        <v>8860</v>
      </c>
      <c r="AP81" s="1117" t="s">
        <v>8861</v>
      </c>
      <c r="AQ81" s="1117" t="s">
        <v>8862</v>
      </c>
      <c r="AR81" s="1117" t="s">
        <v>8863</v>
      </c>
      <c r="AS81" s="1117" t="s">
        <v>4394</v>
      </c>
      <c r="AT81" s="1117" t="s">
        <v>5698</v>
      </c>
      <c r="AU81" s="1227" t="s">
        <v>8864</v>
      </c>
      <c r="AV81" s="1097" t="str">
        <f t="shared" si="5"/>
        <v>6:01</v>
      </c>
      <c r="AW81" s="1153" t="s">
        <v>8865</v>
      </c>
    </row>
    <row r="82">
      <c r="A82" s="1163" t="s">
        <v>4179</v>
      </c>
      <c r="B82" s="1183" t="s">
        <v>6908</v>
      </c>
      <c r="C82" s="1089" t="s">
        <v>8866</v>
      </c>
      <c r="D82" s="1176" t="s">
        <v>8867</v>
      </c>
      <c r="E82" s="1130" t="s">
        <v>4686</v>
      </c>
      <c r="F82" s="1130" t="s">
        <v>8868</v>
      </c>
      <c r="G82" s="1130" t="s">
        <v>8869</v>
      </c>
      <c r="H82" s="1131" t="s">
        <v>7988</v>
      </c>
      <c r="I82" s="1131" t="s">
        <v>8870</v>
      </c>
      <c r="J82" s="1133" t="s">
        <v>8871</v>
      </c>
      <c r="K82" s="1133" t="s">
        <v>7841</v>
      </c>
      <c r="L82" s="1133" t="s">
        <v>8872</v>
      </c>
      <c r="M82" s="1133" t="s">
        <v>8873</v>
      </c>
      <c r="N82" s="1133" t="s">
        <v>8874</v>
      </c>
      <c r="O82" s="1133" t="s">
        <v>8875</v>
      </c>
      <c r="P82" s="1133" t="s">
        <v>1076</v>
      </c>
      <c r="Q82" s="1135" t="s">
        <v>8876</v>
      </c>
      <c r="R82" s="1135" t="s">
        <v>5608</v>
      </c>
      <c r="S82" s="1135" t="s">
        <v>8877</v>
      </c>
      <c r="T82" s="1135" t="s">
        <v>8572</v>
      </c>
      <c r="U82" s="1135" t="s">
        <v>8878</v>
      </c>
      <c r="V82" s="1135" t="s">
        <v>8879</v>
      </c>
      <c r="W82" s="1138" t="s">
        <v>8880</v>
      </c>
      <c r="X82" s="1138" t="s">
        <v>4857</v>
      </c>
      <c r="Y82" s="1138" t="s">
        <v>2087</v>
      </c>
      <c r="Z82" s="1138" t="s">
        <v>2609</v>
      </c>
      <c r="AA82" s="1138" t="s">
        <v>921</v>
      </c>
      <c r="AB82" s="1138" t="s">
        <v>1640</v>
      </c>
      <c r="AC82" s="1138" t="s">
        <v>4007</v>
      </c>
      <c r="AD82" s="1130" t="s">
        <v>8881</v>
      </c>
      <c r="AE82" s="1130" t="s">
        <v>882</v>
      </c>
      <c r="AF82" s="1139" t="s">
        <v>8882</v>
      </c>
      <c r="AG82" s="1139" t="s">
        <v>8883</v>
      </c>
      <c r="AH82" s="1139" t="s">
        <v>6395</v>
      </c>
      <c r="AI82" s="1139" t="s">
        <v>8884</v>
      </c>
      <c r="AJ82" s="1139" t="s">
        <v>8885</v>
      </c>
      <c r="AK82" s="1139" t="s">
        <v>474</v>
      </c>
      <c r="AL82" s="1139" t="s">
        <v>922</v>
      </c>
      <c r="AM82" s="1141" t="s">
        <v>8886</v>
      </c>
      <c r="AN82" s="1141" t="s">
        <v>8887</v>
      </c>
      <c r="AO82" s="1141" t="s">
        <v>8714</v>
      </c>
      <c r="AP82" s="1141" t="s">
        <v>3667</v>
      </c>
      <c r="AQ82" s="1141" t="s">
        <v>8888</v>
      </c>
      <c r="AR82" s="1141" t="s">
        <v>8889</v>
      </c>
      <c r="AS82" s="1141" t="s">
        <v>2148</v>
      </c>
      <c r="AT82" s="1133" t="s">
        <v>8890</v>
      </c>
      <c r="AU82" s="1126" t="s">
        <v>8891</v>
      </c>
      <c r="AV82" s="1097" t="str">
        <f t="shared" si="5"/>
        <v>3:30</v>
      </c>
      <c r="AW82" s="1165" t="s">
        <v>8892</v>
      </c>
    </row>
    <row r="83">
      <c r="A83" s="1184" t="s">
        <v>4412</v>
      </c>
      <c r="B83" s="1191" t="s">
        <v>6845</v>
      </c>
      <c r="C83" s="1096" t="s">
        <v>8893</v>
      </c>
      <c r="D83" s="1176" t="s">
        <v>8894</v>
      </c>
      <c r="E83" s="1096" t="s">
        <v>8895</v>
      </c>
      <c r="F83" s="1096" t="s">
        <v>8896</v>
      </c>
      <c r="G83" s="1096" t="s">
        <v>8897</v>
      </c>
      <c r="H83" s="1096" t="s">
        <v>4729</v>
      </c>
      <c r="I83" s="1096" t="s">
        <v>8898</v>
      </c>
      <c r="J83" s="1096" t="s">
        <v>8899</v>
      </c>
      <c r="K83" s="1096" t="s">
        <v>5131</v>
      </c>
      <c r="L83" s="1096" t="s">
        <v>6667</v>
      </c>
      <c r="M83" s="1096" t="s">
        <v>8430</v>
      </c>
      <c r="N83" s="1096" t="s">
        <v>8900</v>
      </c>
      <c r="O83" s="1096" t="s">
        <v>8901</v>
      </c>
      <c r="P83" s="1096" t="s">
        <v>2701</v>
      </c>
      <c r="Q83" s="1096" t="s">
        <v>8902</v>
      </c>
      <c r="R83" s="1096" t="s">
        <v>8903</v>
      </c>
      <c r="S83" s="1096" t="s">
        <v>4120</v>
      </c>
      <c r="T83" s="1096" t="s">
        <v>8904</v>
      </c>
      <c r="U83" s="1096" t="s">
        <v>8905</v>
      </c>
      <c r="V83" s="1096" t="s">
        <v>5149</v>
      </c>
      <c r="W83" s="1096" t="s">
        <v>7394</v>
      </c>
      <c r="X83" s="1096" t="s">
        <v>8906</v>
      </c>
      <c r="Y83" s="1096" t="s">
        <v>1130</v>
      </c>
      <c r="Z83" s="1096" t="s">
        <v>8907</v>
      </c>
      <c r="AA83" s="1138" t="s">
        <v>8908</v>
      </c>
      <c r="AB83" s="1096" t="s">
        <v>1336</v>
      </c>
      <c r="AC83" s="1096" t="s">
        <v>3717</v>
      </c>
      <c r="AD83" s="1096" t="s">
        <v>8909</v>
      </c>
      <c r="AE83" s="1096" t="s">
        <v>8910</v>
      </c>
      <c r="AF83" s="1096" t="s">
        <v>8911</v>
      </c>
      <c r="AG83" s="1096" t="s">
        <v>8912</v>
      </c>
      <c r="AH83" s="1096" t="s">
        <v>4648</v>
      </c>
      <c r="AI83" s="1096" t="s">
        <v>8913</v>
      </c>
      <c r="AJ83" s="1096" t="s">
        <v>8914</v>
      </c>
      <c r="AK83" s="1096" t="s">
        <v>3584</v>
      </c>
      <c r="AL83" s="1096" t="s">
        <v>4599</v>
      </c>
      <c r="AM83" s="1096" t="s">
        <v>8915</v>
      </c>
      <c r="AN83" s="1096" t="s">
        <v>8916</v>
      </c>
      <c r="AO83" s="1096" t="s">
        <v>1467</v>
      </c>
      <c r="AP83" s="1096" t="s">
        <v>8917</v>
      </c>
      <c r="AQ83" s="1096" t="s">
        <v>8918</v>
      </c>
      <c r="AR83" s="1096" t="s">
        <v>3120</v>
      </c>
      <c r="AS83" s="1096" t="s">
        <v>4184</v>
      </c>
      <c r="AT83" s="1096" t="s">
        <v>8919</v>
      </c>
      <c r="AU83" s="1096" t="s">
        <v>8920</v>
      </c>
      <c r="AV83" s="1097" t="str">
        <f t="shared" si="5"/>
        <v>5:05</v>
      </c>
      <c r="AW83" s="1189" t="s">
        <v>8921</v>
      </c>
    </row>
    <row r="84">
      <c r="A84" s="1163" t="s">
        <v>4903</v>
      </c>
      <c r="B84" s="1183" t="s">
        <v>6845</v>
      </c>
      <c r="C84" s="1089" t="s">
        <v>8922</v>
      </c>
      <c r="D84" s="1117" t="s">
        <v>8923</v>
      </c>
      <c r="E84" s="1117" t="s">
        <v>5433</v>
      </c>
      <c r="F84" s="1130" t="s">
        <v>8924</v>
      </c>
      <c r="G84" s="1130" t="s">
        <v>8925</v>
      </c>
      <c r="H84" s="1131" t="s">
        <v>8926</v>
      </c>
      <c r="I84" s="1131" t="s">
        <v>8927</v>
      </c>
      <c r="J84" s="1117" t="s">
        <v>1182</v>
      </c>
      <c r="K84" s="1133" t="s">
        <v>8491</v>
      </c>
      <c r="L84" s="1133" t="s">
        <v>8928</v>
      </c>
      <c r="M84" s="1133" t="s">
        <v>8929</v>
      </c>
      <c r="N84" s="1117" t="s">
        <v>8930</v>
      </c>
      <c r="O84" s="1133" t="s">
        <v>7595</v>
      </c>
      <c r="P84" s="1117" t="s">
        <v>8372</v>
      </c>
      <c r="Q84" s="1135" t="s">
        <v>8931</v>
      </c>
      <c r="R84" s="1135" t="s">
        <v>2486</v>
      </c>
      <c r="S84" s="1117" t="s">
        <v>8932</v>
      </c>
      <c r="T84" s="1135" t="s">
        <v>120</v>
      </c>
      <c r="U84" s="1135" t="s">
        <v>8933</v>
      </c>
      <c r="V84" s="1135" t="s">
        <v>8934</v>
      </c>
      <c r="W84" s="1138" t="s">
        <v>8935</v>
      </c>
      <c r="X84" s="1138" t="s">
        <v>8936</v>
      </c>
      <c r="Y84" s="1138" t="s">
        <v>2504</v>
      </c>
      <c r="Z84" s="1138" t="s">
        <v>8937</v>
      </c>
      <c r="AA84" s="1117" t="s">
        <v>8938</v>
      </c>
      <c r="AB84" s="1138" t="s">
        <v>5098</v>
      </c>
      <c r="AC84" s="1138" t="s">
        <v>2145</v>
      </c>
      <c r="AD84" s="1117" t="s">
        <v>3088</v>
      </c>
      <c r="AE84" s="1130" t="s">
        <v>2324</v>
      </c>
      <c r="AF84" s="1117" t="s">
        <v>8939</v>
      </c>
      <c r="AG84" s="1117" t="s">
        <v>7464</v>
      </c>
      <c r="AH84" s="1139" t="s">
        <v>8940</v>
      </c>
      <c r="AI84" s="1117" t="s">
        <v>8941</v>
      </c>
      <c r="AJ84" s="1139" t="s">
        <v>8942</v>
      </c>
      <c r="AK84" s="1139" t="s">
        <v>7273</v>
      </c>
      <c r="AL84" s="1139" t="s">
        <v>4211</v>
      </c>
      <c r="AM84" s="1117" t="s">
        <v>8943</v>
      </c>
      <c r="AN84" s="1141" t="s">
        <v>8944</v>
      </c>
      <c r="AO84" s="1141" t="s">
        <v>8575</v>
      </c>
      <c r="AP84" s="1141" t="s">
        <v>2825</v>
      </c>
      <c r="AQ84" s="1141" t="s">
        <v>8945</v>
      </c>
      <c r="AR84" s="1141" t="s">
        <v>4218</v>
      </c>
      <c r="AS84" s="1141" t="s">
        <v>3658</v>
      </c>
      <c r="AT84" s="1117" t="s">
        <v>8946</v>
      </c>
      <c r="AU84" s="1126" t="s">
        <v>8947</v>
      </c>
      <c r="AV84" s="1097" t="str">
        <f t="shared" si="5"/>
        <v>6:01</v>
      </c>
      <c r="AW84" s="1228" t="s">
        <v>8948</v>
      </c>
    </row>
    <row r="85">
      <c r="A85" s="1163" t="s">
        <v>4538</v>
      </c>
      <c r="B85" s="1183" t="s">
        <v>6908</v>
      </c>
      <c r="C85" s="1089" t="s">
        <v>8949</v>
      </c>
      <c r="D85" s="1213" t="s">
        <v>8950</v>
      </c>
      <c r="E85" s="1130" t="s">
        <v>8951</v>
      </c>
      <c r="F85" s="1130" t="s">
        <v>8952</v>
      </c>
      <c r="G85" s="1130" t="s">
        <v>8953</v>
      </c>
      <c r="H85" s="1229" t="s">
        <v>8954</v>
      </c>
      <c r="I85" s="1117" t="s">
        <v>342</v>
      </c>
      <c r="J85" s="1133" t="s">
        <v>5260</v>
      </c>
      <c r="K85" s="1133" t="s">
        <v>7288</v>
      </c>
      <c r="L85" s="1133" t="s">
        <v>5398</v>
      </c>
      <c r="M85" s="1133" t="s">
        <v>8955</v>
      </c>
      <c r="N85" s="1133" t="s">
        <v>8956</v>
      </c>
      <c r="O85" s="1133" t="s">
        <v>2137</v>
      </c>
      <c r="P85" s="1133" t="s">
        <v>1391</v>
      </c>
      <c r="Q85" s="1135" t="s">
        <v>8957</v>
      </c>
      <c r="R85" s="1135" t="s">
        <v>6855</v>
      </c>
      <c r="S85" s="1230" t="s">
        <v>6095</v>
      </c>
      <c r="T85" s="1230" t="s">
        <v>8958</v>
      </c>
      <c r="U85" s="1135" t="s">
        <v>8959</v>
      </c>
      <c r="V85" s="1135" t="s">
        <v>8960</v>
      </c>
      <c r="W85" s="1138" t="s">
        <v>8961</v>
      </c>
      <c r="X85" s="1138" t="s">
        <v>8962</v>
      </c>
      <c r="Y85" s="1138" t="s">
        <v>8963</v>
      </c>
      <c r="Z85" s="1138" t="s">
        <v>7676</v>
      </c>
      <c r="AA85" s="1096" t="s">
        <v>7724</v>
      </c>
      <c r="AB85" s="1138" t="s">
        <v>6914</v>
      </c>
      <c r="AC85" s="1138" t="s">
        <v>8964</v>
      </c>
      <c r="AD85" s="1130" t="s">
        <v>8965</v>
      </c>
      <c r="AE85" s="1130" t="s">
        <v>1459</v>
      </c>
      <c r="AF85" s="1139" t="s">
        <v>8966</v>
      </c>
      <c r="AG85" s="1139" t="s">
        <v>6466</v>
      </c>
      <c r="AH85" s="1139" t="s">
        <v>8967</v>
      </c>
      <c r="AI85" s="1139" t="s">
        <v>8968</v>
      </c>
      <c r="AJ85" s="1139" t="s">
        <v>8969</v>
      </c>
      <c r="AK85" s="1139" t="s">
        <v>3814</v>
      </c>
      <c r="AL85" s="1139" t="s">
        <v>3619</v>
      </c>
      <c r="AM85" s="1141" t="s">
        <v>8970</v>
      </c>
      <c r="AN85" s="1141" t="s">
        <v>8971</v>
      </c>
      <c r="AO85" s="1141" t="s">
        <v>8972</v>
      </c>
      <c r="AP85" s="1141" t="s">
        <v>8973</v>
      </c>
      <c r="AQ85" s="1141" t="s">
        <v>8974</v>
      </c>
      <c r="AR85" s="1141" t="s">
        <v>8975</v>
      </c>
      <c r="AS85" s="1141" t="s">
        <v>1380</v>
      </c>
      <c r="AT85" s="1133" t="s">
        <v>8976</v>
      </c>
      <c r="AU85" s="1126" t="s">
        <v>8977</v>
      </c>
      <c r="AV85" s="1126" t="str">
        <f t="shared" si="5"/>
        <v>5:22</v>
      </c>
      <c r="AW85" s="1165"/>
    </row>
    <row r="86">
      <c r="A86" s="1186" t="s">
        <v>8978</v>
      </c>
      <c r="B86" s="1150" t="s">
        <v>6873</v>
      </c>
      <c r="C86" s="1178" t="s">
        <v>8979</v>
      </c>
      <c r="D86" s="1130" t="s">
        <v>8980</v>
      </c>
      <c r="E86" s="1144" t="s">
        <v>8566</v>
      </c>
      <c r="F86" s="1130" t="s">
        <v>3103</v>
      </c>
      <c r="G86" s="1130" t="s">
        <v>8981</v>
      </c>
      <c r="H86" s="1132" t="s">
        <v>8982</v>
      </c>
      <c r="I86" s="1132" t="s">
        <v>1459</v>
      </c>
      <c r="J86" s="1134" t="s">
        <v>8983</v>
      </c>
      <c r="K86" s="1134" t="s">
        <v>4814</v>
      </c>
      <c r="L86" s="1134" t="s">
        <v>8984</v>
      </c>
      <c r="M86" s="1134" t="s">
        <v>1082</v>
      </c>
      <c r="N86" s="1134" t="s">
        <v>8985</v>
      </c>
      <c r="O86" s="1134" t="s">
        <v>8986</v>
      </c>
      <c r="P86" s="1134" t="s">
        <v>8987</v>
      </c>
      <c r="Q86" s="1137" t="s">
        <v>8988</v>
      </c>
      <c r="R86" s="1137" t="s">
        <v>8989</v>
      </c>
      <c r="S86" s="1137" t="s">
        <v>8990</v>
      </c>
      <c r="T86" s="1137" t="s">
        <v>8991</v>
      </c>
      <c r="U86" s="1137" t="s">
        <v>8992</v>
      </c>
      <c r="V86" s="1137" t="s">
        <v>8993</v>
      </c>
      <c r="W86" s="1146" t="s">
        <v>8994</v>
      </c>
      <c r="X86" s="1146" t="s">
        <v>8995</v>
      </c>
      <c r="Y86" s="1146" t="s">
        <v>8996</v>
      </c>
      <c r="Z86" s="1146" t="s">
        <v>8997</v>
      </c>
      <c r="AA86" s="1096" t="s">
        <v>8998</v>
      </c>
      <c r="AB86" s="1146" t="s">
        <v>8769</v>
      </c>
      <c r="AC86" s="1146" t="s">
        <v>3622</v>
      </c>
      <c r="AD86" s="1144" t="s">
        <v>4217</v>
      </c>
      <c r="AE86" s="1144" t="s">
        <v>1009</v>
      </c>
      <c r="AF86" s="1147" t="s">
        <v>8999</v>
      </c>
      <c r="AG86" s="1147" t="s">
        <v>4805</v>
      </c>
      <c r="AH86" s="1147" t="s">
        <v>9000</v>
      </c>
      <c r="AI86" s="1147" t="s">
        <v>4035</v>
      </c>
      <c r="AJ86" s="1147" t="s">
        <v>9001</v>
      </c>
      <c r="AK86" s="1147" t="s">
        <v>9002</v>
      </c>
      <c r="AL86" s="1147" t="s">
        <v>3030</v>
      </c>
      <c r="AM86" s="1140" t="s">
        <v>4042</v>
      </c>
      <c r="AN86" s="1140" t="s">
        <v>9003</v>
      </c>
      <c r="AO86" s="1140" t="s">
        <v>8208</v>
      </c>
      <c r="AP86" s="1140" t="s">
        <v>9004</v>
      </c>
      <c r="AQ86" s="1140" t="s">
        <v>5393</v>
      </c>
      <c r="AR86" s="1140" t="s">
        <v>9005</v>
      </c>
      <c r="AS86" s="1140" t="s">
        <v>1192</v>
      </c>
      <c r="AT86" s="1134" t="s">
        <v>9006</v>
      </c>
      <c r="AU86" s="1148" t="s">
        <v>9007</v>
      </c>
      <c r="AV86" s="1096" t="str">
        <f t="shared" si="5"/>
        <v>2:11</v>
      </c>
      <c r="AW86" s="1173" t="s">
        <v>9008</v>
      </c>
    </row>
    <row r="87" ht="15.75" customHeight="1">
      <c r="A87" s="1184" t="s">
        <v>4991</v>
      </c>
      <c r="B87" s="1150" t="s">
        <v>6873</v>
      </c>
      <c r="C87" s="1096" t="s">
        <v>9009</v>
      </c>
      <c r="D87" s="1117" t="s">
        <v>9010</v>
      </c>
      <c r="E87" s="1117" t="s">
        <v>6739</v>
      </c>
      <c r="F87" s="1117" t="s">
        <v>9011</v>
      </c>
      <c r="G87" s="1117" t="s">
        <v>9012</v>
      </c>
      <c r="H87" s="1117" t="s">
        <v>9013</v>
      </c>
      <c r="I87" s="1117" t="s">
        <v>2703</v>
      </c>
      <c r="J87" s="1117" t="s">
        <v>9014</v>
      </c>
      <c r="K87" s="1117" t="s">
        <v>2989</v>
      </c>
      <c r="L87" s="1117" t="s">
        <v>9015</v>
      </c>
      <c r="M87" s="1117" t="s">
        <v>559</v>
      </c>
      <c r="N87" s="1117" t="s">
        <v>9016</v>
      </c>
      <c r="O87" s="1117" t="s">
        <v>9017</v>
      </c>
      <c r="P87" s="1117" t="s">
        <v>2758</v>
      </c>
      <c r="Q87" s="1117" t="s">
        <v>9018</v>
      </c>
      <c r="R87" s="1117" t="s">
        <v>9019</v>
      </c>
      <c r="S87" s="1117" t="s">
        <v>9020</v>
      </c>
      <c r="T87" s="1117" t="s">
        <v>8880</v>
      </c>
      <c r="U87" s="1117" t="s">
        <v>9021</v>
      </c>
      <c r="V87" s="1117" t="s">
        <v>5723</v>
      </c>
      <c r="W87" s="1117" t="s">
        <v>9022</v>
      </c>
      <c r="X87" s="1117" t="s">
        <v>9023</v>
      </c>
      <c r="Y87" s="1117" t="s">
        <v>446</v>
      </c>
      <c r="Z87" s="1117" t="s">
        <v>9024</v>
      </c>
      <c r="AA87" s="1146"/>
      <c r="AB87" s="1117" t="s">
        <v>9025</v>
      </c>
      <c r="AC87" s="1117" t="s">
        <v>577</v>
      </c>
      <c r="AD87" s="1117" t="s">
        <v>9026</v>
      </c>
      <c r="AE87" s="1117" t="s">
        <v>9027</v>
      </c>
      <c r="AF87" s="1117" t="s">
        <v>9028</v>
      </c>
      <c r="AG87" s="1117" t="s">
        <v>9029</v>
      </c>
      <c r="AH87" s="1117" t="s">
        <v>9030</v>
      </c>
      <c r="AI87" s="1117" t="s">
        <v>9031</v>
      </c>
      <c r="AJ87" s="1117" t="s">
        <v>9032</v>
      </c>
      <c r="AK87" s="1117" t="s">
        <v>9033</v>
      </c>
      <c r="AL87" s="1117" t="s">
        <v>8971</v>
      </c>
      <c r="AM87" s="1117" t="s">
        <v>9034</v>
      </c>
      <c r="AN87" s="1117" t="s">
        <v>7251</v>
      </c>
      <c r="AO87" s="1117" t="s">
        <v>9035</v>
      </c>
      <c r="AP87" s="1117" t="s">
        <v>9036</v>
      </c>
      <c r="AQ87" s="1117" t="s">
        <v>541</v>
      </c>
      <c r="AR87" s="1117" t="s">
        <v>9037</v>
      </c>
      <c r="AS87" s="1117" t="s">
        <v>3323</v>
      </c>
      <c r="AT87" s="1117" t="s">
        <v>9038</v>
      </c>
      <c r="AU87" s="1152" t="s">
        <v>9039</v>
      </c>
      <c r="AV87" s="1097" t="str">
        <f t="shared" si="5"/>
        <v>9:53</v>
      </c>
      <c r="AW87" s="1153" t="s">
        <v>9040</v>
      </c>
    </row>
    <row r="88">
      <c r="A88" s="1184" t="s">
        <v>9041</v>
      </c>
      <c r="B88" s="1191" t="s">
        <v>6845</v>
      </c>
      <c r="C88" s="1097"/>
      <c r="D88" s="1177"/>
      <c r="E88" s="1097"/>
      <c r="F88" s="1097"/>
      <c r="G88" s="1097"/>
      <c r="H88" s="1177"/>
      <c r="I88" s="1097"/>
      <c r="J88" s="1097"/>
      <c r="K88" s="1097"/>
      <c r="L88" s="1097"/>
      <c r="M88" s="1097"/>
      <c r="N88" s="1097"/>
      <c r="O88" s="1097"/>
      <c r="P88" s="1097"/>
      <c r="Q88" s="1097"/>
      <c r="R88" s="1097"/>
      <c r="S88" s="1097"/>
      <c r="T88" s="1097"/>
      <c r="U88" s="1097"/>
      <c r="V88" s="1097"/>
      <c r="W88" s="1097"/>
      <c r="X88" s="1097"/>
      <c r="Y88" s="1097"/>
      <c r="Z88" s="1097"/>
      <c r="AA88" s="1146"/>
      <c r="AB88" s="1097"/>
      <c r="AC88" s="1097"/>
      <c r="AD88" s="1097"/>
      <c r="AE88" s="1097"/>
      <c r="AF88" s="1097"/>
      <c r="AG88" s="1097"/>
      <c r="AH88" s="1097"/>
      <c r="AI88" s="1097"/>
      <c r="AJ88" s="1097"/>
      <c r="AK88" s="1097"/>
      <c r="AL88" s="1097"/>
      <c r="AM88" s="1097"/>
      <c r="AN88" s="1103" t="s">
        <v>4292</v>
      </c>
      <c r="AO88" s="1097"/>
      <c r="AP88" s="1097"/>
      <c r="AQ88" s="1097"/>
      <c r="AR88" s="1097"/>
      <c r="AS88" s="1097"/>
      <c r="AT88" s="1097"/>
      <c r="AU88" s="1097"/>
      <c r="AV88" s="1097"/>
      <c r="AW88" s="1231" t="s">
        <v>9042</v>
      </c>
    </row>
    <row r="89">
      <c r="A89" s="1163" t="s">
        <v>3745</v>
      </c>
      <c r="B89" s="1183" t="s">
        <v>6873</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6895</v>
      </c>
      <c r="AG89" s="1139"/>
      <c r="AH89" s="1139"/>
      <c r="AI89" s="1139"/>
      <c r="AJ89" s="1139"/>
      <c r="AK89" s="1139"/>
      <c r="AL89" s="1139"/>
      <c r="AM89" s="1141"/>
      <c r="AN89" s="1141"/>
      <c r="AO89" s="1141"/>
      <c r="AP89" s="1141"/>
      <c r="AQ89" s="1141"/>
      <c r="AR89" s="1141"/>
      <c r="AS89" s="1141"/>
      <c r="AT89" s="1133"/>
      <c r="AU89" s="1126"/>
      <c r="AV89" s="1126"/>
      <c r="AW89" s="1165"/>
    </row>
    <row r="90">
      <c r="A90" s="1143"/>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3"/>
    </row>
    <row r="91">
      <c r="A91" s="1099"/>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3"/>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3"/>
    </row>
    <row r="93">
      <c r="A93" s="1099"/>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3"/>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3"/>
    </row>
    <row r="95">
      <c r="A95" s="1099"/>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3"/>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3"/>
    </row>
    <row r="97">
      <c r="A97" s="1099"/>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3"/>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3"/>
    </row>
    <row r="99">
      <c r="A99" s="1099"/>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3"/>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3"/>
    </row>
    <row r="101">
      <c r="A101" s="1099"/>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3"/>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3"/>
    </row>
    <row r="103">
      <c r="A103" s="1099"/>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3"/>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3"/>
    </row>
    <row r="105">
      <c r="A105" s="1099"/>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3"/>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3"/>
    </row>
    <row r="107">
      <c r="A107" s="1099"/>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3"/>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3"/>
    </row>
    <row r="109">
      <c r="A109" s="1099"/>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3"/>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3"/>
    </row>
    <row r="111">
      <c r="A111" s="1099"/>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3"/>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3"/>
    </row>
    <row r="113">
      <c r="A113" s="1099"/>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3"/>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3"/>
    </row>
    <row r="115">
      <c r="A115" s="1099"/>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3"/>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3"/>
    </row>
    <row r="117">
      <c r="A117" s="1099"/>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3"/>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3"/>
    </row>
    <row r="119">
      <c r="A119" s="1099"/>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3"/>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3"/>
    </row>
    <row r="121">
      <c r="A121" s="1099"/>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3"/>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3"/>
    </row>
    <row r="123">
      <c r="A123" s="1099"/>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3"/>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3"/>
    </row>
    <row r="125">
      <c r="A125" s="1099"/>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3"/>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3"/>
    </row>
    <row r="127">
      <c r="A127" s="1099"/>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3"/>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3"/>
    </row>
    <row r="129">
      <c r="A129" s="1099"/>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3"/>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3"/>
    </row>
    <row r="131">
      <c r="A131" s="1099"/>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3"/>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3"/>
    </row>
    <row r="133">
      <c r="A133" s="1099"/>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3"/>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3"/>
    </row>
    <row r="135">
      <c r="A135" s="1099"/>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3"/>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3"/>
    </row>
    <row r="137">
      <c r="A137" s="1099"/>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3"/>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3"/>
    </row>
    <row r="139">
      <c r="A139" s="1099"/>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3"/>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3"/>
    </row>
    <row r="141">
      <c r="A141" s="1099"/>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3"/>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3"/>
    </row>
    <row r="143">
      <c r="A143" s="1099"/>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3"/>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3"/>
    </row>
    <row r="145">
      <c r="A145" s="1099"/>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3"/>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3"/>
    </row>
    <row r="147">
      <c r="A147" s="1099"/>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3"/>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3"/>
    </row>
    <row r="149">
      <c r="A149" s="1099"/>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3"/>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3"/>
    </row>
    <row r="151">
      <c r="A151" s="1099"/>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3"/>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3"/>
    </row>
    <row r="153">
      <c r="A153" s="1099"/>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3"/>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3"/>
    </row>
    <row r="155">
      <c r="A155" s="1099"/>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3"/>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3"/>
    </row>
    <row r="157">
      <c r="A157" s="1099"/>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3"/>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3"/>
    </row>
    <row r="159">
      <c r="A159" s="1099"/>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3"/>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3"/>
    </row>
    <row r="161">
      <c r="A161" s="1099"/>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3"/>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3"/>
    </row>
    <row r="163">
      <c r="A163" s="1099"/>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3"/>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3"/>
    </row>
    <row r="165">
      <c r="A165" s="1099"/>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3"/>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3"/>
    </row>
    <row r="167">
      <c r="A167" s="1099"/>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3"/>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3"/>
    </row>
    <row r="169">
      <c r="A169" s="1099"/>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3"/>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3"/>
    </row>
    <row r="171">
      <c r="A171" s="1099"/>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3"/>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3"/>
    </row>
    <row r="173">
      <c r="A173" s="1099"/>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3"/>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3"/>
    </row>
    <row r="175">
      <c r="A175" s="1099"/>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3"/>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3"/>
    </row>
    <row r="177">
      <c r="A177" s="1099"/>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3"/>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3"/>
    </row>
    <row r="179">
      <c r="A179" s="1099"/>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3"/>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3"/>
    </row>
    <row r="181">
      <c r="A181" s="1099"/>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3"/>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3"/>
    </row>
    <row r="183">
      <c r="A183" s="1099"/>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3"/>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3"/>
    </row>
    <row r="185">
      <c r="A185" s="1099"/>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3"/>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3"/>
    </row>
    <row r="187">
      <c r="A187" s="1099"/>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3"/>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3"/>
    </row>
    <row r="189">
      <c r="A189" s="1099"/>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3"/>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3"/>
    </row>
    <row r="191">
      <c r="A191" s="1099"/>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3"/>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3"/>
    </row>
    <row r="193">
      <c r="A193" s="1099"/>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3"/>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3"/>
    </row>
    <row r="195">
      <c r="A195" s="1099"/>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3"/>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3"/>
    </row>
    <row r="197">
      <c r="A197" s="1099"/>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3"/>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3"/>
    </row>
    <row r="199">
      <c r="A199" s="1099"/>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3"/>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3"/>
    </row>
    <row r="201">
      <c r="A201" s="1099"/>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3"/>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3"/>
    </row>
    <row r="203">
      <c r="A203" s="1099"/>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3"/>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3"/>
    </row>
    <row r="205">
      <c r="A205" s="1099"/>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3"/>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3"/>
    </row>
    <row r="207">
      <c r="A207" s="1099"/>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3"/>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3"/>
    </row>
    <row r="209">
      <c r="A209" s="1099"/>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3"/>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3"/>
    </row>
    <row r="211">
      <c r="A211" s="1099"/>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3"/>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3"/>
    </row>
    <row r="213">
      <c r="A213" s="1099"/>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3"/>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3"/>
    </row>
    <row r="215">
      <c r="A215" s="1099"/>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3"/>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3"/>
    </row>
    <row r="217">
      <c r="A217" s="1099"/>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3"/>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3"/>
    </row>
    <row r="219">
      <c r="A219" s="1099"/>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3"/>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3"/>
    </row>
    <row r="221">
      <c r="A221" s="1099"/>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3"/>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3"/>
    </row>
    <row r="223">
      <c r="A223" s="1099"/>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3"/>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3"/>
    </row>
    <row r="225">
      <c r="A225" s="1099"/>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3"/>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3"/>
    </row>
    <row r="227">
      <c r="A227" s="1099"/>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3"/>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3"/>
    </row>
    <row r="229">
      <c r="A229" s="1099"/>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3"/>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3"/>
    </row>
    <row r="231">
      <c r="A231" s="1099"/>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3"/>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3"/>
    </row>
    <row r="233">
      <c r="A233" s="1099"/>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3"/>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3"/>
    </row>
    <row r="235">
      <c r="A235" s="1099"/>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3"/>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3"/>
    </row>
    <row r="237">
      <c r="A237" s="1099"/>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3"/>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3"/>
    </row>
    <row r="239">
      <c r="A239" s="1099"/>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3"/>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3"/>
    </row>
    <row r="241">
      <c r="A241" s="1099"/>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3"/>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3"/>
    </row>
    <row r="243">
      <c r="A243" s="1099"/>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3"/>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3"/>
    </row>
    <row r="245">
      <c r="A245" s="1099"/>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3"/>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3"/>
    </row>
    <row r="247">
      <c r="A247" s="1099"/>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3"/>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3"/>
    </row>
    <row r="249">
      <c r="A249" s="1099"/>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3"/>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3"/>
    </row>
    <row r="251">
      <c r="A251" s="1099"/>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3"/>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3"/>
    </row>
    <row r="253">
      <c r="A253" s="1099"/>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3"/>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3"/>
    </row>
    <row r="255">
      <c r="A255" s="1099"/>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3"/>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3"/>
    </row>
    <row r="257">
      <c r="A257" s="1099"/>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3"/>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3"/>
    </row>
    <row r="259">
      <c r="A259" s="1099"/>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3"/>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3"/>
    </row>
    <row r="261">
      <c r="A261" s="1099"/>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3"/>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3"/>
    </row>
    <row r="263">
      <c r="A263" s="1099"/>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3"/>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3"/>
    </row>
    <row r="265">
      <c r="A265" s="1099"/>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3"/>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3"/>
    </row>
    <row r="267">
      <c r="A267" s="1099"/>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3"/>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3"/>
    </row>
    <row r="269">
      <c r="A269" s="1099"/>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3"/>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3"/>
    </row>
    <row r="271">
      <c r="A271" s="1099"/>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3"/>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3"/>
    </row>
    <row r="273">
      <c r="A273" s="1099"/>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3"/>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3"/>
    </row>
    <row r="275">
      <c r="A275" s="1099"/>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3"/>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3"/>
    </row>
    <row r="277">
      <c r="A277" s="1099"/>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3"/>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3"/>
    </row>
    <row r="279">
      <c r="A279" s="1099"/>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3"/>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3"/>
    </row>
    <row r="281">
      <c r="A281" s="1099"/>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3"/>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3"/>
    </row>
    <row r="283">
      <c r="A283" s="1099"/>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3"/>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3"/>
    </row>
    <row r="285">
      <c r="A285" s="1099"/>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3"/>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3"/>
    </row>
    <row r="287">
      <c r="A287" s="1099"/>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3"/>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3"/>
    </row>
    <row r="289">
      <c r="A289" s="1099"/>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3"/>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3"/>
    </row>
    <row r="291">
      <c r="A291" s="1099"/>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3"/>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3"/>
    </row>
    <row r="293">
      <c r="A293" s="1099"/>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3"/>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3"/>
    </row>
    <row r="295">
      <c r="A295" s="1099"/>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3"/>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3"/>
    </row>
    <row r="297">
      <c r="A297" s="1099"/>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3"/>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3"/>
    </row>
    <row r="299">
      <c r="A299" s="1099"/>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3"/>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3"/>
    </row>
    <row r="301">
      <c r="A301" s="1099"/>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3"/>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3"/>
    </row>
    <row r="303">
      <c r="A303" s="1099"/>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3"/>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3"/>
    </row>
    <row r="305">
      <c r="A305" s="1099"/>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3"/>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3"/>
    </row>
    <row r="307">
      <c r="A307" s="1099"/>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3"/>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3"/>
    </row>
    <row r="309">
      <c r="A309" s="1099"/>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3"/>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3"/>
    </row>
    <row r="311">
      <c r="A311" s="1099"/>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3"/>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3"/>
    </row>
    <row r="313">
      <c r="A313" s="1099"/>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3"/>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3"/>
    </row>
    <row r="315">
      <c r="A315" s="1099"/>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3"/>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3"/>
    </row>
    <row r="317">
      <c r="A317" s="1099"/>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3"/>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3"/>
    </row>
    <row r="319">
      <c r="A319" s="1099"/>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3"/>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3"/>
    </row>
    <row r="321">
      <c r="A321" s="1099"/>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3"/>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3"/>
    </row>
    <row r="323">
      <c r="A323" s="1099"/>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3"/>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3"/>
    </row>
    <row r="325">
      <c r="A325" s="1099"/>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3"/>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3"/>
    </row>
    <row r="327">
      <c r="A327" s="1099"/>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3"/>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3"/>
    </row>
    <row r="329">
      <c r="A329" s="1099"/>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3"/>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3"/>
    </row>
    <row r="331">
      <c r="A331" s="1099"/>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3"/>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3"/>
    </row>
    <row r="333">
      <c r="A333" s="1099"/>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3"/>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3"/>
    </row>
    <row r="335">
      <c r="A335" s="1099"/>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3"/>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3"/>
    </row>
    <row r="337">
      <c r="A337" s="1099"/>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3"/>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3"/>
    </row>
    <row r="339">
      <c r="A339" s="1099"/>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3"/>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3"/>
    </row>
    <row r="341">
      <c r="A341" s="1099"/>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3"/>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3"/>
    </row>
    <row r="343">
      <c r="A343" s="1099"/>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3"/>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3"/>
    </row>
    <row r="345">
      <c r="A345" s="1099"/>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3"/>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3"/>
    </row>
    <row r="347">
      <c r="A347" s="1099"/>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3"/>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3"/>
    </row>
    <row r="349">
      <c r="A349" s="1099"/>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3"/>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3"/>
    </row>
    <row r="351">
      <c r="A351" s="1099"/>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3"/>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3"/>
    </row>
    <row r="353">
      <c r="A353" s="1099"/>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3"/>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3"/>
    </row>
    <row r="355">
      <c r="A355" s="1099"/>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3"/>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3"/>
    </row>
    <row r="357">
      <c r="A357" s="1099"/>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3"/>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3"/>
    </row>
    <row r="359">
      <c r="A359" s="1099"/>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3"/>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3"/>
    </row>
    <row r="361">
      <c r="A361" s="1099"/>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3"/>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3"/>
    </row>
    <row r="363">
      <c r="A363" s="1099"/>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3"/>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3"/>
    </row>
    <row r="365">
      <c r="A365" s="1099"/>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3"/>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3"/>
    </row>
    <row r="367">
      <c r="A367" s="1099"/>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3"/>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3"/>
    </row>
    <row r="369">
      <c r="A369" s="1099"/>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3"/>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3"/>
    </row>
    <row r="371">
      <c r="A371" s="1099"/>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3"/>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3"/>
    </row>
    <row r="373">
      <c r="A373" s="1099"/>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3"/>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3"/>
    </row>
    <row r="375">
      <c r="A375" s="1099"/>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3"/>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3"/>
    </row>
    <row r="377">
      <c r="A377" s="1099"/>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3"/>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3"/>
    </row>
    <row r="379">
      <c r="A379" s="1099"/>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3"/>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3"/>
    </row>
    <row r="381">
      <c r="A381" s="1099"/>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3"/>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3"/>
    </row>
    <row r="383">
      <c r="A383" s="1099"/>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3"/>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3"/>
    </row>
    <row r="385">
      <c r="A385" s="1099"/>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3"/>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3"/>
    </row>
    <row r="387">
      <c r="A387" s="1099"/>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3"/>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3"/>
    </row>
    <row r="389">
      <c r="A389" s="1099"/>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3"/>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3"/>
    </row>
    <row r="391">
      <c r="A391" s="1099"/>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3"/>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3"/>
    </row>
    <row r="393">
      <c r="A393" s="1099"/>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3"/>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3"/>
    </row>
    <row r="395">
      <c r="A395" s="1099"/>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3"/>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3"/>
    </row>
    <row r="397">
      <c r="A397" s="1099"/>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3"/>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3"/>
    </row>
    <row r="399">
      <c r="A399" s="1099"/>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3"/>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3"/>
    </row>
    <row r="401">
      <c r="A401" s="1099"/>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3"/>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3"/>
    </row>
    <row r="403">
      <c r="A403" s="1099"/>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3"/>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3"/>
    </row>
    <row r="405">
      <c r="A405" s="1099"/>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3"/>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3"/>
    </row>
    <row r="407">
      <c r="A407" s="1099"/>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3"/>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3"/>
    </row>
    <row r="409">
      <c r="A409" s="1099"/>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3"/>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3"/>
    </row>
    <row r="411">
      <c r="A411" s="1099"/>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3"/>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3"/>
    </row>
    <row r="413">
      <c r="A413" s="1099"/>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3"/>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3"/>
    </row>
    <row r="415">
      <c r="A415" s="1099"/>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3"/>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3"/>
    </row>
    <row r="417">
      <c r="A417" s="1099"/>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3"/>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3"/>
    </row>
    <row r="419">
      <c r="A419" s="1099"/>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3"/>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3"/>
    </row>
    <row r="421">
      <c r="A421" s="1099"/>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3"/>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3"/>
    </row>
    <row r="423">
      <c r="A423" s="1099"/>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3"/>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3"/>
    </row>
    <row r="425">
      <c r="A425" s="1099"/>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3"/>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3"/>
    </row>
    <row r="427">
      <c r="A427" s="1099"/>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3"/>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3"/>
    </row>
    <row r="429">
      <c r="A429" s="1099"/>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3"/>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3"/>
    </row>
    <row r="431">
      <c r="A431" s="1099"/>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3"/>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3"/>
    </row>
    <row r="433">
      <c r="A433" s="1099"/>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3"/>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3"/>
    </row>
    <row r="435">
      <c r="A435" s="1099"/>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3"/>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3"/>
    </row>
    <row r="437">
      <c r="A437" s="1099"/>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3"/>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3"/>
    </row>
    <row r="439">
      <c r="A439" s="1099"/>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3"/>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3"/>
    </row>
    <row r="441">
      <c r="A441" s="1099"/>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3"/>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3"/>
    </row>
    <row r="443">
      <c r="A443" s="1099"/>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3"/>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3"/>
    </row>
    <row r="445">
      <c r="A445" s="1099"/>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3"/>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3"/>
    </row>
    <row r="447">
      <c r="A447" s="1099"/>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3"/>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3"/>
    </row>
    <row r="449">
      <c r="A449" s="1099"/>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3"/>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3"/>
    </row>
    <row r="451">
      <c r="A451" s="1099"/>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3"/>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3"/>
    </row>
    <row r="453">
      <c r="A453" s="1099"/>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3"/>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3"/>
    </row>
    <row r="455">
      <c r="A455" s="1099"/>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3"/>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3"/>
    </row>
    <row r="457">
      <c r="A457" s="1099"/>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3"/>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3"/>
    </row>
    <row r="459">
      <c r="A459" s="1099"/>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3"/>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3"/>
    </row>
    <row r="461">
      <c r="A461" s="1099"/>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3"/>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3"/>
    </row>
    <row r="463">
      <c r="A463" s="1099"/>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3"/>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3"/>
    </row>
    <row r="465">
      <c r="A465" s="1099"/>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3"/>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3"/>
    </row>
    <row r="467">
      <c r="A467" s="1099"/>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3"/>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3"/>
    </row>
    <row r="469">
      <c r="A469" s="1099"/>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3"/>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3"/>
    </row>
    <row r="471">
      <c r="A471" s="1099"/>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3"/>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3"/>
    </row>
    <row r="473">
      <c r="A473" s="1099"/>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3"/>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3"/>
    </row>
    <row r="475">
      <c r="A475" s="1099"/>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3"/>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3"/>
    </row>
    <row r="477">
      <c r="A477" s="1099"/>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3"/>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3"/>
    </row>
    <row r="479">
      <c r="A479" s="1099"/>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3"/>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3"/>
    </row>
    <row r="481">
      <c r="A481" s="1099"/>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3"/>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3"/>
    </row>
    <row r="483">
      <c r="A483" s="1099"/>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3"/>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3"/>
    </row>
    <row r="485">
      <c r="A485" s="1099"/>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3"/>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3"/>
    </row>
    <row r="487">
      <c r="A487" s="1099"/>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3"/>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3"/>
    </row>
    <row r="489">
      <c r="A489" s="1099"/>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3"/>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3"/>
    </row>
    <row r="491">
      <c r="A491" s="1099"/>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3"/>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3"/>
    </row>
    <row r="493">
      <c r="A493" s="1099"/>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3"/>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3"/>
    </row>
    <row r="495">
      <c r="A495" s="1099"/>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3"/>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3"/>
    </row>
    <row r="497">
      <c r="A497" s="1099"/>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3"/>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3"/>
    </row>
    <row r="499">
      <c r="A499" s="1099"/>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3"/>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3"/>
    </row>
    <row r="501">
      <c r="A501" s="1099"/>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3"/>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3"/>
    </row>
    <row r="503">
      <c r="A503" s="1099"/>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3"/>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3"/>
    </row>
    <row r="505">
      <c r="A505" s="1099"/>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3"/>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3"/>
    </row>
    <row r="507">
      <c r="A507" s="1099"/>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3"/>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3"/>
    </row>
    <row r="509">
      <c r="A509" s="1099"/>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3"/>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3"/>
    </row>
    <row r="511">
      <c r="A511" s="1099"/>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3"/>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3"/>
    </row>
    <row r="513">
      <c r="A513" s="1099"/>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3"/>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3"/>
    </row>
    <row r="515">
      <c r="A515" s="1099"/>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3"/>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3"/>
    </row>
    <row r="517">
      <c r="A517" s="1099"/>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3"/>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3"/>
    </row>
    <row r="519">
      <c r="A519" s="1099"/>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3"/>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3"/>
    </row>
    <row r="521">
      <c r="A521" s="1099"/>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3"/>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3"/>
    </row>
    <row r="523">
      <c r="A523" s="1099"/>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3"/>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3"/>
    </row>
    <row r="525">
      <c r="A525" s="1099"/>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3"/>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3"/>
    </row>
    <row r="527">
      <c r="A527" s="1099"/>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3"/>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3"/>
    </row>
    <row r="529">
      <c r="A529" s="1099"/>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3"/>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3"/>
    </row>
    <row r="531">
      <c r="A531" s="1099"/>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3"/>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3"/>
    </row>
    <row r="533">
      <c r="A533" s="1099"/>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3"/>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3"/>
    </row>
    <row r="535">
      <c r="A535" s="1099"/>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3"/>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3"/>
    </row>
    <row r="537">
      <c r="A537" s="1099"/>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3"/>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3"/>
    </row>
    <row r="539">
      <c r="A539" s="1099"/>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3"/>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3"/>
    </row>
    <row r="541">
      <c r="A541" s="1099"/>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3"/>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3"/>
    </row>
    <row r="543">
      <c r="A543" s="1099"/>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3"/>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3"/>
    </row>
    <row r="545">
      <c r="A545" s="1099"/>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3"/>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3"/>
    </row>
    <row r="547">
      <c r="A547" s="1099"/>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3"/>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3"/>
    </row>
    <row r="549">
      <c r="A549" s="1099"/>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3"/>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3"/>
    </row>
    <row r="551">
      <c r="A551" s="1099"/>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3"/>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3"/>
    </row>
    <row r="553">
      <c r="A553" s="1099"/>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3"/>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3"/>
    </row>
    <row r="555">
      <c r="A555" s="1099"/>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3"/>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3"/>
    </row>
    <row r="557">
      <c r="A557" s="1099"/>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3"/>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3"/>
    </row>
    <row r="559">
      <c r="A559" s="1099"/>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3"/>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3"/>
    </row>
    <row r="561">
      <c r="A561" s="1099"/>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3"/>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3"/>
    </row>
    <row r="563">
      <c r="A563" s="1099"/>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3"/>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3"/>
    </row>
    <row r="565">
      <c r="A565" s="1099"/>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3"/>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3"/>
    </row>
    <row r="567">
      <c r="A567" s="1099"/>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3"/>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3"/>
    </row>
    <row r="569">
      <c r="A569" s="1099"/>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3"/>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3"/>
    </row>
    <row r="571">
      <c r="A571" s="1099"/>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3"/>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3"/>
    </row>
    <row r="573">
      <c r="A573" s="1099"/>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3"/>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3"/>
    </row>
    <row r="575">
      <c r="A575" s="1099"/>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3"/>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3"/>
    </row>
    <row r="577">
      <c r="A577" s="1099"/>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3"/>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3"/>
    </row>
    <row r="579">
      <c r="A579" s="1099"/>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3"/>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3"/>
    </row>
    <row r="581">
      <c r="A581" s="1099"/>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3"/>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3"/>
    </row>
    <row r="583">
      <c r="A583" s="1099"/>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3"/>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3"/>
    </row>
    <row r="585">
      <c r="A585" s="1099"/>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3"/>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3"/>
    </row>
    <row r="587">
      <c r="A587" s="1099"/>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3"/>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3"/>
    </row>
    <row r="589">
      <c r="A589" s="1099"/>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3"/>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3"/>
    </row>
    <row r="591">
      <c r="A591" s="1099"/>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3"/>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3"/>
    </row>
    <row r="593">
      <c r="A593" s="1099"/>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3"/>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3"/>
    </row>
    <row r="595">
      <c r="A595" s="1099"/>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3"/>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3"/>
    </row>
    <row r="597">
      <c r="A597" s="1099"/>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3"/>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3"/>
    </row>
    <row r="599">
      <c r="A599" s="1099"/>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3"/>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3"/>
    </row>
    <row r="601">
      <c r="A601" s="1099"/>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3"/>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3"/>
    </row>
    <row r="603">
      <c r="A603" s="1099"/>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3"/>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3"/>
    </row>
    <row r="605">
      <c r="A605" s="1099"/>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3"/>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3"/>
    </row>
    <row r="607">
      <c r="A607" s="1099"/>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3"/>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3"/>
    </row>
    <row r="609">
      <c r="A609" s="1099"/>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3"/>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3"/>
    </row>
    <row r="611">
      <c r="A611" s="1099"/>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3"/>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3"/>
    </row>
    <row r="613">
      <c r="A613" s="1099"/>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3"/>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3"/>
    </row>
    <row r="615">
      <c r="A615" s="1099"/>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3"/>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3"/>
    </row>
    <row r="617">
      <c r="A617" s="1099"/>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3"/>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3"/>
    </row>
    <row r="619">
      <c r="A619" s="1099"/>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3"/>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3"/>
    </row>
    <row r="621">
      <c r="A621" s="1099"/>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3"/>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3"/>
    </row>
    <row r="623">
      <c r="A623" s="1099"/>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3"/>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3"/>
    </row>
    <row r="625">
      <c r="A625" s="1099"/>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3"/>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3"/>
    </row>
    <row r="627">
      <c r="A627" s="1099"/>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3"/>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3"/>
    </row>
    <row r="629">
      <c r="A629" s="1099"/>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3"/>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3"/>
    </row>
    <row r="631">
      <c r="A631" s="1099"/>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3"/>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3"/>
    </row>
    <row r="633">
      <c r="A633" s="1099"/>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3"/>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3"/>
    </row>
    <row r="635">
      <c r="A635" s="1099"/>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3"/>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3"/>
    </row>
    <row r="637">
      <c r="A637" s="1099"/>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3"/>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3"/>
    </row>
    <row r="639">
      <c r="A639" s="1099"/>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3"/>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3"/>
    </row>
    <row r="641">
      <c r="A641" s="1099"/>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3"/>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3"/>
    </row>
    <row r="643">
      <c r="A643" s="1099"/>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3"/>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3"/>
    </row>
    <row r="645">
      <c r="A645" s="1099"/>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3"/>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3"/>
    </row>
    <row r="647">
      <c r="A647" s="1099"/>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3"/>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3"/>
    </row>
    <row r="649">
      <c r="A649" s="1099"/>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3"/>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3"/>
    </row>
    <row r="651">
      <c r="A651" s="1099"/>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3"/>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3"/>
    </row>
    <row r="653">
      <c r="A653" s="1099"/>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3"/>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3"/>
    </row>
    <row r="655">
      <c r="A655" s="1099"/>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3"/>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3"/>
    </row>
    <row r="657">
      <c r="A657" s="1099"/>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3"/>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3"/>
    </row>
    <row r="659">
      <c r="A659" s="1099"/>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3"/>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3"/>
    </row>
    <row r="661">
      <c r="A661" s="1099"/>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3"/>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3"/>
    </row>
    <row r="663">
      <c r="A663" s="1099"/>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3"/>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3"/>
    </row>
    <row r="665">
      <c r="A665" s="1099"/>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3"/>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3"/>
    </row>
    <row r="667">
      <c r="A667" s="1099"/>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3"/>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3"/>
    </row>
    <row r="669">
      <c r="A669" s="1099"/>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3"/>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3"/>
    </row>
    <row r="671">
      <c r="A671" s="1099"/>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3"/>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3"/>
    </row>
    <row r="673">
      <c r="A673" s="1099"/>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3"/>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3"/>
    </row>
    <row r="675">
      <c r="A675" s="1099"/>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3"/>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3"/>
    </row>
    <row r="677">
      <c r="A677" s="1099"/>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3"/>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3"/>
    </row>
    <row r="679">
      <c r="A679" s="1099"/>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3"/>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3"/>
    </row>
    <row r="681">
      <c r="A681" s="1099"/>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3"/>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3"/>
    </row>
    <row r="683">
      <c r="A683" s="1099"/>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3"/>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3"/>
    </row>
    <row r="685">
      <c r="A685" s="1099"/>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3"/>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3"/>
    </row>
    <row r="687">
      <c r="A687" s="1099"/>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3"/>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3"/>
    </row>
    <row r="689">
      <c r="A689" s="1099"/>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3"/>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3"/>
    </row>
    <row r="691">
      <c r="A691" s="1099"/>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3"/>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3"/>
    </row>
    <row r="693">
      <c r="A693" s="1099"/>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3"/>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3"/>
    </row>
    <row r="695">
      <c r="A695" s="1099"/>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3"/>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3"/>
    </row>
    <row r="697">
      <c r="A697" s="1099"/>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3"/>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3"/>
    </row>
    <row r="699">
      <c r="A699" s="1099"/>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3"/>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3"/>
    </row>
    <row r="701">
      <c r="A701" s="1099"/>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3"/>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3"/>
    </row>
    <row r="703">
      <c r="A703" s="1099"/>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3"/>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3"/>
    </row>
    <row r="705">
      <c r="A705" s="1099"/>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3"/>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3"/>
    </row>
    <row r="707">
      <c r="A707" s="1099"/>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3"/>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3"/>
    </row>
    <row r="709">
      <c r="A709" s="1099"/>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3"/>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3"/>
    </row>
    <row r="711">
      <c r="A711" s="1099"/>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3"/>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3"/>
    </row>
    <row r="713">
      <c r="A713" s="1099"/>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3"/>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3"/>
    </row>
    <row r="715">
      <c r="A715" s="1099"/>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3"/>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3"/>
    </row>
    <row r="717">
      <c r="A717" s="1099"/>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3"/>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3"/>
    </row>
    <row r="719">
      <c r="A719" s="1099"/>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3"/>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3"/>
    </row>
    <row r="721">
      <c r="A721" s="1099"/>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3"/>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3"/>
    </row>
    <row r="723">
      <c r="A723" s="1099"/>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3"/>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3"/>
    </row>
    <row r="725">
      <c r="A725" s="1099"/>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3"/>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3"/>
    </row>
    <row r="727">
      <c r="A727" s="1099"/>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3"/>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3"/>
    </row>
    <row r="729">
      <c r="A729" s="1099"/>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3"/>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3"/>
    </row>
    <row r="731">
      <c r="A731" s="1099"/>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3"/>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3"/>
    </row>
    <row r="733">
      <c r="A733" s="1099"/>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3"/>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3"/>
    </row>
    <row r="735">
      <c r="A735" s="1099"/>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3"/>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3"/>
    </row>
    <row r="737">
      <c r="A737" s="1099"/>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3"/>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3"/>
    </row>
    <row r="739">
      <c r="A739" s="1099"/>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3"/>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3"/>
    </row>
    <row r="741">
      <c r="A741" s="1099"/>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3"/>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3"/>
    </row>
    <row r="743">
      <c r="A743" s="1099"/>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3"/>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3"/>
    </row>
    <row r="745">
      <c r="A745" s="1099"/>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3"/>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3"/>
    </row>
    <row r="747">
      <c r="A747" s="1099"/>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3"/>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3"/>
    </row>
    <row r="749">
      <c r="A749" s="1099"/>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3"/>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3"/>
    </row>
    <row r="751">
      <c r="A751" s="1099"/>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3"/>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3"/>
    </row>
    <row r="753">
      <c r="A753" s="1099"/>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3"/>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3"/>
    </row>
    <row r="755">
      <c r="A755" s="1099"/>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3"/>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3"/>
    </row>
    <row r="757">
      <c r="A757" s="1099"/>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3"/>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3"/>
    </row>
    <row r="759">
      <c r="A759" s="1099"/>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3"/>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3"/>
    </row>
    <row r="761">
      <c r="A761" s="1099"/>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3"/>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3"/>
    </row>
    <row r="763">
      <c r="A763" s="1099"/>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3"/>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3"/>
    </row>
    <row r="765">
      <c r="A765" s="1099"/>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3"/>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3"/>
    </row>
    <row r="767">
      <c r="A767" s="1099"/>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3"/>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3"/>
    </row>
    <row r="769">
      <c r="A769" s="1099"/>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3"/>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3"/>
    </row>
    <row r="771">
      <c r="A771" s="1099"/>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3"/>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3"/>
    </row>
    <row r="773">
      <c r="A773" s="1099"/>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3"/>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3"/>
    </row>
    <row r="775">
      <c r="A775" s="1099"/>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3"/>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3"/>
    </row>
    <row r="777">
      <c r="A777" s="1099"/>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3"/>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3"/>
    </row>
    <row r="779">
      <c r="A779" s="1099"/>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3"/>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3"/>
    </row>
    <row r="781">
      <c r="A781" s="1099"/>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3"/>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3"/>
    </row>
    <row r="783">
      <c r="A783" s="1099"/>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3"/>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3"/>
    </row>
    <row r="785">
      <c r="A785" s="1099"/>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3"/>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3"/>
    </row>
    <row r="787">
      <c r="A787" s="1099"/>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3"/>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3"/>
    </row>
    <row r="789">
      <c r="A789" s="1099"/>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3"/>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3"/>
    </row>
    <row r="791">
      <c r="A791" s="1099"/>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3"/>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3"/>
    </row>
    <row r="793">
      <c r="A793" s="1099"/>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3"/>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3"/>
    </row>
    <row r="795">
      <c r="A795" s="1099"/>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3"/>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3"/>
    </row>
    <row r="797">
      <c r="A797" s="1099"/>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3"/>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3"/>
    </row>
    <row r="799">
      <c r="A799" s="1099"/>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3"/>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3"/>
    </row>
    <row r="801">
      <c r="A801" s="1099"/>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3"/>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3"/>
    </row>
    <row r="803">
      <c r="A803" s="1099"/>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3"/>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3"/>
    </row>
    <row r="805">
      <c r="A805" s="1099"/>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3"/>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3"/>
    </row>
    <row r="807">
      <c r="A807" s="1099"/>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3"/>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3"/>
    </row>
    <row r="809">
      <c r="A809" s="1099"/>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3"/>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3"/>
    </row>
    <row r="811">
      <c r="A811" s="1099"/>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3"/>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3"/>
    </row>
    <row r="813">
      <c r="A813" s="1099"/>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3"/>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3"/>
    </row>
    <row r="815">
      <c r="A815" s="1099"/>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3"/>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3"/>
    </row>
    <row r="817">
      <c r="A817" s="1099"/>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3"/>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3"/>
    </row>
    <row r="819">
      <c r="A819" s="1099"/>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3"/>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3"/>
    </row>
    <row r="821">
      <c r="A821" s="1099"/>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3"/>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3"/>
    </row>
    <row r="823">
      <c r="A823" s="1099"/>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3"/>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3"/>
    </row>
    <row r="825">
      <c r="A825" s="1099"/>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3"/>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3"/>
    </row>
    <row r="827">
      <c r="A827" s="1099"/>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3"/>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3"/>
    </row>
    <row r="829">
      <c r="A829" s="1099"/>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3"/>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3"/>
    </row>
    <row r="831">
      <c r="A831" s="1099"/>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3"/>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3"/>
    </row>
    <row r="833">
      <c r="A833" s="1099"/>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3"/>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3"/>
    </row>
    <row r="835">
      <c r="A835" s="1099"/>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3"/>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3"/>
    </row>
    <row r="837">
      <c r="A837" s="1099"/>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3"/>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3"/>
    </row>
    <row r="839">
      <c r="A839" s="1099"/>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3"/>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3"/>
    </row>
    <row r="841">
      <c r="A841" s="1099"/>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3"/>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3"/>
    </row>
    <row r="843">
      <c r="A843" s="1099"/>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3"/>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3"/>
    </row>
    <row r="845">
      <c r="A845" s="1099"/>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3"/>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3"/>
    </row>
    <row r="847">
      <c r="A847" s="1099"/>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3"/>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3"/>
    </row>
    <row r="849">
      <c r="A849" s="1099"/>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3"/>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3"/>
    </row>
    <row r="851">
      <c r="A851" s="1099"/>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3"/>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3"/>
    </row>
    <row r="853">
      <c r="A853" s="1099"/>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3"/>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3"/>
    </row>
    <row r="855">
      <c r="A855" s="1099"/>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3"/>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3"/>
    </row>
    <row r="857">
      <c r="A857" s="1099"/>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3"/>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3"/>
    </row>
    <row r="859">
      <c r="A859" s="1099"/>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3"/>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3"/>
    </row>
    <row r="861">
      <c r="A861" s="1099"/>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3"/>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3"/>
    </row>
    <row r="863">
      <c r="A863" s="1099"/>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3"/>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3"/>
    </row>
    <row r="865">
      <c r="A865" s="1099"/>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3"/>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3"/>
    </row>
    <row r="867">
      <c r="A867" s="1099"/>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3"/>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3"/>
    </row>
    <row r="869">
      <c r="A869" s="1099"/>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3"/>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3"/>
    </row>
    <row r="871">
      <c r="A871" s="1099"/>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3"/>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3"/>
    </row>
    <row r="873">
      <c r="A873" s="1099"/>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3"/>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3"/>
    </row>
    <row r="875">
      <c r="A875" s="1099"/>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3"/>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3"/>
    </row>
    <row r="877">
      <c r="A877" s="1099"/>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3"/>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3"/>
    </row>
    <row r="879">
      <c r="A879" s="1099"/>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3"/>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3"/>
    </row>
    <row r="881">
      <c r="A881" s="1099"/>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3"/>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3"/>
    </row>
    <row r="883">
      <c r="A883" s="1099"/>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3"/>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3"/>
    </row>
    <row r="885">
      <c r="A885" s="1099"/>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3"/>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3"/>
    </row>
    <row r="887">
      <c r="A887" s="1099"/>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3"/>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3"/>
    </row>
    <row r="889">
      <c r="A889" s="1099"/>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3"/>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3"/>
    </row>
    <row r="891">
      <c r="A891" s="1099"/>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3"/>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3"/>
    </row>
    <row r="893">
      <c r="A893" s="1099"/>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3"/>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3"/>
    </row>
    <row r="895">
      <c r="A895" s="1099"/>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3"/>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3"/>
    </row>
    <row r="897">
      <c r="A897" s="1099"/>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3"/>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3"/>
    </row>
    <row r="899">
      <c r="A899" s="1099"/>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3"/>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3"/>
    </row>
    <row r="901">
      <c r="A901" s="1099"/>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3"/>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3"/>
    </row>
    <row r="903">
      <c r="A903" s="1099"/>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3"/>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3"/>
    </row>
    <row r="905">
      <c r="A905" s="1099"/>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3"/>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3"/>
    </row>
    <row r="907">
      <c r="A907" s="1099"/>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3"/>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3"/>
    </row>
    <row r="909">
      <c r="A909" s="1099"/>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3"/>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3"/>
    </row>
    <row r="911">
      <c r="A911" s="1099"/>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3"/>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3"/>
    </row>
    <row r="913">
      <c r="A913" s="1099"/>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3"/>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3"/>
    </row>
    <row r="915">
      <c r="A915" s="1099"/>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3"/>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3"/>
    </row>
    <row r="917">
      <c r="A917" s="1099"/>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3"/>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3"/>
    </row>
    <row r="919">
      <c r="A919" s="1099"/>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3"/>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3"/>
    </row>
    <row r="921">
      <c r="A921" s="1099"/>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3"/>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3"/>
    </row>
    <row r="923">
      <c r="A923" s="1099"/>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3"/>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3"/>
    </row>
    <row r="925">
      <c r="A925" s="1099"/>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3"/>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3"/>
    </row>
    <row r="927">
      <c r="A927" s="1099"/>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3"/>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3"/>
    </row>
    <row r="929">
      <c r="A929" s="1099"/>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3"/>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3"/>
    </row>
    <row r="931">
      <c r="A931" s="1099"/>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3"/>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3"/>
    </row>
    <row r="933">
      <c r="A933" s="1099"/>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3"/>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3"/>
    </row>
    <row r="935">
      <c r="A935" s="1099"/>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3"/>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3"/>
    </row>
    <row r="937">
      <c r="A937" s="1099"/>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3"/>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3"/>
    </row>
    <row r="939">
      <c r="A939" s="1099"/>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3"/>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3"/>
    </row>
    <row r="941">
      <c r="A941" s="1099"/>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3"/>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3"/>
    </row>
    <row r="943">
      <c r="A943" s="1099"/>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3"/>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3"/>
    </row>
    <row r="945">
      <c r="A945" s="1099"/>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3"/>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3"/>
    </row>
    <row r="947">
      <c r="A947" s="1099"/>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3"/>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3"/>
    </row>
    <row r="949">
      <c r="A949" s="1099"/>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3"/>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3"/>
    </row>
    <row r="951">
      <c r="A951" s="1099"/>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3"/>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3"/>
    </row>
    <row r="953">
      <c r="A953" s="1099"/>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3"/>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3"/>
    </row>
    <row r="955">
      <c r="A955" s="1099"/>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3"/>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3"/>
    </row>
    <row r="957">
      <c r="A957" s="1099"/>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3"/>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3"/>
    </row>
    <row r="959">
      <c r="A959" s="1099"/>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3"/>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3"/>
    </row>
    <row r="961">
      <c r="A961" s="1099"/>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3"/>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3"/>
    </row>
    <row r="963">
      <c r="A963" s="1099"/>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3"/>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3"/>
    </row>
    <row r="965">
      <c r="A965" s="1099"/>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3"/>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3"/>
    </row>
    <row r="967">
      <c r="A967" s="1099"/>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3"/>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3"/>
    </row>
    <row r="969">
      <c r="A969" s="1099"/>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3"/>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3"/>
    </row>
    <row r="971">
      <c r="A971" s="1099"/>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3"/>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3"/>
    </row>
    <row r="973">
      <c r="A973" s="1099"/>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3"/>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3"/>
    </row>
    <row r="975">
      <c r="A975" s="1099"/>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3"/>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3"/>
    </row>
    <row r="977">
      <c r="A977" s="1099"/>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3"/>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3"/>
    </row>
    <row r="979">
      <c r="A979" s="1099"/>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3"/>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3"/>
    </row>
    <row r="981">
      <c r="A981" s="1099"/>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3"/>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3"/>
    </row>
    <row r="983">
      <c r="A983" s="1099"/>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3"/>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3"/>
    </row>
    <row r="985">
      <c r="A985" s="1099"/>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3"/>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3"/>
    </row>
    <row r="987">
      <c r="A987" s="1099"/>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3"/>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3"/>
    </row>
    <row r="989">
      <c r="A989" s="1099"/>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3"/>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3"/>
    </row>
    <row r="991">
      <c r="A991" s="1099"/>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3"/>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3"/>
    </row>
    <row r="993">
      <c r="A993" s="1099"/>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3"/>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3"/>
    </row>
    <row r="995">
      <c r="A995" s="1099"/>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3"/>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3"/>
    </row>
    <row r="997">
      <c r="A997" s="1099"/>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3"/>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3"/>
    </row>
    <row r="999">
      <c r="A999" s="1099"/>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3"/>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3"/>
    </row>
    <row r="1001">
      <c r="A1001" s="1099"/>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3"/>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6808</v>
      </c>
      <c r="C1" s="1246" t="s">
        <v>6841</v>
      </c>
      <c r="D1" s="1247" t="s">
        <v>6809</v>
      </c>
      <c r="E1" s="1247" t="s">
        <v>6276</v>
      </c>
      <c r="F1" s="1247" t="s">
        <v>6277</v>
      </c>
      <c r="G1" s="1247" t="s">
        <v>6810</v>
      </c>
      <c r="H1" s="1248"/>
      <c r="I1" s="1249" t="s">
        <v>9043</v>
      </c>
      <c r="J1" s="1250" t="s">
        <v>6812</v>
      </c>
      <c r="K1" s="1248"/>
      <c r="L1" s="1251" t="s">
        <v>6288</v>
      </c>
      <c r="M1" s="1251" t="s">
        <v>6813</v>
      </c>
      <c r="N1" s="1251" t="s">
        <v>6814</v>
      </c>
      <c r="O1" s="1251" t="s">
        <v>6815</v>
      </c>
      <c r="P1" s="1251" t="s">
        <v>6349</v>
      </c>
      <c r="Q1" s="1251" t="s">
        <v>6816</v>
      </c>
      <c r="R1" s="1251" t="s">
        <v>6817</v>
      </c>
      <c r="S1" s="1248"/>
      <c r="T1" s="1252" t="s">
        <v>6818</v>
      </c>
      <c r="U1" s="1253" t="s">
        <v>6284</v>
      </c>
      <c r="V1" s="1253" t="s">
        <v>6342</v>
      </c>
      <c r="W1" s="1252" t="s">
        <v>6819</v>
      </c>
      <c r="X1" s="1252" t="s">
        <v>6820</v>
      </c>
      <c r="Y1" s="1253" t="s">
        <v>9044</v>
      </c>
      <c r="Z1" s="1252" t="s">
        <v>6821</v>
      </c>
      <c r="AA1" s="1252" t="s">
        <v>6822</v>
      </c>
      <c r="AB1" s="1248"/>
      <c r="AC1" s="1254" t="s">
        <v>75</v>
      </c>
      <c r="AD1" s="1255" t="s">
        <v>6278</v>
      </c>
      <c r="AE1" s="1255" t="s">
        <v>6279</v>
      </c>
      <c r="AF1" s="1255" t="s">
        <v>6823</v>
      </c>
      <c r="AG1" s="1255" t="s">
        <v>6824</v>
      </c>
      <c r="AH1" s="1255" t="s">
        <v>6281</v>
      </c>
      <c r="AI1" s="1255" t="s">
        <v>6825</v>
      </c>
      <c r="AJ1" s="1256" t="s">
        <v>6826</v>
      </c>
      <c r="AK1" s="1257"/>
      <c r="AL1" s="1247" t="s">
        <v>6827</v>
      </c>
      <c r="AM1" s="1247" t="s">
        <v>6828</v>
      </c>
      <c r="AN1" s="1257"/>
      <c r="AO1" s="1258" t="s">
        <v>6285</v>
      </c>
      <c r="AP1" s="1258" t="s">
        <v>6829</v>
      </c>
      <c r="AQ1" s="1258" t="s">
        <v>6830</v>
      </c>
      <c r="AR1" s="1258" t="s">
        <v>6286</v>
      </c>
      <c r="AS1" s="1258" t="s">
        <v>6831</v>
      </c>
      <c r="AT1" s="1258" t="s">
        <v>6832</v>
      </c>
      <c r="AU1" s="1258" t="s">
        <v>6833</v>
      </c>
      <c r="AV1" s="1248"/>
      <c r="AW1" s="1259" t="s">
        <v>6287</v>
      </c>
      <c r="AX1" s="1259" t="s">
        <v>6834</v>
      </c>
      <c r="AY1" s="1259" t="s">
        <v>6835</v>
      </c>
      <c r="AZ1" s="1259" t="s">
        <v>6836</v>
      </c>
      <c r="BA1" s="1259" t="s">
        <v>6837</v>
      </c>
      <c r="BB1" s="1259" t="s">
        <v>6838</v>
      </c>
      <c r="BC1" s="1259" t="s">
        <v>6839</v>
      </c>
      <c r="BD1" s="1260"/>
      <c r="BE1" s="1261" t="s">
        <v>6840</v>
      </c>
      <c r="BF1" s="1262" t="s">
        <v>9045</v>
      </c>
      <c r="BG1" s="1262" t="s">
        <v>9046</v>
      </c>
      <c r="BH1" s="1262" t="s">
        <v>6344</v>
      </c>
      <c r="BI1" s="1262" t="s">
        <v>9047</v>
      </c>
      <c r="BJ1" s="1263"/>
      <c r="BK1" s="1264" t="s">
        <v>9048</v>
      </c>
      <c r="BL1" s="1264" t="s">
        <v>9049</v>
      </c>
      <c r="BM1" s="1264" t="s">
        <v>9050</v>
      </c>
      <c r="BN1" s="1264" t="s">
        <v>9051</v>
      </c>
      <c r="BO1" s="1264" t="s">
        <v>9052</v>
      </c>
      <c r="BP1" s="1264" t="s">
        <v>9053</v>
      </c>
      <c r="BQ1" s="1264" t="s">
        <v>6283</v>
      </c>
      <c r="BR1" s="1264" t="s">
        <v>6282</v>
      </c>
      <c r="BS1" s="1264" t="s">
        <v>9054</v>
      </c>
      <c r="BT1" s="1254" t="s">
        <v>5188</v>
      </c>
      <c r="BU1" s="1263"/>
      <c r="BV1" s="1265" t="s">
        <v>9055</v>
      </c>
      <c r="BW1" s="1265" t="s">
        <v>9056</v>
      </c>
      <c r="BX1" s="1265" t="s">
        <v>9057</v>
      </c>
      <c r="BY1" s="1265" t="s">
        <v>9058</v>
      </c>
      <c r="BZ1" s="1265" t="s">
        <v>6275</v>
      </c>
      <c r="CA1" s="1263"/>
      <c r="CB1" s="1266" t="s">
        <v>6343</v>
      </c>
      <c r="CC1" s="1267" t="s">
        <v>9059</v>
      </c>
      <c r="CD1" s="1267" t="s">
        <v>9060</v>
      </c>
      <c r="CE1" s="1254" t="s">
        <v>68</v>
      </c>
      <c r="CF1" s="1263"/>
      <c r="CG1" s="1268" t="s">
        <v>9061</v>
      </c>
      <c r="CH1" s="1268" t="s">
        <v>9062</v>
      </c>
      <c r="CI1" s="1268" t="s">
        <v>9063</v>
      </c>
      <c r="CJ1" s="1268" t="s">
        <v>6347</v>
      </c>
      <c r="CK1" s="1263"/>
      <c r="CL1" s="1269" t="s">
        <v>9064</v>
      </c>
      <c r="CM1" s="1269" t="s">
        <v>9065</v>
      </c>
      <c r="CN1" s="1269" t="s">
        <v>6346</v>
      </c>
      <c r="CO1" s="1269" t="s">
        <v>6345</v>
      </c>
      <c r="CP1" s="1263"/>
      <c r="CQ1" s="1254" t="s">
        <v>77</v>
      </c>
      <c r="CR1" s="1254" t="s">
        <v>81</v>
      </c>
      <c r="CS1" s="1254" t="s">
        <v>9066</v>
      </c>
      <c r="CT1" s="1254" t="s">
        <v>65</v>
      </c>
      <c r="CU1" s="1254" t="s">
        <v>9067</v>
      </c>
      <c r="CV1" s="1254" t="s">
        <v>72</v>
      </c>
      <c r="CW1" s="1270" t="s">
        <v>80</v>
      </c>
      <c r="CX1" s="1254" t="s">
        <v>74</v>
      </c>
      <c r="CY1" s="1254" t="s">
        <v>9068</v>
      </c>
      <c r="CZ1" s="1254" t="s">
        <v>78</v>
      </c>
      <c r="DA1" s="1254" t="s">
        <v>82</v>
      </c>
      <c r="DB1" s="1254" t="s">
        <v>5185</v>
      </c>
      <c r="DC1" s="1254" t="s">
        <v>9069</v>
      </c>
      <c r="DD1" s="1263"/>
      <c r="DE1" s="1271" t="s">
        <v>9070</v>
      </c>
      <c r="DF1" s="1272" t="s">
        <v>9071</v>
      </c>
      <c r="DG1" s="1272" t="s">
        <v>9072</v>
      </c>
      <c r="DH1" s="1256" t="s">
        <v>9073</v>
      </c>
      <c r="DI1" s="1273" t="s">
        <v>9074</v>
      </c>
    </row>
    <row r="2">
      <c r="A2" s="1274" t="s">
        <v>9075</v>
      </c>
      <c r="B2" s="1275" t="s">
        <v>9076</v>
      </c>
      <c r="C2" s="1276">
        <v>0.12115740740740741</v>
      </c>
      <c r="D2" s="1277" t="s">
        <v>9077</v>
      </c>
      <c r="E2" s="1277" t="s">
        <v>6984</v>
      </c>
      <c r="F2" s="1277" t="s">
        <v>7889</v>
      </c>
      <c r="G2" s="1277" t="s">
        <v>9078</v>
      </c>
      <c r="H2" s="1277"/>
      <c r="I2" s="1278" t="s">
        <v>9079</v>
      </c>
      <c r="J2" s="1277">
        <v>47.99</v>
      </c>
      <c r="K2" s="1277"/>
      <c r="L2" s="1277" t="s">
        <v>6987</v>
      </c>
      <c r="M2" s="1277" t="s">
        <v>4261</v>
      </c>
      <c r="N2" s="1277" t="s">
        <v>8471</v>
      </c>
      <c r="O2" s="1277" t="s">
        <v>6988</v>
      </c>
      <c r="P2" s="1278" t="s">
        <v>6951</v>
      </c>
      <c r="Q2" s="1278" t="s">
        <v>9080</v>
      </c>
      <c r="R2" s="1277">
        <v>56.72</v>
      </c>
      <c r="S2" s="1277"/>
      <c r="T2" s="1277" t="s">
        <v>9081</v>
      </c>
      <c r="U2" s="1277" t="s">
        <v>5242</v>
      </c>
      <c r="V2" s="1277" t="s">
        <v>9082</v>
      </c>
      <c r="W2" s="1277" t="s">
        <v>3738</v>
      </c>
      <c r="X2" s="1278" t="s">
        <v>7524</v>
      </c>
      <c r="Y2" s="1277" t="s">
        <v>9083</v>
      </c>
      <c r="Z2" s="1277" t="s">
        <v>9084</v>
      </c>
      <c r="AA2" s="1277" t="s">
        <v>9085</v>
      </c>
      <c r="AB2" s="1277"/>
      <c r="AC2" s="1277" t="s">
        <v>5247</v>
      </c>
      <c r="AD2" s="1278" t="s">
        <v>9086</v>
      </c>
      <c r="AE2" s="1277" t="s">
        <v>7990</v>
      </c>
      <c r="AF2" s="1277">
        <v>46.63</v>
      </c>
      <c r="AG2" s="1277" t="s">
        <v>2641</v>
      </c>
      <c r="AH2" s="1277" t="s">
        <v>6997</v>
      </c>
      <c r="AI2" s="1277" t="s">
        <v>7028</v>
      </c>
      <c r="AJ2" s="1279">
        <v>48.89</v>
      </c>
      <c r="AK2" s="1277"/>
      <c r="AL2" s="1277" t="s">
        <v>6998</v>
      </c>
      <c r="AM2" s="1277">
        <v>47.81</v>
      </c>
      <c r="AN2" s="1277"/>
      <c r="AO2" s="1277" t="s">
        <v>9087</v>
      </c>
      <c r="AP2" s="1277" t="s">
        <v>6863</v>
      </c>
      <c r="AQ2" s="1277">
        <v>57.09</v>
      </c>
      <c r="AR2" s="1277" t="s">
        <v>9088</v>
      </c>
      <c r="AS2" s="1277" t="s">
        <v>9089</v>
      </c>
      <c r="AT2" s="1278" t="s">
        <v>9090</v>
      </c>
      <c r="AU2" s="1277" t="s">
        <v>9091</v>
      </c>
      <c r="AV2" s="1277"/>
      <c r="AW2" s="1277" t="s">
        <v>9092</v>
      </c>
      <c r="AX2" s="1277" t="s">
        <v>9093</v>
      </c>
      <c r="AY2" s="1277" t="s">
        <v>4571</v>
      </c>
      <c r="AZ2" s="1277" t="s">
        <v>9094</v>
      </c>
      <c r="BA2" s="1277" t="s">
        <v>9095</v>
      </c>
      <c r="BB2" s="1277" t="s">
        <v>3371</v>
      </c>
      <c r="BC2" s="1277">
        <v>42.88</v>
      </c>
      <c r="BD2" s="1277"/>
      <c r="BE2" s="1277" t="s">
        <v>9096</v>
      </c>
      <c r="BF2" s="1278" t="s">
        <v>9097</v>
      </c>
      <c r="BG2" s="1277" t="s">
        <v>5590</v>
      </c>
      <c r="BH2" s="1278" t="s">
        <v>3753</v>
      </c>
      <c r="BI2" s="1277" t="s">
        <v>9098</v>
      </c>
      <c r="BJ2" s="1277"/>
      <c r="BK2" s="1277" t="s">
        <v>5492</v>
      </c>
      <c r="BL2" s="1277" t="s">
        <v>7183</v>
      </c>
      <c r="BM2" s="1278" t="s">
        <v>9099</v>
      </c>
      <c r="BN2" s="1277">
        <v>59.82</v>
      </c>
      <c r="BO2" s="1277" t="s">
        <v>9100</v>
      </c>
      <c r="BP2" s="1278" t="s">
        <v>9101</v>
      </c>
      <c r="BQ2" s="1277" t="s">
        <v>9102</v>
      </c>
      <c r="BR2" s="1277" t="s">
        <v>2961</v>
      </c>
      <c r="BS2" s="1278" t="s">
        <v>9103</v>
      </c>
      <c r="BT2" s="1277">
        <v>42.39</v>
      </c>
      <c r="BU2" s="1277"/>
      <c r="BV2" s="1278" t="s">
        <v>8998</v>
      </c>
      <c r="BW2" s="1277" t="s">
        <v>9104</v>
      </c>
      <c r="BX2" s="1277" t="s">
        <v>8120</v>
      </c>
      <c r="BY2" s="1278" t="s">
        <v>8324</v>
      </c>
      <c r="BZ2" s="1277" t="s">
        <v>3518</v>
      </c>
      <c r="CA2" s="1277"/>
      <c r="CB2" s="1277" t="s">
        <v>9105</v>
      </c>
      <c r="CC2" s="1277" t="s">
        <v>9106</v>
      </c>
      <c r="CD2" s="1277" t="s">
        <v>4045</v>
      </c>
      <c r="CE2" s="1277">
        <v>49.61</v>
      </c>
      <c r="CF2" s="1277"/>
      <c r="CG2" s="1280" t="s">
        <v>4531</v>
      </c>
      <c r="CH2" s="1277" t="s">
        <v>9107</v>
      </c>
      <c r="CI2" s="1277" t="s">
        <v>9108</v>
      </c>
      <c r="CJ2" s="1277" t="s">
        <v>9109</v>
      </c>
      <c r="CK2" s="1277"/>
      <c r="CL2" s="1277" t="s">
        <v>9110</v>
      </c>
      <c r="CM2" s="1277" t="s">
        <v>9111</v>
      </c>
      <c r="CN2" s="1277" t="s">
        <v>9112</v>
      </c>
      <c r="CO2" s="1277" t="s">
        <v>9113</v>
      </c>
      <c r="CP2" s="1277"/>
      <c r="CQ2" s="1277">
        <v>45.66</v>
      </c>
      <c r="CR2" s="1278">
        <v>45.81</v>
      </c>
      <c r="CS2" s="1278" t="s">
        <v>6513</v>
      </c>
      <c r="CT2" s="1277" t="s">
        <v>8492</v>
      </c>
      <c r="CU2" s="1277">
        <v>30.72</v>
      </c>
      <c r="CV2" s="1277">
        <v>23.86</v>
      </c>
      <c r="CW2" s="1277" t="s">
        <v>3655</v>
      </c>
      <c r="CX2" s="1277">
        <v>48.47</v>
      </c>
      <c r="CY2" s="1278">
        <v>56.62</v>
      </c>
      <c r="CZ2" s="1277">
        <v>17.76</v>
      </c>
      <c r="DA2" s="1277">
        <v>31.39</v>
      </c>
      <c r="DB2" s="1277">
        <v>54.55</v>
      </c>
      <c r="DC2" s="1280">
        <v>35.9</v>
      </c>
      <c r="DD2" s="1277"/>
      <c r="DE2" s="1277" t="s">
        <v>3943</v>
      </c>
      <c r="DF2" s="1277" t="s">
        <v>3384</v>
      </c>
      <c r="DG2" s="1278" t="s">
        <v>9114</v>
      </c>
      <c r="DH2" s="1277" t="s">
        <v>9115</v>
      </c>
      <c r="DI2" s="1277" t="s">
        <v>9116</v>
      </c>
    </row>
    <row r="3">
      <c r="A3" s="1281" t="s">
        <v>5217</v>
      </c>
      <c r="B3" s="1282">
        <v>0.11508101851851851</v>
      </c>
      <c r="C3" s="1282">
        <v>0.12115740740740741</v>
      </c>
      <c r="D3" s="1283" t="s">
        <v>9117</v>
      </c>
      <c r="E3" s="1283" t="s">
        <v>9118</v>
      </c>
      <c r="F3" s="1283" t="s">
        <v>9119</v>
      </c>
      <c r="G3" s="1283" t="s">
        <v>9120</v>
      </c>
      <c r="H3" s="1284"/>
      <c r="I3" s="1283" t="s">
        <v>9121</v>
      </c>
      <c r="J3" s="1285">
        <v>47.99</v>
      </c>
      <c r="K3" s="1284"/>
      <c r="L3" s="1283" t="s">
        <v>9122</v>
      </c>
      <c r="M3" s="1285" t="s">
        <v>4261</v>
      </c>
      <c r="N3" s="1285" t="s">
        <v>8471</v>
      </c>
      <c r="O3" s="1283" t="s">
        <v>5147</v>
      </c>
      <c r="P3" s="1285" t="s">
        <v>6951</v>
      </c>
      <c r="Q3" s="1285" t="s">
        <v>9080</v>
      </c>
      <c r="R3" s="1285">
        <v>56.72</v>
      </c>
      <c r="S3" s="1284"/>
      <c r="T3" s="1285" t="s">
        <v>9081</v>
      </c>
      <c r="U3" s="1283" t="s">
        <v>8010</v>
      </c>
      <c r="V3" s="1285" t="s">
        <v>9082</v>
      </c>
      <c r="W3" s="1285" t="s">
        <v>3738</v>
      </c>
      <c r="X3" s="1283" t="s">
        <v>9123</v>
      </c>
      <c r="Y3" s="1285" t="s">
        <v>9083</v>
      </c>
      <c r="Z3" s="1285" t="s">
        <v>9084</v>
      </c>
      <c r="AA3" s="1283" t="s">
        <v>9124</v>
      </c>
      <c r="AB3" s="1284"/>
      <c r="AC3" s="1286" t="s">
        <v>5247</v>
      </c>
      <c r="AD3" s="1283" t="s">
        <v>9125</v>
      </c>
      <c r="AE3" s="1285" t="s">
        <v>7990</v>
      </c>
      <c r="AF3" s="1283">
        <v>46.88</v>
      </c>
      <c r="AG3" s="1283" t="s">
        <v>9126</v>
      </c>
      <c r="AH3" s="1283" t="s">
        <v>7527</v>
      </c>
      <c r="AI3" s="1285" t="s">
        <v>7028</v>
      </c>
      <c r="AJ3" s="1283">
        <v>48.92</v>
      </c>
      <c r="AK3" s="1287"/>
      <c r="AL3" s="1288" t="s">
        <v>1067</v>
      </c>
      <c r="AM3" s="1289">
        <v>47.98</v>
      </c>
      <c r="AN3" s="1284"/>
      <c r="AO3" s="1290" t="s">
        <v>9127</v>
      </c>
      <c r="AP3" s="1291" t="s">
        <v>7405</v>
      </c>
      <c r="AQ3" s="1291">
        <v>57.35</v>
      </c>
      <c r="AR3" s="1292" t="s">
        <v>9088</v>
      </c>
      <c r="AS3" s="1292" t="s">
        <v>9089</v>
      </c>
      <c r="AT3" s="1291" t="s">
        <v>9128</v>
      </c>
      <c r="AU3" s="1292" t="s">
        <v>9091</v>
      </c>
      <c r="AV3" s="1287"/>
      <c r="AW3" s="1292" t="s">
        <v>9092</v>
      </c>
      <c r="AX3" s="1293" t="s">
        <v>9129</v>
      </c>
      <c r="AY3" s="1294" t="s">
        <v>4571</v>
      </c>
      <c r="AZ3" s="1294" t="s">
        <v>9094</v>
      </c>
      <c r="BA3" s="1293" t="s">
        <v>9130</v>
      </c>
      <c r="BB3" s="1293" t="s">
        <v>8047</v>
      </c>
      <c r="BC3" s="1294">
        <v>42.88</v>
      </c>
      <c r="BD3" s="1287"/>
      <c r="BE3" s="1293" t="s">
        <v>9131</v>
      </c>
      <c r="BF3" s="1294" t="s">
        <v>9097</v>
      </c>
      <c r="BG3" s="1295" t="s">
        <v>5590</v>
      </c>
      <c r="BH3" s="1295" t="s">
        <v>3753</v>
      </c>
      <c r="BI3" s="1296" t="s">
        <v>9132</v>
      </c>
      <c r="BJ3" s="1297"/>
      <c r="BK3" s="1290" t="s">
        <v>9133</v>
      </c>
      <c r="BL3" s="1298" t="s">
        <v>9134</v>
      </c>
      <c r="BM3" s="1298" t="s">
        <v>9135</v>
      </c>
      <c r="BN3" s="1299">
        <v>59.82</v>
      </c>
      <c r="BO3" s="1298" t="s">
        <v>9136</v>
      </c>
      <c r="BP3" s="1298" t="s">
        <v>9137</v>
      </c>
      <c r="BQ3" s="1298" t="s">
        <v>2626</v>
      </c>
      <c r="BR3" s="1298" t="s">
        <v>9138</v>
      </c>
      <c r="BS3" s="1298" t="s">
        <v>9139</v>
      </c>
      <c r="BT3" s="1298">
        <v>42.76</v>
      </c>
      <c r="BU3" s="1287"/>
      <c r="BV3" s="1300" t="s">
        <v>8998</v>
      </c>
      <c r="BW3" s="1301" t="s">
        <v>9140</v>
      </c>
      <c r="BX3" s="1302" t="s">
        <v>8120</v>
      </c>
      <c r="BY3" s="1301" t="s">
        <v>9141</v>
      </c>
      <c r="BZ3" s="1302" t="s">
        <v>3518</v>
      </c>
      <c r="CA3" s="1297"/>
      <c r="CB3" s="1296" t="s">
        <v>9142</v>
      </c>
      <c r="CC3" s="1303" t="s">
        <v>7078</v>
      </c>
      <c r="CD3" s="1303" t="s">
        <v>2454</v>
      </c>
      <c r="CE3" s="1303">
        <v>52.55</v>
      </c>
      <c r="CF3" s="1287"/>
      <c r="CG3" s="1302" t="s">
        <v>4531</v>
      </c>
      <c r="CH3" s="1293" t="s">
        <v>9143</v>
      </c>
      <c r="CI3" s="1294" t="s">
        <v>9108</v>
      </c>
      <c r="CJ3" s="1294" t="s">
        <v>9109</v>
      </c>
      <c r="CK3" s="1297"/>
      <c r="CL3" s="1290" t="s">
        <v>9144</v>
      </c>
      <c r="CM3" s="1292" t="s">
        <v>9111</v>
      </c>
      <c r="CN3" s="1291" t="s">
        <v>9145</v>
      </c>
      <c r="CO3" s="1291" t="s">
        <v>9100</v>
      </c>
      <c r="CP3" s="1287"/>
      <c r="CQ3" s="1292">
        <v>45.66</v>
      </c>
      <c r="CR3" s="1304">
        <v>45.81</v>
      </c>
      <c r="CS3" s="1290" t="s">
        <v>7816</v>
      </c>
      <c r="CT3" s="1290" t="s">
        <v>8197</v>
      </c>
      <c r="CU3" s="1300">
        <v>30.72</v>
      </c>
      <c r="CV3" s="1300">
        <v>23.86</v>
      </c>
      <c r="CW3" s="1305" t="s">
        <v>3655</v>
      </c>
      <c r="CX3" s="1290">
        <v>48.96</v>
      </c>
      <c r="CY3" s="1300">
        <v>56.62</v>
      </c>
      <c r="CZ3" s="1290">
        <v>18.63</v>
      </c>
      <c r="DA3" s="1300">
        <v>31.39</v>
      </c>
      <c r="DB3" s="1300">
        <v>54.55</v>
      </c>
      <c r="DC3" s="1300">
        <v>35.9</v>
      </c>
      <c r="DD3" s="1297"/>
      <c r="DE3" s="1290" t="s">
        <v>5273</v>
      </c>
      <c r="DF3" s="1306" t="s">
        <v>3384</v>
      </c>
      <c r="DG3" s="1306" t="s">
        <v>9114</v>
      </c>
      <c r="DH3" s="1285" t="s">
        <v>9115</v>
      </c>
      <c r="DI3" s="1304" t="s">
        <v>9116</v>
      </c>
    </row>
    <row r="4">
      <c r="A4" s="1307" t="s">
        <v>324</v>
      </c>
      <c r="B4" s="1308" t="s">
        <v>9146</v>
      </c>
      <c r="C4" s="1308" t="s">
        <v>9147</v>
      </c>
      <c r="D4" s="1285" t="s">
        <v>9077</v>
      </c>
      <c r="E4" s="1283" t="s">
        <v>2755</v>
      </c>
      <c r="F4" s="1285" t="s">
        <v>7889</v>
      </c>
      <c r="G4" s="1283" t="s">
        <v>9148</v>
      </c>
      <c r="H4" s="1309"/>
      <c r="I4" s="1285" t="s">
        <v>9079</v>
      </c>
      <c r="J4" s="1283">
        <v>48.33</v>
      </c>
      <c r="K4" s="1310"/>
      <c r="L4" s="1311" t="s">
        <v>9149</v>
      </c>
      <c r="M4" s="1312" t="s">
        <v>2171</v>
      </c>
      <c r="N4" s="1312" t="s">
        <v>8471</v>
      </c>
      <c r="O4" s="1312" t="s">
        <v>4021</v>
      </c>
      <c r="P4" s="1312" t="s">
        <v>3423</v>
      </c>
      <c r="Q4" s="1312" t="s">
        <v>9150</v>
      </c>
      <c r="R4" s="1312">
        <v>56.35</v>
      </c>
      <c r="S4" s="1312" t="s">
        <v>9151</v>
      </c>
      <c r="T4" s="1311" t="s">
        <v>9151</v>
      </c>
      <c r="U4" s="1312" t="s">
        <v>7172</v>
      </c>
      <c r="V4" s="1312" t="s">
        <v>9152</v>
      </c>
      <c r="W4" s="1312" t="s">
        <v>2458</v>
      </c>
      <c r="X4" s="1312" t="s">
        <v>5396</v>
      </c>
      <c r="Y4" s="1312" t="s">
        <v>9153</v>
      </c>
      <c r="Z4" s="1312" t="s">
        <v>9154</v>
      </c>
      <c r="AA4" s="1313" t="s">
        <v>9085</v>
      </c>
      <c r="AB4" s="1312">
        <v>53.53</v>
      </c>
      <c r="AC4" s="1314" t="s">
        <v>5247</v>
      </c>
      <c r="AD4" s="1313" t="s">
        <v>9086</v>
      </c>
      <c r="AE4" s="1312" t="s">
        <v>8546</v>
      </c>
      <c r="AF4" s="1312">
        <v>46.78</v>
      </c>
      <c r="AG4" s="1312" t="s">
        <v>9126</v>
      </c>
      <c r="AH4" s="1312" t="s">
        <v>8063</v>
      </c>
      <c r="AI4" s="1312" t="s">
        <v>2719</v>
      </c>
      <c r="AJ4" s="1312">
        <v>48.65</v>
      </c>
      <c r="AK4" s="1312" t="s">
        <v>7915</v>
      </c>
      <c r="AL4" s="1315" t="s">
        <v>9155</v>
      </c>
      <c r="AM4" s="1316">
        <v>47.9</v>
      </c>
      <c r="AN4" s="1312" t="s">
        <v>7512</v>
      </c>
      <c r="AO4" s="1311" t="s">
        <v>7512</v>
      </c>
      <c r="AP4" s="1312" t="s">
        <v>7130</v>
      </c>
      <c r="AQ4" s="1312">
        <v>56.99</v>
      </c>
      <c r="AR4" s="1312" t="s">
        <v>4146</v>
      </c>
      <c r="AS4" s="1312" t="s">
        <v>9156</v>
      </c>
      <c r="AT4" s="1312" t="s">
        <v>9157</v>
      </c>
      <c r="AU4" s="1312" t="s">
        <v>7915</v>
      </c>
      <c r="AV4" s="1312" t="s">
        <v>6777</v>
      </c>
      <c r="AW4" s="1311" t="s">
        <v>6777</v>
      </c>
      <c r="AX4" s="1312" t="s">
        <v>9158</v>
      </c>
      <c r="AY4" s="1312" t="s">
        <v>7607</v>
      </c>
      <c r="AZ4" s="1312" t="s">
        <v>9159</v>
      </c>
      <c r="BA4" s="1312" t="s">
        <v>9160</v>
      </c>
      <c r="BB4" s="1312" t="s">
        <v>4340</v>
      </c>
      <c r="BC4" s="1312">
        <v>47.08</v>
      </c>
      <c r="BD4" s="1312" t="s">
        <v>9161</v>
      </c>
      <c r="BE4" s="1313" t="s">
        <v>9096</v>
      </c>
      <c r="BF4" s="1312" t="s">
        <v>2872</v>
      </c>
      <c r="BG4" s="1315" t="s">
        <v>9161</v>
      </c>
      <c r="BH4" s="1315" t="s">
        <v>9162</v>
      </c>
      <c r="BI4" s="1312" t="s">
        <v>9163</v>
      </c>
      <c r="BJ4" s="1312" t="s">
        <v>7183</v>
      </c>
      <c r="BK4" s="1315" t="s">
        <v>9164</v>
      </c>
      <c r="BL4" s="1314" t="s">
        <v>7183</v>
      </c>
      <c r="BM4" s="1314" t="s">
        <v>9099</v>
      </c>
      <c r="BN4" s="1315" t="s">
        <v>9165</v>
      </c>
      <c r="BO4" s="1315" t="s">
        <v>9166</v>
      </c>
      <c r="BP4" s="1314" t="s">
        <v>9101</v>
      </c>
      <c r="BQ4" s="1315" t="s">
        <v>9167</v>
      </c>
      <c r="BR4" s="1315" t="s">
        <v>9168</v>
      </c>
      <c r="BS4" s="1315" t="s">
        <v>9169</v>
      </c>
      <c r="BT4" s="1315">
        <v>42.4</v>
      </c>
      <c r="BU4" s="1312">
        <v>17.88</v>
      </c>
      <c r="BV4" s="1315" t="s">
        <v>9170</v>
      </c>
      <c r="BW4" s="1314" t="s">
        <v>9104</v>
      </c>
      <c r="BX4" s="1317" t="s">
        <v>9171</v>
      </c>
      <c r="BY4" s="1315" t="s">
        <v>2500</v>
      </c>
      <c r="BZ4" s="1315" t="s">
        <v>9172</v>
      </c>
      <c r="CA4" s="1312" t="s">
        <v>2500</v>
      </c>
      <c r="CB4" s="1315" t="s">
        <v>9173</v>
      </c>
      <c r="CC4" s="1315" t="s">
        <v>9174</v>
      </c>
      <c r="CD4" s="1312" t="s">
        <v>9175</v>
      </c>
      <c r="CE4" s="1315">
        <v>53.53</v>
      </c>
      <c r="CF4" s="1312" t="s">
        <v>8156</v>
      </c>
      <c r="CG4" s="1312" t="s">
        <v>6923</v>
      </c>
      <c r="CH4" s="1315" t="s">
        <v>9176</v>
      </c>
      <c r="CI4" s="1315" t="s">
        <v>9177</v>
      </c>
      <c r="CJ4" s="1315" t="s">
        <v>9178</v>
      </c>
      <c r="CK4" s="1312" t="s">
        <v>9179</v>
      </c>
      <c r="CL4" s="1314" t="s">
        <v>9110</v>
      </c>
      <c r="CM4" s="1315" t="s">
        <v>968</v>
      </c>
      <c r="CN4" s="1315" t="s">
        <v>9180</v>
      </c>
      <c r="CO4" s="1315" t="s">
        <v>9179</v>
      </c>
      <c r="CP4" s="1312">
        <v>47.79</v>
      </c>
      <c r="CQ4" s="1315">
        <v>45.72</v>
      </c>
      <c r="CR4" s="1315">
        <v>47.79</v>
      </c>
      <c r="CS4" s="1315" t="s">
        <v>9181</v>
      </c>
      <c r="CT4" s="1314" t="s">
        <v>8492</v>
      </c>
      <c r="CU4" s="1315">
        <v>31.05</v>
      </c>
      <c r="CV4" s="1315">
        <v>24.4</v>
      </c>
      <c r="CW4" s="1315" t="s">
        <v>9168</v>
      </c>
      <c r="CX4" s="1283">
        <v>48.89</v>
      </c>
      <c r="CY4" s="1283">
        <v>58.86</v>
      </c>
      <c r="CZ4" s="1283">
        <v>17.88</v>
      </c>
      <c r="DA4" s="1283">
        <v>33.04</v>
      </c>
      <c r="DB4" s="1283">
        <v>55.43</v>
      </c>
      <c r="DC4" s="1283">
        <v>36.52</v>
      </c>
      <c r="DD4" s="1310"/>
      <c r="DE4" s="1283" t="s">
        <v>9182</v>
      </c>
      <c r="DF4" s="1283" t="s">
        <v>193</v>
      </c>
      <c r="DG4" s="1283" t="s">
        <v>9183</v>
      </c>
      <c r="DH4" s="1283" t="s">
        <v>1263</v>
      </c>
      <c r="DI4" s="1283" t="s">
        <v>9184</v>
      </c>
    </row>
    <row r="5">
      <c r="A5" s="1307" t="s">
        <v>705</v>
      </c>
      <c r="B5" s="1308" t="s">
        <v>9185</v>
      </c>
      <c r="C5" s="1308" t="s">
        <v>9186</v>
      </c>
      <c r="D5" s="1283" t="s">
        <v>9187</v>
      </c>
      <c r="E5" s="1283" t="s">
        <v>6876</v>
      </c>
      <c r="F5" s="1283" t="s">
        <v>6912</v>
      </c>
      <c r="G5" s="1318" t="s">
        <v>9188</v>
      </c>
      <c r="H5" s="1284"/>
      <c r="I5" s="1319" t="str">
        <f>HYPERLINK("https://youtu.be/lEL8m2E01nU?t=682","2:32.55")</f>
        <v>2:32.55</v>
      </c>
      <c r="J5" s="1283">
        <v>49.91</v>
      </c>
      <c r="K5" s="1284"/>
      <c r="L5" s="1283" t="s">
        <v>7146</v>
      </c>
      <c r="M5" s="1283" t="s">
        <v>1640</v>
      </c>
      <c r="N5" s="1283" t="s">
        <v>2103</v>
      </c>
      <c r="O5" s="1283" t="s">
        <v>957</v>
      </c>
      <c r="P5" s="1319" t="str">
        <f>HYPERLINK("https://youtu.be/qa1JlaDaizA","1:27.27")</f>
        <v>1:27.27</v>
      </c>
      <c r="Q5" s="1319" t="s">
        <v>9189</v>
      </c>
      <c r="R5" s="1283">
        <v>57.89</v>
      </c>
      <c r="S5" s="1310"/>
      <c r="T5" s="1283" t="s">
        <v>1969</v>
      </c>
      <c r="U5" s="1283" t="s">
        <v>9190</v>
      </c>
      <c r="V5" s="1283" t="s">
        <v>3233</v>
      </c>
      <c r="W5" s="1283" t="s">
        <v>9191</v>
      </c>
      <c r="X5" s="1320" t="str">
        <f>HYPERLINK("https://www.twitch.tv/videos/536217404","1:24.99")</f>
        <v>1:24.99</v>
      </c>
      <c r="Y5" s="1283" t="s">
        <v>9192</v>
      </c>
      <c r="Z5" s="1283" t="s">
        <v>9193</v>
      </c>
      <c r="AA5" s="1283" t="s">
        <v>9194</v>
      </c>
      <c r="AB5" s="1310"/>
      <c r="AC5" s="1283" t="s">
        <v>4134</v>
      </c>
      <c r="AD5" s="1321" t="s">
        <v>9195</v>
      </c>
      <c r="AE5" s="1283" t="s">
        <v>1021</v>
      </c>
      <c r="AF5" s="1283">
        <v>47.74</v>
      </c>
      <c r="AG5" s="1283" t="s">
        <v>7153</v>
      </c>
      <c r="AH5" s="1283" t="s">
        <v>6863</v>
      </c>
      <c r="AI5" s="1283" t="s">
        <v>7485</v>
      </c>
      <c r="AJ5" s="1322">
        <v>49.3</v>
      </c>
      <c r="AK5" s="1310"/>
      <c r="AL5" s="1283" t="s">
        <v>9196</v>
      </c>
      <c r="AM5" s="1283">
        <v>47.88</v>
      </c>
      <c r="AN5" s="1310"/>
      <c r="AO5" s="1283" t="s">
        <v>9197</v>
      </c>
      <c r="AP5" s="1283" t="s">
        <v>155</v>
      </c>
      <c r="AQ5" s="1283">
        <v>58.25</v>
      </c>
      <c r="AR5" s="1283" t="s">
        <v>8000</v>
      </c>
      <c r="AS5" s="1283" t="s">
        <v>9198</v>
      </c>
      <c r="AT5" s="1321" t="s">
        <v>4169</v>
      </c>
      <c r="AU5" s="1283" t="s">
        <v>9199</v>
      </c>
      <c r="AV5" s="1284"/>
      <c r="AW5" s="1283" t="s">
        <v>9200</v>
      </c>
      <c r="AX5" s="1283" t="s">
        <v>2244</v>
      </c>
      <c r="AY5" s="1283" t="s">
        <v>9201</v>
      </c>
      <c r="AZ5" s="1283" t="s">
        <v>9202</v>
      </c>
      <c r="BA5" s="1285" t="s">
        <v>9095</v>
      </c>
      <c r="BB5" s="1283" t="s">
        <v>7164</v>
      </c>
      <c r="BC5" s="1283">
        <v>46.45</v>
      </c>
      <c r="BD5" s="1284"/>
      <c r="BE5" s="1283" t="s">
        <v>9203</v>
      </c>
      <c r="BF5" s="1321" t="s">
        <v>9204</v>
      </c>
      <c r="BG5" s="1283" t="s">
        <v>9205</v>
      </c>
      <c r="BH5" s="1319" t="str">
        <f>HYPERLINK("https://youtu.be/lEL8m2E01nU?t=5227","1:36.16")</f>
        <v>1:36.16</v>
      </c>
      <c r="BI5" s="1285" t="s">
        <v>9098</v>
      </c>
      <c r="BJ5" s="1284"/>
      <c r="BK5" s="1285" t="s">
        <v>5492</v>
      </c>
      <c r="BL5" s="1283" t="s">
        <v>9206</v>
      </c>
      <c r="BM5" s="1321" t="s">
        <v>9207</v>
      </c>
      <c r="BN5" s="1283" t="s">
        <v>8065</v>
      </c>
      <c r="BO5" s="1283" t="s">
        <v>9208</v>
      </c>
      <c r="BP5" s="1319" t="str">
        <f>HYPERLINK("https://youtu.be/_zkEZrJiLkI?t=6208","1:52.30")</f>
        <v>1:52.30</v>
      </c>
      <c r="BQ5" s="1283" t="s">
        <v>1874</v>
      </c>
      <c r="BR5" s="1285" t="s">
        <v>2961</v>
      </c>
      <c r="BS5" s="1323" t="s">
        <v>9103</v>
      </c>
      <c r="BT5" s="1285">
        <v>42.39</v>
      </c>
      <c r="BU5" s="1284"/>
      <c r="BV5" s="1321" t="s">
        <v>9209</v>
      </c>
      <c r="BW5" s="1283" t="s">
        <v>9210</v>
      </c>
      <c r="BX5" s="1283" t="s">
        <v>9211</v>
      </c>
      <c r="BY5" s="1323" t="s">
        <v>8324</v>
      </c>
      <c r="BZ5" s="1283" t="s">
        <v>9212</v>
      </c>
      <c r="CA5" s="1284"/>
      <c r="CB5" s="1283" t="s">
        <v>9213</v>
      </c>
      <c r="CC5" s="1283" t="s">
        <v>9214</v>
      </c>
      <c r="CD5" s="1283" t="s">
        <v>9215</v>
      </c>
      <c r="CE5" s="1283">
        <v>51.68</v>
      </c>
      <c r="CF5" s="1284"/>
      <c r="CG5" s="1324" t="s">
        <v>7447</v>
      </c>
      <c r="CH5" s="1283" t="s">
        <v>9216</v>
      </c>
      <c r="CI5" s="1283" t="s">
        <v>9217</v>
      </c>
      <c r="CJ5" s="1283" t="s">
        <v>5467</v>
      </c>
      <c r="CK5" s="1310"/>
      <c r="CL5" s="1283" t="s">
        <v>9218</v>
      </c>
      <c r="CM5" s="1283" t="s">
        <v>582</v>
      </c>
      <c r="CN5" s="1283" t="s">
        <v>9219</v>
      </c>
      <c r="CO5" s="1283" t="s">
        <v>9220</v>
      </c>
      <c r="CP5" s="1310"/>
      <c r="CQ5" s="1283">
        <v>45.92</v>
      </c>
      <c r="CR5" s="1321">
        <v>46.94</v>
      </c>
      <c r="CS5" s="1321" t="s">
        <v>9221</v>
      </c>
      <c r="CT5" s="1283" t="s">
        <v>9222</v>
      </c>
      <c r="CU5" s="1283">
        <v>30.94</v>
      </c>
      <c r="CV5" s="1283">
        <v>23.92</v>
      </c>
      <c r="CW5" s="1283" t="s">
        <v>1214</v>
      </c>
      <c r="CX5" s="1285">
        <v>48.47</v>
      </c>
      <c r="CY5" s="1319" t="str">
        <f>HYPERLINK("https://www.twitch.tv/videos/536198396","57.14")</f>
        <v>57.14</v>
      </c>
      <c r="CZ5" s="1285">
        <v>17.76</v>
      </c>
      <c r="DA5" s="1283">
        <v>32.43</v>
      </c>
      <c r="DB5" s="1283">
        <v>57.15</v>
      </c>
      <c r="DC5" s="1324" t="s">
        <v>3346</v>
      </c>
      <c r="DD5" s="1284"/>
      <c r="DE5" s="1283" t="s">
        <v>8622</v>
      </c>
      <c r="DF5" s="1283" t="s">
        <v>7867</v>
      </c>
      <c r="DG5" s="1319" t="str">
        <f>HYPERLINK("https://youtu.be/_zkEZrJiLkI?t=9955","3:51.51")</f>
        <v>3:51.51</v>
      </c>
      <c r="DH5" s="1283" t="s">
        <v>8771</v>
      </c>
      <c r="DI5" s="1283" t="s">
        <v>9223</v>
      </c>
    </row>
    <row r="6">
      <c r="A6" s="1281" t="s">
        <v>5355</v>
      </c>
      <c r="B6" s="1308" t="s">
        <v>9224</v>
      </c>
      <c r="C6" s="1308" t="s">
        <v>9225</v>
      </c>
      <c r="D6" s="1325" t="s">
        <v>9226</v>
      </c>
      <c r="E6" s="1326" t="s">
        <v>9227</v>
      </c>
      <c r="F6" s="1327" t="s">
        <v>9228</v>
      </c>
      <c r="G6" s="1326" t="s">
        <v>9229</v>
      </c>
      <c r="H6" s="1284"/>
      <c r="I6" s="1327" t="s">
        <v>9230</v>
      </c>
      <c r="J6" s="1327">
        <v>50.26</v>
      </c>
      <c r="K6" s="1284"/>
      <c r="L6" s="1327" t="s">
        <v>9231</v>
      </c>
      <c r="M6" s="1327" t="s">
        <v>9232</v>
      </c>
      <c r="N6" s="1327" t="s">
        <v>5106</v>
      </c>
      <c r="O6" s="1327" t="s">
        <v>9233</v>
      </c>
      <c r="P6" s="1327" t="s">
        <v>7690</v>
      </c>
      <c r="Q6" s="1327" t="s">
        <v>9234</v>
      </c>
      <c r="R6" s="1327">
        <v>58.29</v>
      </c>
      <c r="S6" s="1310"/>
      <c r="T6" s="1327" t="s">
        <v>9235</v>
      </c>
      <c r="U6" s="1326" t="s">
        <v>9236</v>
      </c>
      <c r="V6" s="1327" t="s">
        <v>1119</v>
      </c>
      <c r="W6" s="1327" t="s">
        <v>9237</v>
      </c>
      <c r="X6" s="1283" t="s">
        <v>6009</v>
      </c>
      <c r="Y6" s="1327" t="s">
        <v>9238</v>
      </c>
      <c r="Z6" s="1327" t="s">
        <v>9239</v>
      </c>
      <c r="AA6" s="1283" t="s">
        <v>9240</v>
      </c>
      <c r="AB6" s="1310"/>
      <c r="AC6" s="1327" t="s">
        <v>9241</v>
      </c>
      <c r="AD6" s="1283" t="s">
        <v>9242</v>
      </c>
      <c r="AE6" s="1327" t="s">
        <v>7774</v>
      </c>
      <c r="AF6" s="1327">
        <v>47.72</v>
      </c>
      <c r="AG6" s="1327" t="s">
        <v>9243</v>
      </c>
      <c r="AH6" s="1327" t="s">
        <v>5404</v>
      </c>
      <c r="AI6" s="1327" t="s">
        <v>7358</v>
      </c>
      <c r="AJ6" s="1327">
        <v>49.87</v>
      </c>
      <c r="AK6" s="1328"/>
      <c r="AL6" s="1288" t="s">
        <v>9244</v>
      </c>
      <c r="AM6" s="1329">
        <v>47.9</v>
      </c>
      <c r="AN6" s="1310"/>
      <c r="AO6" s="1327" t="s">
        <v>9245</v>
      </c>
      <c r="AP6" s="1327" t="s">
        <v>2962</v>
      </c>
      <c r="AQ6" s="1327">
        <v>58.92</v>
      </c>
      <c r="AR6" s="1327" t="s">
        <v>7772</v>
      </c>
      <c r="AS6" s="1327" t="s">
        <v>9246</v>
      </c>
      <c r="AT6" s="1327" t="s">
        <v>9247</v>
      </c>
      <c r="AU6" s="1330" t="s">
        <v>9248</v>
      </c>
      <c r="AV6" s="1287"/>
      <c r="AW6" s="1327" t="s">
        <v>9249</v>
      </c>
      <c r="AX6" s="1327" t="s">
        <v>3619</v>
      </c>
      <c r="AY6" s="1327" t="s">
        <v>9250</v>
      </c>
      <c r="AZ6" s="1326" t="s">
        <v>9251</v>
      </c>
      <c r="BA6" s="1327" t="s">
        <v>5234</v>
      </c>
      <c r="BB6" s="1331" t="s">
        <v>7855</v>
      </c>
      <c r="BC6" s="1332">
        <v>43.36</v>
      </c>
      <c r="BD6" s="1287"/>
      <c r="BE6" s="1327" t="s">
        <v>9252</v>
      </c>
      <c r="BF6" s="1326" t="s">
        <v>9253</v>
      </c>
      <c r="BG6" s="1327" t="s">
        <v>9205</v>
      </c>
      <c r="BH6" s="1327" t="s">
        <v>8918</v>
      </c>
      <c r="BI6" s="1296"/>
      <c r="BJ6" s="1297"/>
      <c r="BK6" s="1333" t="s">
        <v>9254</v>
      </c>
      <c r="BL6" s="1327" t="s">
        <v>7021</v>
      </c>
      <c r="BM6" s="1327" t="s">
        <v>9255</v>
      </c>
      <c r="BN6" s="1327" t="s">
        <v>4326</v>
      </c>
      <c r="BO6" s="1327" t="s">
        <v>4994</v>
      </c>
      <c r="BP6" s="1327" t="s">
        <v>9256</v>
      </c>
      <c r="BQ6" s="1334" t="s">
        <v>9102</v>
      </c>
      <c r="BR6" s="1327" t="s">
        <v>9257</v>
      </c>
      <c r="BS6" s="1327" t="s">
        <v>9088</v>
      </c>
      <c r="BT6" s="1327">
        <v>42.84</v>
      </c>
      <c r="BU6" s="1287"/>
      <c r="BV6" s="1327" t="s">
        <v>9258</v>
      </c>
      <c r="BW6" s="1327" t="s">
        <v>9259</v>
      </c>
      <c r="BX6" s="1327" t="s">
        <v>9260</v>
      </c>
      <c r="BY6" s="1327" t="s">
        <v>487</v>
      </c>
      <c r="BZ6" s="1327" t="s">
        <v>4816</v>
      </c>
      <c r="CA6" s="1297"/>
      <c r="CB6" s="1327" t="s">
        <v>9261</v>
      </c>
      <c r="CC6" s="1327" t="s">
        <v>4367</v>
      </c>
      <c r="CD6" s="1327" t="s">
        <v>9262</v>
      </c>
      <c r="CE6" s="1327">
        <v>55.04</v>
      </c>
      <c r="CF6" s="1287"/>
      <c r="CG6" s="1327" t="s">
        <v>1726</v>
      </c>
      <c r="CH6" s="1327" t="s">
        <v>9263</v>
      </c>
      <c r="CI6" s="1326" t="s">
        <v>5488</v>
      </c>
      <c r="CJ6" s="1327" t="s">
        <v>9264</v>
      </c>
      <c r="CK6" s="1335"/>
      <c r="CL6" s="1327" t="s">
        <v>9265</v>
      </c>
      <c r="CM6" s="1327" t="s">
        <v>9266</v>
      </c>
      <c r="CN6" s="1327" t="s">
        <v>9090</v>
      </c>
      <c r="CO6" s="1327" t="s">
        <v>9267</v>
      </c>
      <c r="CP6" s="1328"/>
      <c r="CQ6" s="1327">
        <v>46.44</v>
      </c>
      <c r="CR6" s="1327">
        <v>48.87</v>
      </c>
      <c r="CS6" s="1327" t="s">
        <v>9268</v>
      </c>
      <c r="CT6" s="1290" t="s">
        <v>1640</v>
      </c>
      <c r="CU6" s="1290">
        <v>31.23</v>
      </c>
      <c r="CV6" s="1327">
        <v>25.33</v>
      </c>
      <c r="CW6" s="1327" t="s">
        <v>1643</v>
      </c>
      <c r="CX6" s="1327">
        <v>49.13</v>
      </c>
      <c r="CY6" s="1327">
        <v>58.26</v>
      </c>
      <c r="CZ6" s="1327">
        <v>18.33</v>
      </c>
      <c r="DA6" s="1327">
        <v>33.5</v>
      </c>
      <c r="DB6" s="1327">
        <v>59.19</v>
      </c>
      <c r="DC6" s="1327">
        <v>37.45</v>
      </c>
      <c r="DD6" s="1297"/>
      <c r="DE6" s="1327" t="s">
        <v>9269</v>
      </c>
      <c r="DF6" s="1327" t="s">
        <v>2097</v>
      </c>
      <c r="DG6" s="1327" t="s">
        <v>9270</v>
      </c>
      <c r="DH6" s="1327" t="s">
        <v>9271</v>
      </c>
      <c r="DI6" s="1336" t="s">
        <v>9272</v>
      </c>
    </row>
    <row r="7">
      <c r="A7" s="1307" t="s">
        <v>216</v>
      </c>
      <c r="B7" s="1308" t="s">
        <v>9273</v>
      </c>
      <c r="C7" s="1308" t="s">
        <v>9274</v>
      </c>
      <c r="D7" s="1283" t="s">
        <v>9275</v>
      </c>
      <c r="E7" s="1285" t="s">
        <v>6984</v>
      </c>
      <c r="F7" s="1283" t="s">
        <v>8422</v>
      </c>
      <c r="G7" s="1283" t="s">
        <v>9276</v>
      </c>
      <c r="H7" s="1310"/>
      <c r="I7" s="1324" t="s">
        <v>9277</v>
      </c>
      <c r="J7" s="1337">
        <v>48.47</v>
      </c>
      <c r="K7" s="1310"/>
      <c r="L7" s="1285" t="s">
        <v>6987</v>
      </c>
      <c r="M7" s="1283" t="s">
        <v>9278</v>
      </c>
      <c r="N7" s="1283" t="s">
        <v>9279</v>
      </c>
      <c r="O7" s="1285" t="s">
        <v>6988</v>
      </c>
      <c r="P7" s="1283" t="s">
        <v>7018</v>
      </c>
      <c r="Q7" s="1283" t="s">
        <v>9280</v>
      </c>
      <c r="R7" s="1283">
        <v>57.34</v>
      </c>
      <c r="S7" s="1310"/>
      <c r="T7" s="1283" t="s">
        <v>9281</v>
      </c>
      <c r="U7" s="1319" t="str">
        <f>HYPERLINK("https://www.twitch.tv/videos/525613330","1:56.00")</f>
        <v>1:56.00</v>
      </c>
      <c r="V7" s="1283" t="s">
        <v>9282</v>
      </c>
      <c r="W7" s="1283" t="s">
        <v>9283</v>
      </c>
      <c r="X7" s="1283" t="s">
        <v>6992</v>
      </c>
      <c r="Y7" s="1283" t="s">
        <v>9284</v>
      </c>
      <c r="Z7" s="1338" t="s">
        <v>9285</v>
      </c>
      <c r="AA7" s="1283" t="s">
        <v>9286</v>
      </c>
      <c r="AB7" s="1310"/>
      <c r="AC7" s="1283" t="s">
        <v>7742</v>
      </c>
      <c r="AD7" s="1283" t="s">
        <v>9287</v>
      </c>
      <c r="AE7" s="1283" t="s">
        <v>9288</v>
      </c>
      <c r="AF7" s="1339">
        <v>46.63</v>
      </c>
      <c r="AG7" s="1285" t="s">
        <v>2641</v>
      </c>
      <c r="AH7" s="1285" t="s">
        <v>6997</v>
      </c>
      <c r="AI7" s="1319" t="str">
        <f>HYPERLINK("https://www.twitch.tv/videos/538066633","1:22.49")</f>
        <v>1:22.49</v>
      </c>
      <c r="AJ7" s="1285">
        <v>48.89</v>
      </c>
      <c r="AK7" s="1340"/>
      <c r="AL7" s="1285" t="s">
        <v>6998</v>
      </c>
      <c r="AM7" s="1283">
        <v>47.96</v>
      </c>
      <c r="AN7" s="1310"/>
      <c r="AO7" s="1283" t="s">
        <v>9197</v>
      </c>
      <c r="AP7" s="1285" t="s">
        <v>6863</v>
      </c>
      <c r="AQ7" s="1285">
        <v>57.09</v>
      </c>
      <c r="AR7" s="1338" t="s">
        <v>487</v>
      </c>
      <c r="AS7" s="1283" t="s">
        <v>9289</v>
      </c>
      <c r="AT7" s="1320" t="str">
        <f>HYPERLINK("https://www.twitch.tv/videos/524838524","1:44.46")</f>
        <v>1:44.46</v>
      </c>
      <c r="AU7" s="1283" t="s">
        <v>4207</v>
      </c>
      <c r="AV7" s="1310"/>
      <c r="AW7" s="1283" t="s">
        <v>9290</v>
      </c>
      <c r="AX7" s="1319" t="str">
        <f>HYPERLINK("https://www.twitch.tv/videos/540841909","1:02.08")</f>
        <v>1:02.08</v>
      </c>
      <c r="AY7" s="1283" t="s">
        <v>6953</v>
      </c>
      <c r="AZ7" s="1283" t="s">
        <v>9291</v>
      </c>
      <c r="BA7" s="1283" t="s">
        <v>9292</v>
      </c>
      <c r="BB7" s="1341" t="s">
        <v>3371</v>
      </c>
      <c r="BC7" s="1283">
        <v>46.35</v>
      </c>
      <c r="BD7" s="1310"/>
      <c r="BE7" s="1283" t="s">
        <v>4913</v>
      </c>
      <c r="BF7" s="1283" t="s">
        <v>9293</v>
      </c>
      <c r="BG7" s="1283" t="s">
        <v>9294</v>
      </c>
      <c r="BH7" s="1283" t="s">
        <v>1511</v>
      </c>
      <c r="BI7" s="1283" t="s">
        <v>9295</v>
      </c>
      <c r="BJ7" s="1310"/>
      <c r="BK7" s="1283" t="s">
        <v>4829</v>
      </c>
      <c r="BL7" s="1327" t="s">
        <v>3248</v>
      </c>
      <c r="BM7" s="1283" t="s">
        <v>9296</v>
      </c>
      <c r="BN7" s="1283">
        <v>59.88</v>
      </c>
      <c r="BO7" s="1283" t="s">
        <v>3708</v>
      </c>
      <c r="BP7" s="1283" t="s">
        <v>9297</v>
      </c>
      <c r="BQ7" s="1283" t="s">
        <v>9298</v>
      </c>
      <c r="BR7" s="1283" t="s">
        <v>8202</v>
      </c>
      <c r="BS7" s="1283" t="s">
        <v>4315</v>
      </c>
      <c r="BT7" s="1283">
        <v>42.82</v>
      </c>
      <c r="BU7" s="1310"/>
      <c r="BV7" s="1283" t="s">
        <v>9299</v>
      </c>
      <c r="BW7" s="1283"/>
      <c r="BX7" s="1283"/>
      <c r="BY7" s="1283"/>
      <c r="BZ7" s="1283" t="s">
        <v>3136</v>
      </c>
      <c r="CA7" s="1310"/>
      <c r="CB7" s="1283" t="s">
        <v>9300</v>
      </c>
      <c r="CC7" s="1283" t="s">
        <v>9301</v>
      </c>
      <c r="CD7" s="1283" t="s">
        <v>9302</v>
      </c>
      <c r="CE7" s="1327">
        <v>50.09</v>
      </c>
      <c r="CF7" s="1310"/>
      <c r="CG7" s="1283" t="s">
        <v>7482</v>
      </c>
      <c r="CH7" s="1283" t="s">
        <v>9303</v>
      </c>
      <c r="CI7" s="1283" t="s">
        <v>9304</v>
      </c>
      <c r="CJ7" s="1283" t="s">
        <v>8799</v>
      </c>
      <c r="CK7" s="1310"/>
      <c r="CL7" s="1283" t="s">
        <v>9305</v>
      </c>
      <c r="CM7" s="1283" t="s">
        <v>9306</v>
      </c>
      <c r="CN7" s="1283" t="s">
        <v>9307</v>
      </c>
      <c r="CO7" s="1285" t="s">
        <v>9113</v>
      </c>
      <c r="CP7" s="1310"/>
      <c r="CQ7" s="1324" t="s">
        <v>3765</v>
      </c>
      <c r="CR7" s="1283">
        <v>50.42</v>
      </c>
      <c r="CS7" s="1283" t="s">
        <v>9308</v>
      </c>
      <c r="CT7" s="1283" t="s">
        <v>7872</v>
      </c>
      <c r="CU7" s="1322">
        <v>31.06</v>
      </c>
      <c r="CV7" s="1283">
        <v>30.53</v>
      </c>
      <c r="CW7" s="1342" t="s">
        <v>7354</v>
      </c>
      <c r="CX7" s="1322">
        <v>51.4</v>
      </c>
      <c r="CY7" s="1322">
        <v>57.8</v>
      </c>
      <c r="CZ7" s="1319" t="str">
        <f>HYPERLINK("https://clips.twitch.tv/ClearHardFlyCharlietheUnicorn","17.94")</f>
        <v>17.94</v>
      </c>
      <c r="DA7" s="1283">
        <v>32.63</v>
      </c>
      <c r="DB7" s="1283">
        <v>58.53</v>
      </c>
      <c r="DC7" s="1283">
        <v>35.99</v>
      </c>
      <c r="DD7" s="1310"/>
      <c r="DE7" s="1285" t="s">
        <v>3943</v>
      </c>
      <c r="DF7" s="1283" t="s">
        <v>4323</v>
      </c>
      <c r="DG7" s="1283" t="s">
        <v>9309</v>
      </c>
      <c r="DH7" s="1283" t="s">
        <v>7585</v>
      </c>
      <c r="DI7" s="1283" t="s">
        <v>9310</v>
      </c>
    </row>
    <row r="8">
      <c r="A8" s="1307" t="s">
        <v>5081</v>
      </c>
      <c r="B8" s="1308" t="s">
        <v>9311</v>
      </c>
      <c r="C8" s="1308" t="s">
        <v>9312</v>
      </c>
      <c r="D8" s="1343" t="s">
        <v>9313</v>
      </c>
      <c r="E8" s="1343" t="s">
        <v>7978</v>
      </c>
      <c r="F8" s="1283" t="s">
        <v>5445</v>
      </c>
      <c r="G8" s="1283" t="s">
        <v>9314</v>
      </c>
      <c r="H8" s="1284"/>
      <c r="I8" s="1283" t="s">
        <v>9315</v>
      </c>
      <c r="J8" s="1283">
        <v>50.47</v>
      </c>
      <c r="K8" s="1284"/>
      <c r="L8" s="1283" t="s">
        <v>4331</v>
      </c>
      <c r="M8" s="1283" t="s">
        <v>2652</v>
      </c>
      <c r="N8" s="1283" t="s">
        <v>9258</v>
      </c>
      <c r="O8" s="1283" t="s">
        <v>8814</v>
      </c>
      <c r="P8" s="1283" t="s">
        <v>8605</v>
      </c>
      <c r="Q8" s="1283" t="s">
        <v>9316</v>
      </c>
      <c r="R8" s="1283">
        <v>58.16</v>
      </c>
      <c r="S8" s="1310"/>
      <c r="T8" s="1283"/>
      <c r="U8" s="1283" t="s">
        <v>9317</v>
      </c>
      <c r="V8" s="1283" t="s">
        <v>9318</v>
      </c>
      <c r="W8" s="1344" t="s">
        <v>9319</v>
      </c>
      <c r="X8" s="1283" t="s">
        <v>9320</v>
      </c>
      <c r="Y8" s="1283" t="s">
        <v>9321</v>
      </c>
      <c r="Z8" s="1283" t="s">
        <v>9322</v>
      </c>
      <c r="AA8" s="1283" t="s">
        <v>9323</v>
      </c>
      <c r="AB8" s="1310"/>
      <c r="AC8" s="1283" t="s">
        <v>9324</v>
      </c>
      <c r="AD8" s="1283" t="s">
        <v>9325</v>
      </c>
      <c r="AE8" s="1283" t="s">
        <v>9326</v>
      </c>
      <c r="AF8" s="1283">
        <v>48.54</v>
      </c>
      <c r="AG8" s="1283" t="s">
        <v>9327</v>
      </c>
      <c r="AH8" s="1283" t="s">
        <v>7563</v>
      </c>
      <c r="AI8" s="1283" t="s">
        <v>7126</v>
      </c>
      <c r="AJ8" s="1283">
        <v>49.57</v>
      </c>
      <c r="AK8" s="1310"/>
      <c r="AL8" s="1283" t="s">
        <v>9328</v>
      </c>
      <c r="AM8" s="1283">
        <v>47.96</v>
      </c>
      <c r="AN8" s="1310"/>
      <c r="AO8" s="1283" t="s">
        <v>9329</v>
      </c>
      <c r="AP8" s="1283" t="s">
        <v>5354</v>
      </c>
      <c r="AQ8" s="1283">
        <v>58.86</v>
      </c>
      <c r="AR8" s="1283" t="s">
        <v>9330</v>
      </c>
      <c r="AS8" s="1283" t="s">
        <v>9331</v>
      </c>
      <c r="AT8" s="1283" t="s">
        <v>9332</v>
      </c>
      <c r="AU8" s="1283" t="s">
        <v>9333</v>
      </c>
      <c r="AV8" s="1284"/>
      <c r="AW8" s="1283" t="s">
        <v>9334</v>
      </c>
      <c r="AX8" s="1283" t="s">
        <v>9335</v>
      </c>
      <c r="AY8" s="1283" t="s">
        <v>7147</v>
      </c>
      <c r="AZ8" s="1283" t="s">
        <v>745</v>
      </c>
      <c r="BA8" s="1283" t="s">
        <v>9336</v>
      </c>
      <c r="BB8" s="1283" t="s">
        <v>9337</v>
      </c>
      <c r="BC8" s="1283">
        <v>43.48</v>
      </c>
      <c r="BD8" s="1284"/>
      <c r="BE8" s="1283" t="s">
        <v>9338</v>
      </c>
      <c r="BF8" s="1283" t="s">
        <v>9339</v>
      </c>
      <c r="BG8" s="1283" t="s">
        <v>9340</v>
      </c>
      <c r="BH8" s="1283" t="s">
        <v>9341</v>
      </c>
      <c r="BI8" s="1283" t="s">
        <v>9342</v>
      </c>
      <c r="BJ8" s="1309"/>
      <c r="BK8" s="1283" t="s">
        <v>9343</v>
      </c>
      <c r="BL8" s="1283" t="s">
        <v>9344</v>
      </c>
      <c r="BM8" s="1283" t="s">
        <v>9345</v>
      </c>
      <c r="BN8" s="1283" t="s">
        <v>7915</v>
      </c>
      <c r="BO8" s="1283" t="s">
        <v>9346</v>
      </c>
      <c r="BP8" s="1283" t="s">
        <v>9347</v>
      </c>
      <c r="BQ8" s="1283" t="s">
        <v>9348</v>
      </c>
      <c r="BR8" s="1283" t="s">
        <v>9349</v>
      </c>
      <c r="BS8" s="1283" t="s">
        <v>758</v>
      </c>
      <c r="BT8" s="1283">
        <v>42.95</v>
      </c>
      <c r="BU8" s="1284"/>
      <c r="BV8" s="1283" t="s">
        <v>7203</v>
      </c>
      <c r="BW8" s="1283" t="s">
        <v>9350</v>
      </c>
      <c r="BX8" s="1283" t="s">
        <v>9351</v>
      </c>
      <c r="BY8" s="1283" t="s">
        <v>1115</v>
      </c>
      <c r="BZ8" s="1283" t="s">
        <v>9352</v>
      </c>
      <c r="CA8" s="1284"/>
      <c r="CB8" s="1283" t="s">
        <v>9353</v>
      </c>
      <c r="CC8" s="1283" t="s">
        <v>7853</v>
      </c>
      <c r="CD8" s="1285" t="s">
        <v>4045</v>
      </c>
      <c r="CE8" s="1283" t="s">
        <v>7419</v>
      </c>
      <c r="CF8" s="1284"/>
      <c r="CG8" s="1324" t="s">
        <v>9354</v>
      </c>
      <c r="CH8" s="1283" t="s">
        <v>8466</v>
      </c>
      <c r="CI8" s="1283" t="s">
        <v>9355</v>
      </c>
      <c r="CJ8" s="1283" t="s">
        <v>9356</v>
      </c>
      <c r="CK8" s="1310"/>
      <c r="CL8" s="1283" t="s">
        <v>9357</v>
      </c>
      <c r="CM8" s="1283" t="s">
        <v>2667</v>
      </c>
      <c r="CN8" s="1285" t="s">
        <v>9112</v>
      </c>
      <c r="CO8" s="1283" t="s">
        <v>9358</v>
      </c>
      <c r="CP8" s="1310"/>
      <c r="CQ8" s="1283" t="s">
        <v>9359</v>
      </c>
      <c r="CR8" s="1283">
        <v>48.47</v>
      </c>
      <c r="CS8" s="1283" t="s">
        <v>354</v>
      </c>
      <c r="CT8" s="1342" t="str">
        <f>HYPERLINK("https://youtu.be/Oh88dv14xO0?t=5767","1:31.46")</f>
        <v>1:31.46</v>
      </c>
      <c r="CU8" s="1283">
        <v>31.55</v>
      </c>
      <c r="CV8" s="1283">
        <v>25.22</v>
      </c>
      <c r="CW8" s="1283" t="s">
        <v>9096</v>
      </c>
      <c r="CX8" s="1283">
        <v>49.16</v>
      </c>
      <c r="CY8" s="1283">
        <v>58.92</v>
      </c>
      <c r="CZ8" s="1283">
        <v>18.39</v>
      </c>
      <c r="DA8" s="1283">
        <v>34.67</v>
      </c>
      <c r="DB8" s="1283" t="s">
        <v>9360</v>
      </c>
      <c r="DC8" s="1283">
        <v>37.8</v>
      </c>
      <c r="DD8" s="1284"/>
      <c r="DE8" s="1283" t="s">
        <v>9361</v>
      </c>
      <c r="DF8" s="1283" t="s">
        <v>7746</v>
      </c>
      <c r="DG8" s="1283" t="s">
        <v>9362</v>
      </c>
      <c r="DH8" s="1283" t="s">
        <v>9363</v>
      </c>
      <c r="DI8" s="1324" t="s">
        <v>9364</v>
      </c>
    </row>
    <row r="9">
      <c r="A9" s="1345" t="s">
        <v>9365</v>
      </c>
      <c r="B9" s="1308" t="s">
        <v>9366</v>
      </c>
      <c r="C9" s="1308" t="s">
        <v>9367</v>
      </c>
      <c r="D9" s="1343" t="s">
        <v>9368</v>
      </c>
      <c r="E9" s="1343" t="s">
        <v>9369</v>
      </c>
      <c r="F9" s="1283" t="s">
        <v>9370</v>
      </c>
      <c r="G9" s="1285" t="s">
        <v>9078</v>
      </c>
      <c r="H9" s="1284"/>
      <c r="I9" s="1283" t="s">
        <v>9371</v>
      </c>
      <c r="J9" s="1283">
        <v>49.6</v>
      </c>
      <c r="K9" s="1284"/>
      <c r="L9" s="1283" t="s">
        <v>9372</v>
      </c>
      <c r="M9" s="1283" t="s">
        <v>9373</v>
      </c>
      <c r="N9" s="1283" t="s">
        <v>9374</v>
      </c>
      <c r="O9" s="1283" t="s">
        <v>9375</v>
      </c>
      <c r="P9" s="1319" t="str">
        <f>HYPERLINK("https://youtu.be/h57IX5GPya0","1:28.21")</f>
        <v>1:28.21</v>
      </c>
      <c r="Q9" s="1283" t="s">
        <v>9376</v>
      </c>
      <c r="R9" s="1283">
        <v>57.5</v>
      </c>
      <c r="S9" s="1310"/>
      <c r="T9" s="1283" t="s">
        <v>9377</v>
      </c>
      <c r="U9" s="1320" t="s">
        <v>5242</v>
      </c>
      <c r="V9" s="1283" t="s">
        <v>9378</v>
      </c>
      <c r="W9" s="1283" t="s">
        <v>9379</v>
      </c>
      <c r="X9" s="1283" t="s">
        <v>9380</v>
      </c>
      <c r="Y9" s="1283" t="s">
        <v>9381</v>
      </c>
      <c r="Z9" s="1283" t="s">
        <v>9382</v>
      </c>
      <c r="AA9" s="1283" t="s">
        <v>9383</v>
      </c>
      <c r="AB9" s="1310"/>
      <c r="AC9" s="1283" t="s">
        <v>9375</v>
      </c>
      <c r="AD9" s="1283" t="s">
        <v>9384</v>
      </c>
      <c r="AE9" s="1283" t="s">
        <v>9385</v>
      </c>
      <c r="AF9" s="1283">
        <v>48.7</v>
      </c>
      <c r="AG9" s="1283" t="s">
        <v>9386</v>
      </c>
      <c r="AH9" s="1283" t="s">
        <v>9387</v>
      </c>
      <c r="AI9" s="1283" t="s">
        <v>9378</v>
      </c>
      <c r="AJ9" s="1283">
        <v>49.6</v>
      </c>
      <c r="AK9" s="1340"/>
      <c r="AL9" s="1283" t="s">
        <v>9388</v>
      </c>
      <c r="AM9" s="1283">
        <v>48.0</v>
      </c>
      <c r="AN9" s="1340"/>
      <c r="AO9" s="1320" t="str">
        <f>HYPERLINK("https://youtu.be/L8ezWAWF-o8","2:34.80")</f>
        <v>2:34.80</v>
      </c>
      <c r="AP9" s="1283" t="s">
        <v>9389</v>
      </c>
      <c r="AQ9" s="1283">
        <v>59.2</v>
      </c>
      <c r="AR9" s="1283" t="s">
        <v>9390</v>
      </c>
      <c r="AS9" s="1283" t="s">
        <v>9391</v>
      </c>
      <c r="AT9" s="1283" t="s">
        <v>9392</v>
      </c>
      <c r="AU9" s="1319" t="str">
        <f>HYPERLINK("https://youtu.be/i6TTYmFcTP4","1:03.40")</f>
        <v>1:03.40</v>
      </c>
      <c r="AV9" s="1346"/>
      <c r="AW9" s="1283" t="s">
        <v>9393</v>
      </c>
      <c r="AX9" s="1283" t="s">
        <v>9394</v>
      </c>
      <c r="AY9" s="1283" t="s">
        <v>9395</v>
      </c>
      <c r="AZ9" s="1283" t="s">
        <v>9396</v>
      </c>
      <c r="BA9" s="1283" t="s">
        <v>9397</v>
      </c>
      <c r="BB9" s="1283" t="s">
        <v>9398</v>
      </c>
      <c r="BC9" s="1283">
        <v>47.0</v>
      </c>
      <c r="BD9" s="1284"/>
      <c r="BE9" s="1283" t="s">
        <v>9399</v>
      </c>
      <c r="BF9" s="1283" t="s">
        <v>9400</v>
      </c>
      <c r="BG9" s="1319" t="str">
        <f>HYPERLINK("https://youtu.be/EhBiOMAiPUY","2:06.10*")</f>
        <v>2:06.10*</v>
      </c>
      <c r="BH9" s="1283" t="s">
        <v>9401</v>
      </c>
      <c r="BI9" s="1283" t="s">
        <v>9402</v>
      </c>
      <c r="BJ9" s="1284"/>
      <c r="BK9" s="1283" t="s">
        <v>9403</v>
      </c>
      <c r="BL9" s="1283" t="s">
        <v>9404</v>
      </c>
      <c r="BM9" s="1283" t="s">
        <v>9405</v>
      </c>
      <c r="BN9" s="1283" t="s">
        <v>9406</v>
      </c>
      <c r="BO9" s="1283" t="s">
        <v>9407</v>
      </c>
      <c r="BP9" s="1283" t="s">
        <v>9408</v>
      </c>
      <c r="BQ9" s="1283" t="s">
        <v>9409</v>
      </c>
      <c r="BR9" s="1283" t="s">
        <v>9410</v>
      </c>
      <c r="BS9" s="1283" t="s">
        <v>9411</v>
      </c>
      <c r="BT9" s="1283">
        <v>42.7</v>
      </c>
      <c r="BU9" s="1309"/>
      <c r="BV9" s="1283" t="s">
        <v>9412</v>
      </c>
      <c r="BW9" s="1283" t="s">
        <v>9413</v>
      </c>
      <c r="BX9" s="1283" t="s">
        <v>9414</v>
      </c>
      <c r="BY9" s="1283" t="s">
        <v>9415</v>
      </c>
      <c r="BZ9" s="1283" t="s">
        <v>9416</v>
      </c>
      <c r="CA9" s="1284"/>
      <c r="CB9" s="1283" t="s">
        <v>9417</v>
      </c>
      <c r="CC9" s="1283" t="s">
        <v>9418</v>
      </c>
      <c r="CD9" s="1283" t="s">
        <v>9419</v>
      </c>
      <c r="CE9" s="1283" t="s">
        <v>7419</v>
      </c>
      <c r="CF9" s="1284"/>
      <c r="CG9" s="1283" t="s">
        <v>9420</v>
      </c>
      <c r="CH9" s="1283" t="s">
        <v>9421</v>
      </c>
      <c r="CI9" s="1283" t="s">
        <v>9422</v>
      </c>
      <c r="CJ9" s="1283" t="s">
        <v>9423</v>
      </c>
      <c r="CK9" s="1310"/>
      <c r="CL9" s="1283" t="s">
        <v>9424</v>
      </c>
      <c r="CM9" s="1283" t="s">
        <v>9425</v>
      </c>
      <c r="CN9" s="1283" t="s">
        <v>9426</v>
      </c>
      <c r="CO9" s="1283" t="s">
        <v>9427</v>
      </c>
      <c r="CP9" s="1310"/>
      <c r="CQ9" s="1283" t="s">
        <v>9428</v>
      </c>
      <c r="CR9" s="1283">
        <v>47.7</v>
      </c>
      <c r="CS9" s="1319" t="str">
        <f>HYPERLINK("https://youtu.be/HFv0OOopKOY","1:56.89")</f>
        <v>1:56.89</v>
      </c>
      <c r="CT9" s="1283" t="s">
        <v>9429</v>
      </c>
      <c r="CU9" s="1283">
        <v>31.2</v>
      </c>
      <c r="CV9" s="1283">
        <v>25.1</v>
      </c>
      <c r="CW9" s="1319" t="s">
        <v>9430</v>
      </c>
      <c r="CX9" s="1283">
        <v>50.1</v>
      </c>
      <c r="CY9" s="1283">
        <v>58.6</v>
      </c>
      <c r="CZ9" s="1283">
        <v>18.4</v>
      </c>
      <c r="DA9" s="1283">
        <v>33.9</v>
      </c>
      <c r="DB9" s="1283" t="s">
        <v>9431</v>
      </c>
      <c r="DC9" s="1283">
        <v>37.5</v>
      </c>
      <c r="DD9" s="1284"/>
      <c r="DE9" s="1283" t="s">
        <v>9432</v>
      </c>
      <c r="DF9" s="1283" t="s">
        <v>9433</v>
      </c>
      <c r="DG9" s="1319" t="str">
        <f>HYPERLINK("https://youtu.be/mRW2v9jUe24","3:49.77")</f>
        <v>3:49.77</v>
      </c>
      <c r="DH9" s="1319" t="str">
        <f>HYPERLINK("https://youtu.be/i_jGbWqSTcU","1:40.01")</f>
        <v>1:40.01</v>
      </c>
      <c r="DI9" s="1283" t="s">
        <v>9434</v>
      </c>
    </row>
    <row r="10">
      <c r="A10" s="1347" t="s">
        <v>5566</v>
      </c>
      <c r="B10" s="1324" t="s">
        <v>9435</v>
      </c>
      <c r="C10" s="1324" t="s">
        <v>9436</v>
      </c>
      <c r="D10" s="1343" t="s">
        <v>9437</v>
      </c>
      <c r="E10" s="1327" t="s">
        <v>1386</v>
      </c>
      <c r="F10" s="1327" t="s">
        <v>9438</v>
      </c>
      <c r="G10" s="1327" t="s">
        <v>9439</v>
      </c>
      <c r="H10" s="1348"/>
      <c r="I10" s="1327" t="s">
        <v>9440</v>
      </c>
      <c r="J10" s="1327" t="s">
        <v>9441</v>
      </c>
      <c r="K10" s="1348"/>
      <c r="L10" s="1327" t="s">
        <v>3275</v>
      </c>
      <c r="M10" s="1327" t="s">
        <v>9442</v>
      </c>
      <c r="N10" s="1327" t="s">
        <v>9443</v>
      </c>
      <c r="O10" s="1283" t="s">
        <v>9444</v>
      </c>
      <c r="P10" s="1327" t="s">
        <v>8046</v>
      </c>
      <c r="Q10" s="1327" t="s">
        <v>9445</v>
      </c>
      <c r="R10" s="1327">
        <v>58.44</v>
      </c>
      <c r="S10" s="1348"/>
      <c r="T10" s="1327" t="s">
        <v>9446</v>
      </c>
      <c r="U10" s="1349" t="str">
        <f>HYPERLINK("https://youtu.be/6RSPdezftqQ","1:54.77")</f>
        <v>1:54.77</v>
      </c>
      <c r="V10" s="1349" t="str">
        <f>HYPERLINK("https://www.youtube.com/watch?v=hnYmjafMZr0","1:17.04")</f>
        <v>1:17.04</v>
      </c>
      <c r="W10" s="1327" t="s">
        <v>9447</v>
      </c>
      <c r="X10" s="1327" t="s">
        <v>7281</v>
      </c>
      <c r="Y10" s="1327" t="s">
        <v>9448</v>
      </c>
      <c r="Z10" s="1327" t="s">
        <v>9449</v>
      </c>
      <c r="AA10" s="1327" t="s">
        <v>9333</v>
      </c>
      <c r="AB10" s="1348"/>
      <c r="AC10" s="1327" t="s">
        <v>9450</v>
      </c>
      <c r="AD10" s="1283" t="s">
        <v>9451</v>
      </c>
      <c r="AE10" s="1327" t="s">
        <v>8733</v>
      </c>
      <c r="AF10" s="1327">
        <v>48.01</v>
      </c>
      <c r="AG10" s="1327" t="s">
        <v>615</v>
      </c>
      <c r="AH10" s="1327" t="s">
        <v>9452</v>
      </c>
      <c r="AI10" s="1327" t="s">
        <v>9453</v>
      </c>
      <c r="AJ10" s="1327">
        <v>49.7</v>
      </c>
      <c r="AK10" s="1348"/>
      <c r="AL10" s="1283" t="s">
        <v>9454</v>
      </c>
      <c r="AM10" s="1283">
        <v>47.91</v>
      </c>
      <c r="AN10" s="1348"/>
      <c r="AO10" s="1327" t="s">
        <v>9455</v>
      </c>
      <c r="AP10" s="1327" t="s">
        <v>7848</v>
      </c>
      <c r="AQ10" s="1327">
        <v>59.24</v>
      </c>
      <c r="AR10" s="1349" t="str">
        <f>HYPERLINK("https://www.youtube.com/watch?v=Nzzlh5o-lN4","1:33.09")</f>
        <v>1:33.09</v>
      </c>
      <c r="AS10" s="1327" t="s">
        <v>9456</v>
      </c>
      <c r="AT10" s="1327" t="s">
        <v>9457</v>
      </c>
      <c r="AU10" s="1327" t="s">
        <v>9458</v>
      </c>
      <c r="AV10" s="1343"/>
      <c r="AW10" s="1327" t="s">
        <v>9459</v>
      </c>
      <c r="AX10" s="1327" t="s">
        <v>9460</v>
      </c>
      <c r="AY10" s="1327" t="s">
        <v>938</v>
      </c>
      <c r="AZ10" s="1327" t="s">
        <v>9461</v>
      </c>
      <c r="BA10" s="1327" t="s">
        <v>5460</v>
      </c>
      <c r="BB10" s="1327" t="s">
        <v>9462</v>
      </c>
      <c r="BC10" s="1327">
        <v>47.0</v>
      </c>
      <c r="BD10" s="1348"/>
      <c r="BE10" s="1327" t="s">
        <v>9463</v>
      </c>
      <c r="BF10" s="1283" t="s">
        <v>9464</v>
      </c>
      <c r="BG10" s="1327" t="s">
        <v>9465</v>
      </c>
      <c r="BH10" s="1327" t="s">
        <v>9466</v>
      </c>
      <c r="BI10" s="1327" t="s">
        <v>9467</v>
      </c>
      <c r="BJ10" s="1348"/>
      <c r="BK10" s="1327" t="s">
        <v>9468</v>
      </c>
      <c r="BL10" s="1283" t="s">
        <v>9469</v>
      </c>
      <c r="BM10" s="1349" t="s">
        <v>9470</v>
      </c>
      <c r="BN10" s="1327" t="s">
        <v>9471</v>
      </c>
      <c r="BO10" s="1350" t="str">
        <f>HYPERLINK("https://www.youtube.com/watch?v=Tc8Wb_X0dBU","1:41.36")</f>
        <v>1:41.36</v>
      </c>
      <c r="BP10" s="1327" t="s">
        <v>9472</v>
      </c>
      <c r="BQ10" s="1327" t="s">
        <v>9473</v>
      </c>
      <c r="BR10" s="1327" t="s">
        <v>9474</v>
      </c>
      <c r="BS10" s="1327" t="s">
        <v>8048</v>
      </c>
      <c r="BT10" s="1327">
        <v>42.8</v>
      </c>
      <c r="BU10" s="1348"/>
      <c r="BV10" s="1327" t="s">
        <v>9475</v>
      </c>
      <c r="BW10" s="1327" t="s">
        <v>9476</v>
      </c>
      <c r="BX10" s="1327" t="s">
        <v>9477</v>
      </c>
      <c r="BY10" s="1327" t="s">
        <v>8000</v>
      </c>
      <c r="BZ10" s="1327" t="s">
        <v>5427</v>
      </c>
      <c r="CA10" s="1348"/>
      <c r="CB10" s="1341" t="s">
        <v>9105</v>
      </c>
      <c r="CC10" s="1350" t="s">
        <v>9106</v>
      </c>
      <c r="CD10" s="1327" t="s">
        <v>9478</v>
      </c>
      <c r="CE10" s="1341">
        <v>49.61</v>
      </c>
      <c r="CF10" s="1348"/>
      <c r="CG10" s="1324" t="s">
        <v>9479</v>
      </c>
      <c r="CH10" s="1327" t="s">
        <v>9480</v>
      </c>
      <c r="CI10" s="1327" t="s">
        <v>9481</v>
      </c>
      <c r="CJ10" s="1283" t="s">
        <v>9482</v>
      </c>
      <c r="CK10" s="1348"/>
      <c r="CL10" s="1327" t="s">
        <v>9483</v>
      </c>
      <c r="CM10" s="1327" t="s">
        <v>6684</v>
      </c>
      <c r="CN10" s="1327" t="s">
        <v>1249</v>
      </c>
      <c r="CO10" s="1327" t="s">
        <v>9484</v>
      </c>
      <c r="CP10" s="1348"/>
      <c r="CQ10" s="1327" t="s">
        <v>9485</v>
      </c>
      <c r="CR10" s="1327">
        <v>49.24</v>
      </c>
      <c r="CS10" s="1283" t="s">
        <v>7419</v>
      </c>
      <c r="CT10" s="1283" t="s">
        <v>9486</v>
      </c>
      <c r="CU10" s="1327">
        <v>31.54</v>
      </c>
      <c r="CV10" s="1327">
        <v>24.99</v>
      </c>
      <c r="CW10" s="1327" t="s">
        <v>9487</v>
      </c>
      <c r="CX10" s="1327">
        <v>49.53</v>
      </c>
      <c r="CY10" s="1327">
        <v>58.76</v>
      </c>
      <c r="CZ10" s="1327">
        <v>18.73</v>
      </c>
      <c r="DA10" s="1327">
        <v>33.98</v>
      </c>
      <c r="DB10" s="1327" t="s">
        <v>9488</v>
      </c>
      <c r="DC10" s="1327">
        <v>37.39</v>
      </c>
      <c r="DD10" s="1348"/>
      <c r="DE10" s="1327" t="s">
        <v>8972</v>
      </c>
      <c r="DF10" s="1327" t="s">
        <v>8258</v>
      </c>
      <c r="DG10" s="1327" t="s">
        <v>9489</v>
      </c>
      <c r="DH10" s="1327" t="s">
        <v>2151</v>
      </c>
      <c r="DI10" s="1327" t="s">
        <v>9490</v>
      </c>
    </row>
    <row r="11">
      <c r="A11" s="1281" t="s">
        <v>5400</v>
      </c>
      <c r="B11" s="1308" t="s">
        <v>9491</v>
      </c>
      <c r="C11" s="1308" t="s">
        <v>9492</v>
      </c>
      <c r="D11" s="1343" t="s">
        <v>9493</v>
      </c>
      <c r="E11" s="1343" t="s">
        <v>9494</v>
      </c>
      <c r="F11" s="1283" t="s">
        <v>9495</v>
      </c>
      <c r="G11" s="1283" t="s">
        <v>5604</v>
      </c>
      <c r="H11" s="1284"/>
      <c r="I11" s="1283" t="s">
        <v>9496</v>
      </c>
      <c r="J11" s="1283">
        <v>50.83</v>
      </c>
      <c r="K11" s="1284"/>
      <c r="L11" s="1283" t="s">
        <v>9497</v>
      </c>
      <c r="M11" s="1283" t="s">
        <v>7725</v>
      </c>
      <c r="N11" s="1283" t="s">
        <v>9498</v>
      </c>
      <c r="O11" s="1283" t="s">
        <v>2961</v>
      </c>
      <c r="P11" s="1283" t="s">
        <v>9499</v>
      </c>
      <c r="Q11" s="1283" t="s">
        <v>9500</v>
      </c>
      <c r="R11" s="1283">
        <v>58.83</v>
      </c>
      <c r="S11" s="1310"/>
      <c r="T11" s="1283" t="s">
        <v>9501</v>
      </c>
      <c r="U11" s="1283" t="s">
        <v>9502</v>
      </c>
      <c r="V11" s="1283" t="s">
        <v>9503</v>
      </c>
      <c r="W11" s="1283" t="s">
        <v>9504</v>
      </c>
      <c r="X11" s="1283" t="s">
        <v>4335</v>
      </c>
      <c r="Y11" s="1283" t="s">
        <v>9505</v>
      </c>
      <c r="Z11" s="1283" t="s">
        <v>9506</v>
      </c>
      <c r="AA11" s="1283" t="s">
        <v>9507</v>
      </c>
      <c r="AB11" s="1310"/>
      <c r="AC11" s="1283" t="s">
        <v>1834</v>
      </c>
      <c r="AD11" s="1283" t="s">
        <v>9508</v>
      </c>
      <c r="AE11" s="1283" t="s">
        <v>9509</v>
      </c>
      <c r="AF11" s="1283">
        <v>47.98</v>
      </c>
      <c r="AG11" s="1283" t="s">
        <v>9510</v>
      </c>
      <c r="AH11" s="1283" t="s">
        <v>7588</v>
      </c>
      <c r="AI11" s="1283" t="s">
        <v>9511</v>
      </c>
      <c r="AJ11" s="1283">
        <v>49.34</v>
      </c>
      <c r="AK11" s="1310"/>
      <c r="AL11" s="1283" t="s">
        <v>9512</v>
      </c>
      <c r="AM11" s="1283">
        <v>48.09</v>
      </c>
      <c r="AN11" s="1310"/>
      <c r="AO11" s="1283" t="s">
        <v>9513</v>
      </c>
      <c r="AP11" s="1283" t="s">
        <v>9514</v>
      </c>
      <c r="AQ11" s="1283">
        <v>58.76</v>
      </c>
      <c r="AR11" s="1283" t="s">
        <v>741</v>
      </c>
      <c r="AS11" s="1283" t="s">
        <v>9515</v>
      </c>
      <c r="AT11" s="1283" t="s">
        <v>9516</v>
      </c>
      <c r="AU11" s="1283" t="s">
        <v>9286</v>
      </c>
      <c r="AV11" s="1284"/>
      <c r="AW11" s="1283" t="s">
        <v>9517</v>
      </c>
      <c r="AX11" s="1283" t="s">
        <v>501</v>
      </c>
      <c r="AY11" s="1283" t="s">
        <v>7146</v>
      </c>
      <c r="AZ11" s="1283" t="s">
        <v>6870</v>
      </c>
      <c r="BA11" s="1283" t="s">
        <v>9518</v>
      </c>
      <c r="BB11" s="1283" t="s">
        <v>6939</v>
      </c>
      <c r="BC11" s="1283">
        <v>47.25</v>
      </c>
      <c r="BD11" s="1284"/>
      <c r="BE11" s="1283" t="s">
        <v>9519</v>
      </c>
      <c r="BF11" s="1283" t="s">
        <v>9520</v>
      </c>
      <c r="BG11" s="1283" t="s">
        <v>7274</v>
      </c>
      <c r="BH11" s="1283" t="s">
        <v>9521</v>
      </c>
      <c r="BI11" s="1283" t="s">
        <v>9522</v>
      </c>
      <c r="BJ11" s="1284"/>
      <c r="BK11" s="1283" t="s">
        <v>9523</v>
      </c>
      <c r="BL11" s="1283" t="s">
        <v>9524</v>
      </c>
      <c r="BM11" s="1283" t="s">
        <v>9525</v>
      </c>
      <c r="BN11" s="1283" t="s">
        <v>9526</v>
      </c>
      <c r="BO11" s="1283" t="s">
        <v>4124</v>
      </c>
      <c r="BP11" s="1283" t="s">
        <v>9527</v>
      </c>
      <c r="BQ11" s="1283" t="s">
        <v>9528</v>
      </c>
      <c r="BR11" s="1283" t="s">
        <v>9529</v>
      </c>
      <c r="BS11" s="1283" t="s">
        <v>8572</v>
      </c>
      <c r="BT11" s="1283">
        <v>43.02</v>
      </c>
      <c r="BU11" s="1284"/>
      <c r="BV11" s="1283" t="s">
        <v>7047</v>
      </c>
      <c r="BW11" s="1283" t="s">
        <v>9530</v>
      </c>
      <c r="BX11" s="1283" t="s">
        <v>9531</v>
      </c>
      <c r="BY11" s="1283">
        <v>1.0</v>
      </c>
      <c r="BZ11" s="1283">
        <v>1.0</v>
      </c>
      <c r="CA11" s="1284"/>
      <c r="CB11" s="1283" t="s">
        <v>9532</v>
      </c>
      <c r="CC11" s="1283" t="s">
        <v>9533</v>
      </c>
      <c r="CD11" s="1283" t="s">
        <v>2481</v>
      </c>
      <c r="CE11" s="1283" t="s">
        <v>7419</v>
      </c>
      <c r="CF11" s="1284"/>
      <c r="CG11" s="1283" t="s">
        <v>8359</v>
      </c>
      <c r="CH11" s="1283" t="s">
        <v>9534</v>
      </c>
      <c r="CI11" s="1283" t="s">
        <v>9535</v>
      </c>
      <c r="CJ11" s="1283" t="s">
        <v>9536</v>
      </c>
      <c r="CK11" s="1310"/>
      <c r="CL11" s="1283" t="s">
        <v>9537</v>
      </c>
      <c r="CM11" s="1283" t="s">
        <v>9538</v>
      </c>
      <c r="CN11" s="1283" t="s">
        <v>9539</v>
      </c>
      <c r="CO11" s="1283" t="s">
        <v>9540</v>
      </c>
      <c r="CP11" s="1310"/>
      <c r="CQ11" s="1283" t="s">
        <v>9541</v>
      </c>
      <c r="CR11" s="1283">
        <v>48.29</v>
      </c>
      <c r="CS11" s="1283" t="s">
        <v>3960</v>
      </c>
      <c r="CT11" s="1283" t="s">
        <v>8209</v>
      </c>
      <c r="CU11" s="1283">
        <v>31.61</v>
      </c>
      <c r="CV11" s="1283">
        <v>25.3</v>
      </c>
      <c r="CW11" s="1283" t="s">
        <v>9542</v>
      </c>
      <c r="CX11" s="1283">
        <v>49.98</v>
      </c>
      <c r="CY11" s="1283">
        <v>59.24</v>
      </c>
      <c r="CZ11" s="1283">
        <v>18.47</v>
      </c>
      <c r="DA11" s="1283">
        <v>33.91</v>
      </c>
      <c r="DB11" s="1283" t="s">
        <v>9543</v>
      </c>
      <c r="DC11" s="1283">
        <v>37.05</v>
      </c>
      <c r="DD11" s="1309"/>
      <c r="DE11" s="1283" t="s">
        <v>9544</v>
      </c>
      <c r="DF11" s="1283" t="s">
        <v>9545</v>
      </c>
      <c r="DG11" s="1283" t="s">
        <v>9546</v>
      </c>
      <c r="DH11" s="1283" t="s">
        <v>9547</v>
      </c>
      <c r="DI11" s="1283" t="s">
        <v>9548</v>
      </c>
    </row>
    <row r="12">
      <c r="A12" s="1281" t="s">
        <v>9549</v>
      </c>
      <c r="B12" s="1308" t="s">
        <v>9550</v>
      </c>
      <c r="C12" s="1308" t="s">
        <v>9551</v>
      </c>
      <c r="D12" s="1343" t="s">
        <v>9552</v>
      </c>
      <c r="E12" s="1343" t="s">
        <v>1970</v>
      </c>
      <c r="F12" s="1283" t="s">
        <v>9553</v>
      </c>
      <c r="G12" s="1283" t="s">
        <v>9554</v>
      </c>
      <c r="H12" s="1284"/>
      <c r="I12" s="1283" t="s">
        <v>9555</v>
      </c>
      <c r="J12" s="1351" t="s">
        <v>9556</v>
      </c>
      <c r="K12" s="1284"/>
      <c r="L12" s="1283" t="s">
        <v>9511</v>
      </c>
      <c r="M12" s="1283" t="s">
        <v>7044</v>
      </c>
      <c r="N12" s="1283" t="s">
        <v>9557</v>
      </c>
      <c r="O12" s="1283" t="s">
        <v>4467</v>
      </c>
      <c r="P12" s="1283" t="s">
        <v>8641</v>
      </c>
      <c r="Q12" s="1283" t="s">
        <v>9558</v>
      </c>
      <c r="R12" s="1283">
        <v>58.5</v>
      </c>
      <c r="S12" s="1310"/>
      <c r="T12" s="1283" t="s">
        <v>2581</v>
      </c>
      <c r="U12" s="1283" t="s">
        <v>9559</v>
      </c>
      <c r="V12" s="1283" t="s">
        <v>7059</v>
      </c>
      <c r="W12" s="1283" t="s">
        <v>8141</v>
      </c>
      <c r="X12" s="1283" t="s">
        <v>2992</v>
      </c>
      <c r="Y12" s="1283" t="s">
        <v>9560</v>
      </c>
      <c r="Z12" s="1283" t="s">
        <v>9561</v>
      </c>
      <c r="AA12" s="1283" t="s">
        <v>9562</v>
      </c>
      <c r="AB12" s="1310"/>
      <c r="AC12" s="1283" t="s">
        <v>9563</v>
      </c>
      <c r="AD12" s="1283" t="s">
        <v>9564</v>
      </c>
      <c r="AE12" s="1283" t="s">
        <v>9565</v>
      </c>
      <c r="AF12" s="1283">
        <v>48.48</v>
      </c>
      <c r="AG12" s="1283" t="s">
        <v>9566</v>
      </c>
      <c r="AH12" s="1283" t="s">
        <v>6093</v>
      </c>
      <c r="AI12" s="1283" t="s">
        <v>8284</v>
      </c>
      <c r="AJ12" s="1283">
        <v>49.4</v>
      </c>
      <c r="AK12" s="1310"/>
      <c r="AL12" s="1283" t="s">
        <v>9567</v>
      </c>
      <c r="AM12" s="1283">
        <v>48.12</v>
      </c>
      <c r="AN12" s="1310"/>
      <c r="AO12" s="1283" t="s">
        <v>9568</v>
      </c>
      <c r="AP12" s="1283" t="s">
        <v>9569</v>
      </c>
      <c r="AQ12" s="1283">
        <v>59.16</v>
      </c>
      <c r="AR12" s="1283" t="s">
        <v>9570</v>
      </c>
      <c r="AS12" s="1283" t="s">
        <v>9571</v>
      </c>
      <c r="AT12" s="1283" t="s">
        <v>9572</v>
      </c>
      <c r="AU12" s="1283" t="s">
        <v>9573</v>
      </c>
      <c r="AV12" s="1284"/>
      <c r="AW12" s="1283" t="s">
        <v>9574</v>
      </c>
      <c r="AX12" s="1283" t="s">
        <v>5932</v>
      </c>
      <c r="AY12" s="1283" t="s">
        <v>8261</v>
      </c>
      <c r="AZ12" s="1283" t="s">
        <v>9291</v>
      </c>
      <c r="BA12" s="1283" t="s">
        <v>9575</v>
      </c>
      <c r="BB12" s="1283" t="s">
        <v>2171</v>
      </c>
      <c r="BC12" s="1283">
        <v>47.11</v>
      </c>
      <c r="BD12" s="1284"/>
      <c r="BE12" s="1283" t="s">
        <v>9576</v>
      </c>
      <c r="BF12" s="1283" t="s">
        <v>9577</v>
      </c>
      <c r="BG12" s="1283" t="s">
        <v>9578</v>
      </c>
      <c r="BH12" s="1283" t="s">
        <v>9579</v>
      </c>
      <c r="BI12" s="1283" t="s">
        <v>9580</v>
      </c>
      <c r="BJ12" s="1284"/>
      <c r="BK12" s="1283" t="s">
        <v>9581</v>
      </c>
      <c r="BL12" s="1283" t="s">
        <v>9582</v>
      </c>
      <c r="BM12" s="1283" t="s">
        <v>9583</v>
      </c>
      <c r="BN12" s="1283" t="s">
        <v>8010</v>
      </c>
      <c r="BO12" s="1283" t="s">
        <v>9584</v>
      </c>
      <c r="BP12" s="1283" t="s">
        <v>8162</v>
      </c>
      <c r="BQ12" s="1283" t="s">
        <v>9585</v>
      </c>
      <c r="BR12" s="1283" t="s">
        <v>5608</v>
      </c>
      <c r="BS12" s="1283" t="s">
        <v>8115</v>
      </c>
      <c r="BT12" s="1283">
        <v>42.79</v>
      </c>
      <c r="BU12" s="1284"/>
      <c r="BV12" s="1283" t="s">
        <v>9586</v>
      </c>
      <c r="BW12" s="1283" t="s">
        <v>9587</v>
      </c>
      <c r="BX12" s="1283" t="s">
        <v>9588</v>
      </c>
      <c r="BY12" s="1283" t="s">
        <v>9589</v>
      </c>
      <c r="BZ12" s="1283" t="s">
        <v>4879</v>
      </c>
      <c r="CA12" s="1284"/>
      <c r="CB12" s="1283" t="s">
        <v>9590</v>
      </c>
      <c r="CC12" s="1283" t="s">
        <v>4408</v>
      </c>
      <c r="CD12" s="1283" t="s">
        <v>1782</v>
      </c>
      <c r="CE12" s="1283" t="s">
        <v>7419</v>
      </c>
      <c r="CF12" s="1284"/>
      <c r="CG12" s="1283" t="s">
        <v>9591</v>
      </c>
      <c r="CH12" s="1285" t="s">
        <v>9107</v>
      </c>
      <c r="CI12" s="1283" t="s">
        <v>9592</v>
      </c>
      <c r="CJ12" s="1283" t="s">
        <v>9593</v>
      </c>
      <c r="CK12" s="1310"/>
      <c r="CL12" s="1283" t="s">
        <v>9594</v>
      </c>
      <c r="CM12" s="1283" t="s">
        <v>9595</v>
      </c>
      <c r="CN12" s="1283" t="s">
        <v>9596</v>
      </c>
      <c r="CO12" s="1283" t="s">
        <v>9597</v>
      </c>
      <c r="CP12" s="1310"/>
      <c r="CQ12" s="1283" t="s">
        <v>9598</v>
      </c>
      <c r="CR12" s="1283">
        <v>48.19</v>
      </c>
      <c r="CS12" s="1320" t="str">
        <f>HYPERLINK("https://www.youtube.com/watch?v=ULSYbWi59rw","1:54.11")</f>
        <v>1:54.11</v>
      </c>
      <c r="CT12" s="1283" t="s">
        <v>8092</v>
      </c>
      <c r="CU12" s="1283">
        <v>31.53</v>
      </c>
      <c r="CV12" s="1283">
        <v>25.35</v>
      </c>
      <c r="CW12" s="1283" t="s">
        <v>3766</v>
      </c>
      <c r="CX12" s="1283">
        <v>50.39</v>
      </c>
      <c r="CY12" s="1283">
        <v>58.75</v>
      </c>
      <c r="CZ12" s="1283">
        <v>18.5</v>
      </c>
      <c r="DA12" s="1283">
        <v>33.67</v>
      </c>
      <c r="DB12" s="1283" t="s">
        <v>9599</v>
      </c>
      <c r="DC12" s="1283">
        <v>37.76</v>
      </c>
      <c r="DD12" s="1284"/>
      <c r="DE12" s="1283" t="s">
        <v>8565</v>
      </c>
      <c r="DF12" s="1283" t="s">
        <v>7772</v>
      </c>
      <c r="DG12" s="1283" t="s">
        <v>9600</v>
      </c>
      <c r="DH12" s="1283" t="s">
        <v>9601</v>
      </c>
      <c r="DI12" s="1283" t="s">
        <v>9602</v>
      </c>
    </row>
    <row r="13">
      <c r="A13" s="1307" t="s">
        <v>7265</v>
      </c>
      <c r="B13" s="1351" t="s">
        <v>9603</v>
      </c>
      <c r="C13" s="1308" t="s">
        <v>9604</v>
      </c>
      <c r="D13" s="1343" t="s">
        <v>9605</v>
      </c>
      <c r="E13" s="1343" t="s">
        <v>312</v>
      </c>
      <c r="F13" s="1283" t="s">
        <v>5547</v>
      </c>
      <c r="G13" s="1283" t="s">
        <v>9606</v>
      </c>
      <c r="H13" s="1284"/>
      <c r="I13" s="1283" t="s">
        <v>9607</v>
      </c>
      <c r="J13" s="1283">
        <v>52.24</v>
      </c>
      <c r="K13" s="1284"/>
      <c r="L13" s="1283" t="s">
        <v>8059</v>
      </c>
      <c r="M13" s="1283" t="s">
        <v>8481</v>
      </c>
      <c r="N13" s="1283" t="s">
        <v>9608</v>
      </c>
      <c r="O13" s="1283" t="s">
        <v>8951</v>
      </c>
      <c r="P13" s="1283" t="s">
        <v>9609</v>
      </c>
      <c r="Q13" s="1283" t="s">
        <v>9610</v>
      </c>
      <c r="R13" s="1283">
        <v>58.93</v>
      </c>
      <c r="S13" s="1310"/>
      <c r="T13" s="1283" t="s">
        <v>9611</v>
      </c>
      <c r="U13" s="1283" t="s">
        <v>3174</v>
      </c>
      <c r="V13" s="1283" t="s">
        <v>5514</v>
      </c>
      <c r="W13" s="1283" t="s">
        <v>9612</v>
      </c>
      <c r="X13" s="1283" t="s">
        <v>1707</v>
      </c>
      <c r="Y13" s="1283" t="s">
        <v>9613</v>
      </c>
      <c r="Z13" s="1283" t="s">
        <v>9614</v>
      </c>
      <c r="AA13" s="1283" t="s">
        <v>9615</v>
      </c>
      <c r="AB13" s="1310"/>
      <c r="AC13" s="1283" t="s">
        <v>1640</v>
      </c>
      <c r="AD13" s="1283" t="s">
        <v>9616</v>
      </c>
      <c r="AE13" s="1283" t="s">
        <v>9617</v>
      </c>
      <c r="AF13" s="1283">
        <v>49.08</v>
      </c>
      <c r="AG13" s="1283" t="s">
        <v>3518</v>
      </c>
      <c r="AH13" s="1283" t="s">
        <v>173</v>
      </c>
      <c r="AI13" s="1283" t="s">
        <v>8351</v>
      </c>
      <c r="AJ13" s="1283">
        <v>53.54</v>
      </c>
      <c r="AK13" s="1310"/>
      <c r="AL13" s="1283" t="s">
        <v>7760</v>
      </c>
      <c r="AM13" s="1283">
        <v>50.17</v>
      </c>
      <c r="AN13" s="1310"/>
      <c r="AO13" s="1283" t="s">
        <v>9618</v>
      </c>
      <c r="AP13" s="1283" t="s">
        <v>4839</v>
      </c>
      <c r="AQ13" s="1283">
        <v>59.52</v>
      </c>
      <c r="AR13" s="1283" t="s">
        <v>9619</v>
      </c>
      <c r="AS13" s="1283" t="s">
        <v>9620</v>
      </c>
      <c r="AT13" s="1283" t="s">
        <v>9621</v>
      </c>
      <c r="AU13" s="1283" t="s">
        <v>5510</v>
      </c>
      <c r="AV13" s="1284"/>
      <c r="AW13" s="1283" t="s">
        <v>9622</v>
      </c>
      <c r="AX13" s="1283" t="s">
        <v>9623</v>
      </c>
      <c r="AY13" s="1283" t="s">
        <v>8176</v>
      </c>
      <c r="AZ13" s="1283" t="s">
        <v>9624</v>
      </c>
      <c r="BA13" s="1283" t="s">
        <v>8382</v>
      </c>
      <c r="BB13" s="1283" t="s">
        <v>8319</v>
      </c>
      <c r="BC13" s="1283">
        <v>47.09</v>
      </c>
      <c r="BD13" s="1284"/>
      <c r="BE13" s="1283" t="s">
        <v>9625</v>
      </c>
      <c r="BF13" s="1283" t="s">
        <v>9626</v>
      </c>
      <c r="BG13" s="1283" t="s">
        <v>9627</v>
      </c>
      <c r="BH13" s="1283" t="s">
        <v>9628</v>
      </c>
      <c r="BI13" s="1283" t="s">
        <v>9629</v>
      </c>
      <c r="BJ13" s="1284"/>
      <c r="BK13" s="1283" t="s">
        <v>9630</v>
      </c>
      <c r="BL13" s="1283" t="s">
        <v>9631</v>
      </c>
      <c r="BM13" s="1283" t="s">
        <v>9632</v>
      </c>
      <c r="BN13" s="1283" t="s">
        <v>7448</v>
      </c>
      <c r="BO13" s="1283" t="s">
        <v>9633</v>
      </c>
      <c r="BP13" s="1283" t="s">
        <v>4729</v>
      </c>
      <c r="BQ13" s="1283" t="s">
        <v>9634</v>
      </c>
      <c r="BR13" s="1283" t="s">
        <v>1296</v>
      </c>
      <c r="BS13" s="1283" t="s">
        <v>9635</v>
      </c>
      <c r="BT13" s="1283">
        <v>43.23</v>
      </c>
      <c r="BU13" s="1284"/>
      <c r="BV13" s="1283" t="s">
        <v>9636</v>
      </c>
      <c r="BW13" s="1283" t="s">
        <v>7419</v>
      </c>
      <c r="BX13" s="1283" t="s">
        <v>7419</v>
      </c>
      <c r="BY13" s="1283" t="s">
        <v>9637</v>
      </c>
      <c r="BZ13" s="1283" t="s">
        <v>9250</v>
      </c>
      <c r="CA13" s="1284"/>
      <c r="CB13" s="1283" t="s">
        <v>9638</v>
      </c>
      <c r="CC13" s="1283" t="s">
        <v>9639</v>
      </c>
      <c r="CD13" s="1283" t="s">
        <v>9640</v>
      </c>
      <c r="CE13" s="1283" t="s">
        <v>7419</v>
      </c>
      <c r="CF13" s="1284"/>
      <c r="CG13" s="1324" t="s">
        <v>1488</v>
      </c>
      <c r="CH13" s="1283" t="s">
        <v>9641</v>
      </c>
      <c r="CI13" s="1283" t="s">
        <v>9642</v>
      </c>
      <c r="CJ13" s="1283" t="s">
        <v>9643</v>
      </c>
      <c r="CK13" s="1310"/>
      <c r="CL13" s="1283" t="s">
        <v>9644</v>
      </c>
      <c r="CM13" s="1283" t="s">
        <v>6893</v>
      </c>
      <c r="CN13" s="1283" t="s">
        <v>9645</v>
      </c>
      <c r="CO13" s="1283" t="s">
        <v>9646</v>
      </c>
      <c r="CP13" s="1310"/>
      <c r="CQ13" s="1283" t="s">
        <v>9647</v>
      </c>
      <c r="CR13" s="1283" t="s">
        <v>4755</v>
      </c>
      <c r="CS13" s="1283" t="s">
        <v>9648</v>
      </c>
      <c r="CT13" s="1283" t="s">
        <v>1327</v>
      </c>
      <c r="CU13" s="1283">
        <v>32.81</v>
      </c>
      <c r="CV13" s="1283">
        <v>26.89</v>
      </c>
      <c r="CW13" s="1283" t="s">
        <v>9649</v>
      </c>
      <c r="CX13" s="1283">
        <v>52.07</v>
      </c>
      <c r="CY13" s="1283">
        <v>59.35</v>
      </c>
      <c r="CZ13" s="1283">
        <v>18.82</v>
      </c>
      <c r="DA13" s="1283">
        <v>34.76</v>
      </c>
      <c r="DB13" s="1283" t="s">
        <v>9650</v>
      </c>
      <c r="DC13" s="1283">
        <v>37.87</v>
      </c>
      <c r="DD13" s="1284"/>
      <c r="DE13" s="1283" t="s">
        <v>7138</v>
      </c>
      <c r="DF13" s="1283" t="s">
        <v>9651</v>
      </c>
      <c r="DG13" s="1283" t="s">
        <v>9652</v>
      </c>
      <c r="DH13" s="1283" t="s">
        <v>8694</v>
      </c>
      <c r="DI13" s="1283" t="s">
        <v>9653</v>
      </c>
    </row>
    <row r="14">
      <c r="A14" s="1281" t="s">
        <v>5033</v>
      </c>
      <c r="B14" s="1308" t="s">
        <v>9654</v>
      </c>
      <c r="C14" s="1308" t="s">
        <v>9655</v>
      </c>
      <c r="D14" s="1327" t="s">
        <v>9656</v>
      </c>
      <c r="E14" s="1327" t="s">
        <v>8535</v>
      </c>
      <c r="F14" s="1327" t="s">
        <v>9657</v>
      </c>
      <c r="G14" s="1327" t="s">
        <v>9658</v>
      </c>
      <c r="H14" s="1284"/>
      <c r="I14" s="1327" t="s">
        <v>9659</v>
      </c>
      <c r="J14" s="1327">
        <v>51.19</v>
      </c>
      <c r="K14" s="1284"/>
      <c r="L14" s="1327" t="s">
        <v>4577</v>
      </c>
      <c r="M14" s="1327" t="s">
        <v>9660</v>
      </c>
      <c r="N14" s="1327" t="s">
        <v>9661</v>
      </c>
      <c r="O14" s="1327" t="s">
        <v>7987</v>
      </c>
      <c r="P14" s="1327" t="s">
        <v>9662</v>
      </c>
      <c r="Q14" s="1327" t="s">
        <v>9663</v>
      </c>
      <c r="R14" s="1327">
        <v>59.16</v>
      </c>
      <c r="S14" s="1310"/>
      <c r="T14" s="1327" t="s">
        <v>6769</v>
      </c>
      <c r="U14" s="1327" t="s">
        <v>9664</v>
      </c>
      <c r="V14" s="1327" t="s">
        <v>7386</v>
      </c>
      <c r="W14" s="1327" t="s">
        <v>2940</v>
      </c>
      <c r="X14" s="1327" t="s">
        <v>4588</v>
      </c>
      <c r="Y14" s="1327" t="s">
        <v>9665</v>
      </c>
      <c r="Z14" s="1327" t="s">
        <v>9666</v>
      </c>
      <c r="AA14" s="1327" t="s">
        <v>9667</v>
      </c>
      <c r="AB14" s="1284"/>
      <c r="AC14" s="1327" t="s">
        <v>5437</v>
      </c>
      <c r="AD14" s="1327" t="s">
        <v>6895</v>
      </c>
      <c r="AE14" s="1327" t="s">
        <v>2444</v>
      </c>
      <c r="AF14" s="1327">
        <v>49.53</v>
      </c>
      <c r="AG14" s="1327" t="s">
        <v>8326</v>
      </c>
      <c r="AH14" s="1327" t="s">
        <v>9668</v>
      </c>
      <c r="AI14" s="1327" t="s">
        <v>3970</v>
      </c>
      <c r="AJ14" s="1327">
        <v>49.63</v>
      </c>
      <c r="AK14" s="1328"/>
      <c r="AL14" s="1327" t="s">
        <v>8479</v>
      </c>
      <c r="AM14" s="1283">
        <v>48.28</v>
      </c>
      <c r="AN14" s="1310"/>
      <c r="AO14" s="1327" t="s">
        <v>9669</v>
      </c>
      <c r="AP14" s="1291" t="s">
        <v>3741</v>
      </c>
      <c r="AQ14" s="1327">
        <v>59.39</v>
      </c>
      <c r="AR14" s="1327" t="s">
        <v>9670</v>
      </c>
      <c r="AS14" s="1327" t="s">
        <v>9671</v>
      </c>
      <c r="AT14" s="1327" t="s">
        <v>9672</v>
      </c>
      <c r="AU14" s="1327" t="s">
        <v>9673</v>
      </c>
      <c r="AV14" s="1287"/>
      <c r="AW14" s="1327" t="s">
        <v>4294</v>
      </c>
      <c r="AX14" s="1327" t="s">
        <v>9323</v>
      </c>
      <c r="AY14" s="1327" t="s">
        <v>3423</v>
      </c>
      <c r="AZ14" s="1327" t="s">
        <v>8071</v>
      </c>
      <c r="BA14" s="1327" t="s">
        <v>7407</v>
      </c>
      <c r="BB14" s="1327" t="s">
        <v>9674</v>
      </c>
      <c r="BC14" s="1327">
        <v>47.02</v>
      </c>
      <c r="BD14" s="1287"/>
      <c r="BE14" s="1327" t="s">
        <v>9675</v>
      </c>
      <c r="BF14" s="1327" t="s">
        <v>9676</v>
      </c>
      <c r="BG14" s="1327" t="s">
        <v>9677</v>
      </c>
      <c r="BH14" s="1327" t="s">
        <v>9678</v>
      </c>
      <c r="BI14" s="1327" t="s">
        <v>5554</v>
      </c>
      <c r="BJ14" s="1297"/>
      <c r="BK14" s="1327" t="s">
        <v>9679</v>
      </c>
      <c r="BL14" s="1327" t="s">
        <v>7771</v>
      </c>
      <c r="BM14" s="1327" t="s">
        <v>9680</v>
      </c>
      <c r="BN14" s="1327" t="s">
        <v>9681</v>
      </c>
      <c r="BO14" s="1327" t="s">
        <v>9682</v>
      </c>
      <c r="BP14" s="1327" t="s">
        <v>9683</v>
      </c>
      <c r="BQ14" s="1327" t="s">
        <v>9684</v>
      </c>
      <c r="BR14" s="1327" t="s">
        <v>1296</v>
      </c>
      <c r="BS14" s="1327" t="s">
        <v>8255</v>
      </c>
      <c r="BT14" s="1327">
        <v>43.21</v>
      </c>
      <c r="BU14" s="1287"/>
      <c r="BV14" s="1327" t="s">
        <v>9685</v>
      </c>
      <c r="BW14" s="1327" t="s">
        <v>9686</v>
      </c>
      <c r="BX14" s="1327" t="s">
        <v>9687</v>
      </c>
      <c r="BY14" s="1327" t="s">
        <v>5475</v>
      </c>
      <c r="BZ14" s="1327" t="s">
        <v>8107</v>
      </c>
      <c r="CA14" s="1297"/>
      <c r="CB14" s="1327" t="s">
        <v>9688</v>
      </c>
      <c r="CC14" s="1327" t="s">
        <v>9689</v>
      </c>
      <c r="CD14" s="1327" t="s">
        <v>9690</v>
      </c>
      <c r="CE14" s="1327" t="s">
        <v>7419</v>
      </c>
      <c r="CF14" s="1287"/>
      <c r="CG14" s="1327" t="s">
        <v>2739</v>
      </c>
      <c r="CH14" s="1327" t="s">
        <v>9691</v>
      </c>
      <c r="CI14" s="1327" t="s">
        <v>9692</v>
      </c>
      <c r="CJ14" s="1327" t="s">
        <v>7785</v>
      </c>
      <c r="CK14" s="1297"/>
      <c r="CL14" s="1327" t="s">
        <v>9693</v>
      </c>
      <c r="CM14" s="1327" t="s">
        <v>9694</v>
      </c>
      <c r="CN14" s="1327" t="s">
        <v>9695</v>
      </c>
      <c r="CO14" s="1327" t="s">
        <v>9696</v>
      </c>
      <c r="CP14" s="1287"/>
      <c r="CQ14" s="1327">
        <v>47.26</v>
      </c>
      <c r="CR14" s="1327">
        <v>53.29</v>
      </c>
      <c r="CS14" s="1327" t="s">
        <v>9697</v>
      </c>
      <c r="CT14" s="1327" t="s">
        <v>2568</v>
      </c>
      <c r="CU14" s="1327">
        <v>31.4</v>
      </c>
      <c r="CV14" s="1327">
        <v>26.15</v>
      </c>
      <c r="CW14" s="1327" t="s">
        <v>9698</v>
      </c>
      <c r="CX14" s="1327">
        <v>50.76</v>
      </c>
      <c r="CY14" s="1327">
        <v>59.63</v>
      </c>
      <c r="CZ14" s="1327">
        <v>18.29</v>
      </c>
      <c r="DA14" s="1327">
        <v>33.84</v>
      </c>
      <c r="DB14" s="1327" t="s">
        <v>3003</v>
      </c>
      <c r="DC14" s="1327">
        <v>38.46</v>
      </c>
      <c r="DD14" s="1297"/>
      <c r="DE14" s="1327" t="s">
        <v>9699</v>
      </c>
      <c r="DF14" s="1327" t="s">
        <v>2154</v>
      </c>
      <c r="DG14" s="1327" t="s">
        <v>9700</v>
      </c>
      <c r="DH14" s="1327" t="s">
        <v>9701</v>
      </c>
      <c r="DI14" s="1327" t="s">
        <v>6385</v>
      </c>
    </row>
    <row r="15">
      <c r="A15" s="1281" t="s">
        <v>2059</v>
      </c>
      <c r="B15" s="1308" t="s">
        <v>9367</v>
      </c>
      <c r="C15" s="1308" t="s">
        <v>9702</v>
      </c>
      <c r="D15" s="1283" t="s">
        <v>9703</v>
      </c>
      <c r="E15" s="1343" t="s">
        <v>9704</v>
      </c>
      <c r="F15" s="1283" t="s">
        <v>4434</v>
      </c>
      <c r="G15" s="1283" t="s">
        <v>9705</v>
      </c>
      <c r="H15" s="1284"/>
      <c r="I15" s="1283" t="s">
        <v>9706</v>
      </c>
      <c r="J15" s="1283">
        <v>48.56</v>
      </c>
      <c r="K15" s="1309"/>
      <c r="L15" s="1283" t="s">
        <v>6187</v>
      </c>
      <c r="M15" s="1283" t="s">
        <v>8222</v>
      </c>
      <c r="N15" s="1283" t="s">
        <v>9707</v>
      </c>
      <c r="O15" s="1283" t="s">
        <v>8368</v>
      </c>
      <c r="P15" s="1283" t="s">
        <v>3704</v>
      </c>
      <c r="Q15" s="1283" t="s">
        <v>3271</v>
      </c>
      <c r="R15" s="1283">
        <v>59.14</v>
      </c>
      <c r="S15" s="1310"/>
      <c r="T15" s="1283" t="s">
        <v>9708</v>
      </c>
      <c r="U15" s="1283" t="s">
        <v>9709</v>
      </c>
      <c r="V15" s="1283" t="s">
        <v>973</v>
      </c>
      <c r="W15" s="1283" t="s">
        <v>9710</v>
      </c>
      <c r="X15" s="1283" t="s">
        <v>8734</v>
      </c>
      <c r="Y15" s="1327" t="s">
        <v>9711</v>
      </c>
      <c r="Z15" s="1283" t="s">
        <v>9712</v>
      </c>
      <c r="AA15" s="1283" t="s">
        <v>9713</v>
      </c>
      <c r="AB15" s="1310"/>
      <c r="AC15" s="1283" t="s">
        <v>7925</v>
      </c>
      <c r="AD15" s="1283" t="s">
        <v>9714</v>
      </c>
      <c r="AE15" s="1283" t="s">
        <v>9715</v>
      </c>
      <c r="AF15" s="1283">
        <v>47.39</v>
      </c>
      <c r="AG15" s="1283" t="s">
        <v>2364</v>
      </c>
      <c r="AH15" s="1283" t="s">
        <v>9716</v>
      </c>
      <c r="AI15" s="1283" t="s">
        <v>7320</v>
      </c>
      <c r="AJ15" s="1327">
        <v>49.56</v>
      </c>
      <c r="AK15" s="1310"/>
      <c r="AL15" s="1283" t="s">
        <v>9717</v>
      </c>
      <c r="AM15" s="1283">
        <v>48.31</v>
      </c>
      <c r="AN15" s="1310"/>
      <c r="AO15" s="1283" t="s">
        <v>9718</v>
      </c>
      <c r="AP15" s="1327" t="s">
        <v>7024</v>
      </c>
      <c r="AQ15" s="1283">
        <v>57.62</v>
      </c>
      <c r="AR15" s="1327" t="s">
        <v>9719</v>
      </c>
      <c r="AS15" s="1327" t="s">
        <v>9720</v>
      </c>
      <c r="AT15" s="1327" t="s">
        <v>9721</v>
      </c>
      <c r="AU15" s="1327" t="s">
        <v>9722</v>
      </c>
      <c r="AV15" s="1284"/>
      <c r="AW15" s="1327" t="s">
        <v>9723</v>
      </c>
      <c r="AX15" s="1283" t="s">
        <v>5126</v>
      </c>
      <c r="AY15" s="1327" t="s">
        <v>9453</v>
      </c>
      <c r="AZ15" s="1327" t="s">
        <v>3309</v>
      </c>
      <c r="BA15" s="1327" t="s">
        <v>9724</v>
      </c>
      <c r="BB15" s="1327" t="s">
        <v>2083</v>
      </c>
      <c r="BC15" s="1283">
        <v>42.96</v>
      </c>
      <c r="BD15" s="1309"/>
      <c r="BE15" s="1283" t="s">
        <v>9197</v>
      </c>
      <c r="BF15" s="1283" t="s">
        <v>9725</v>
      </c>
      <c r="BG15" s="1283" t="s">
        <v>9726</v>
      </c>
      <c r="BH15" s="1283" t="s">
        <v>9727</v>
      </c>
      <c r="BI15" s="1283" t="s">
        <v>3774</v>
      </c>
      <c r="BJ15" s="1284"/>
      <c r="BK15" s="1283" t="s">
        <v>9728</v>
      </c>
      <c r="BL15" s="1283" t="s">
        <v>9729</v>
      </c>
      <c r="BM15" s="1283" t="s">
        <v>9730</v>
      </c>
      <c r="BN15" s="1283" t="s">
        <v>1197</v>
      </c>
      <c r="BO15" s="1283" t="s">
        <v>9731</v>
      </c>
      <c r="BP15" s="1283" t="s">
        <v>9732</v>
      </c>
      <c r="BQ15" s="1283" t="s">
        <v>6870</v>
      </c>
      <c r="BR15" s="1283" t="s">
        <v>9733</v>
      </c>
      <c r="BS15" s="1283" t="s">
        <v>8782</v>
      </c>
      <c r="BT15" s="1283">
        <v>44.22</v>
      </c>
      <c r="BU15" s="1284"/>
      <c r="BV15" s="1283" t="s">
        <v>9734</v>
      </c>
      <c r="BW15" s="1283" t="s">
        <v>9735</v>
      </c>
      <c r="BX15" s="1283" t="s">
        <v>9736</v>
      </c>
      <c r="BY15" s="1283" t="s">
        <v>9737</v>
      </c>
      <c r="BZ15" s="1283" t="s">
        <v>9738</v>
      </c>
      <c r="CA15" s="1284"/>
      <c r="CB15" s="1283" t="s">
        <v>9739</v>
      </c>
      <c r="CC15" s="1283" t="s">
        <v>9740</v>
      </c>
      <c r="CD15" s="1283" t="s">
        <v>9741</v>
      </c>
      <c r="CE15" s="1283" t="s">
        <v>7419</v>
      </c>
      <c r="CF15" s="1284"/>
      <c r="CG15" s="1283" t="s">
        <v>8599</v>
      </c>
      <c r="CH15" s="1283" t="s">
        <v>9742</v>
      </c>
      <c r="CI15" s="1283" t="s">
        <v>9743</v>
      </c>
      <c r="CJ15" s="1283" t="s">
        <v>9744</v>
      </c>
      <c r="CK15" s="1310"/>
      <c r="CL15" s="1283" t="s">
        <v>9745</v>
      </c>
      <c r="CM15" s="1283" t="s">
        <v>8699</v>
      </c>
      <c r="CN15" s="1283" t="s">
        <v>4257</v>
      </c>
      <c r="CO15" s="1283" t="s">
        <v>8298</v>
      </c>
      <c r="CP15" s="1310"/>
      <c r="CQ15" s="1283" t="s">
        <v>9746</v>
      </c>
      <c r="CR15" s="1283">
        <v>54.12</v>
      </c>
      <c r="CS15" s="1283" t="s">
        <v>9747</v>
      </c>
      <c r="CT15" s="1283" t="s">
        <v>9748</v>
      </c>
      <c r="CU15" s="1283">
        <v>31.49</v>
      </c>
      <c r="CV15" s="1283">
        <v>24.9</v>
      </c>
      <c r="CW15" s="1283" t="s">
        <v>9749</v>
      </c>
      <c r="CX15" s="1283">
        <v>53.93</v>
      </c>
      <c r="CY15" s="1283" t="s">
        <v>9750</v>
      </c>
      <c r="CZ15" s="1283">
        <v>18.72</v>
      </c>
      <c r="DA15" s="1283">
        <v>35.39</v>
      </c>
      <c r="DB15" s="1283" t="s">
        <v>9751</v>
      </c>
      <c r="DC15" s="1283">
        <v>38.28</v>
      </c>
      <c r="DD15" s="1284"/>
      <c r="DE15" s="1283" t="s">
        <v>8933</v>
      </c>
      <c r="DF15" s="1283" t="s">
        <v>9752</v>
      </c>
      <c r="DG15" s="1283" t="s">
        <v>9753</v>
      </c>
      <c r="DH15" s="1327" t="s">
        <v>9754</v>
      </c>
      <c r="DI15" s="1283" t="s">
        <v>4242</v>
      </c>
    </row>
    <row r="16">
      <c r="A16" s="1281" t="s">
        <v>1361</v>
      </c>
      <c r="B16" s="1282">
        <v>0.12564814814814815</v>
      </c>
      <c r="C16" s="1282">
        <v>0.13260416666666666</v>
      </c>
      <c r="D16" s="1283" t="s">
        <v>9755</v>
      </c>
      <c r="E16" s="1283" t="s">
        <v>3879</v>
      </c>
      <c r="F16" s="1283" t="s">
        <v>9756</v>
      </c>
      <c r="G16" s="1283" t="s">
        <v>9757</v>
      </c>
      <c r="H16" s="1284"/>
      <c r="I16" s="1283" t="s">
        <v>9758</v>
      </c>
      <c r="J16" s="1283" t="s">
        <v>9759</v>
      </c>
      <c r="K16" s="1284"/>
      <c r="L16" s="1283" t="s">
        <v>9760</v>
      </c>
      <c r="M16" s="1283" t="s">
        <v>3627</v>
      </c>
      <c r="N16" s="1283" t="s">
        <v>9761</v>
      </c>
      <c r="O16" s="1283" t="s">
        <v>9762</v>
      </c>
      <c r="P16" s="1283" t="s">
        <v>9763</v>
      </c>
      <c r="Q16" s="1283" t="s">
        <v>9764</v>
      </c>
      <c r="R16" s="1283">
        <v>59.7</v>
      </c>
      <c r="S16" s="1310"/>
      <c r="T16" s="1283" t="s">
        <v>9765</v>
      </c>
      <c r="U16" s="1283" t="s">
        <v>9766</v>
      </c>
      <c r="V16" s="1283" t="s">
        <v>4235</v>
      </c>
      <c r="W16" s="1283" t="s">
        <v>9767</v>
      </c>
      <c r="X16" s="1283" t="s">
        <v>9768</v>
      </c>
      <c r="Y16" s="1283" t="s">
        <v>9769</v>
      </c>
      <c r="Z16" s="1283" t="s">
        <v>9770</v>
      </c>
      <c r="AA16" s="1283" t="s">
        <v>9771</v>
      </c>
      <c r="AB16" s="1284"/>
      <c r="AC16" s="1303" t="s">
        <v>7381</v>
      </c>
      <c r="AD16" s="1283" t="s">
        <v>9772</v>
      </c>
      <c r="AE16" s="1283" t="s">
        <v>9773</v>
      </c>
      <c r="AF16" s="1283">
        <v>48.08</v>
      </c>
      <c r="AG16" s="1283" t="s">
        <v>431</v>
      </c>
      <c r="AH16" s="1283" t="s">
        <v>8115</v>
      </c>
      <c r="AI16" s="1283" t="s">
        <v>9774</v>
      </c>
      <c r="AJ16" s="1283">
        <v>49.94</v>
      </c>
      <c r="AK16" s="1287"/>
      <c r="AL16" s="1288" t="s">
        <v>9775</v>
      </c>
      <c r="AM16" s="1289">
        <v>48.08</v>
      </c>
      <c r="AN16" s="1284"/>
      <c r="AO16" s="1290" t="s">
        <v>9776</v>
      </c>
      <c r="AP16" s="1291" t="s">
        <v>9591</v>
      </c>
      <c r="AQ16" s="1291">
        <v>59.42</v>
      </c>
      <c r="AR16" s="1291" t="s">
        <v>9777</v>
      </c>
      <c r="AS16" s="1291" t="s">
        <v>9778</v>
      </c>
      <c r="AT16" s="1291" t="s">
        <v>5284</v>
      </c>
      <c r="AU16" s="1291" t="s">
        <v>9779</v>
      </c>
      <c r="AV16" s="1287"/>
      <c r="AW16" s="1291" t="s">
        <v>9780</v>
      </c>
      <c r="AX16" s="1293" t="s">
        <v>9781</v>
      </c>
      <c r="AY16" s="1293" t="s">
        <v>7018</v>
      </c>
      <c r="AZ16" s="1293" t="s">
        <v>9782</v>
      </c>
      <c r="BA16" s="1293" t="s">
        <v>9783</v>
      </c>
      <c r="BB16" s="1293" t="s">
        <v>9784</v>
      </c>
      <c r="BC16" s="1293">
        <v>47.14</v>
      </c>
      <c r="BD16" s="1287"/>
      <c r="BE16" s="1293" t="s">
        <v>9785</v>
      </c>
      <c r="BF16" s="1293" t="s">
        <v>9786</v>
      </c>
      <c r="BG16" s="1296" t="s">
        <v>9787</v>
      </c>
      <c r="BH16" s="1296" t="s">
        <v>9788</v>
      </c>
      <c r="BI16" s="1296" t="s">
        <v>9789</v>
      </c>
      <c r="BJ16" s="1297"/>
      <c r="BK16" s="1290" t="s">
        <v>9790</v>
      </c>
      <c r="BL16" s="1298" t="s">
        <v>9791</v>
      </c>
      <c r="BM16" s="1298" t="s">
        <v>9792</v>
      </c>
      <c r="BN16" s="1298" t="s">
        <v>9091</v>
      </c>
      <c r="BO16" s="1298" t="s">
        <v>7595</v>
      </c>
      <c r="BP16" s="1298" t="s">
        <v>9793</v>
      </c>
      <c r="BQ16" s="1298" t="s">
        <v>9794</v>
      </c>
      <c r="BR16" s="1298" t="s">
        <v>9795</v>
      </c>
      <c r="BS16" s="1298" t="s">
        <v>3955</v>
      </c>
      <c r="BT16" s="1298">
        <v>44.04</v>
      </c>
      <c r="BU16" s="1287"/>
      <c r="BV16" s="1290" t="s">
        <v>7351</v>
      </c>
      <c r="BW16" s="1301" t="s">
        <v>9796</v>
      </c>
      <c r="BX16" s="1301" t="s">
        <v>9797</v>
      </c>
      <c r="BY16" s="1301" t="s">
        <v>2050</v>
      </c>
      <c r="BZ16" s="1301" t="s">
        <v>9798</v>
      </c>
      <c r="CA16" s="1297"/>
      <c r="CB16" s="1296" t="s">
        <v>9799</v>
      </c>
      <c r="CC16" s="1303" t="s">
        <v>9800</v>
      </c>
      <c r="CD16" s="1303" t="s">
        <v>9116</v>
      </c>
      <c r="CE16" s="1303">
        <v>53.69</v>
      </c>
      <c r="CF16" s="1287"/>
      <c r="CG16" s="1301" t="s">
        <v>2759</v>
      </c>
      <c r="CH16" s="1293" t="s">
        <v>8797</v>
      </c>
      <c r="CI16" s="1293" t="s">
        <v>9801</v>
      </c>
      <c r="CJ16" s="1293" t="s">
        <v>8223</v>
      </c>
      <c r="CK16" s="1297"/>
      <c r="CL16" s="1290" t="s">
        <v>9802</v>
      </c>
      <c r="CM16" s="1291" t="s">
        <v>9803</v>
      </c>
      <c r="CN16" s="1291" t="s">
        <v>9804</v>
      </c>
      <c r="CO16" s="1291" t="s">
        <v>9584</v>
      </c>
      <c r="CP16" s="1287"/>
      <c r="CQ16" s="1291">
        <v>47.93</v>
      </c>
      <c r="CR16" s="1336">
        <v>51.75</v>
      </c>
      <c r="CS16" s="1290" t="s">
        <v>364</v>
      </c>
      <c r="CT16" s="1290" t="s">
        <v>5103</v>
      </c>
      <c r="CU16" s="1290">
        <v>33.53</v>
      </c>
      <c r="CV16" s="1290">
        <v>25.44</v>
      </c>
      <c r="CW16" s="1289" t="s">
        <v>9805</v>
      </c>
      <c r="CX16" s="1290">
        <v>49.79</v>
      </c>
      <c r="CY16" s="1290">
        <v>59.13</v>
      </c>
      <c r="CZ16" s="1290">
        <v>18.33</v>
      </c>
      <c r="DA16" s="1290">
        <v>33.76</v>
      </c>
      <c r="DB16" s="1290" t="s">
        <v>9806</v>
      </c>
      <c r="DC16" s="1290">
        <v>37.63</v>
      </c>
      <c r="DD16" s="1297"/>
      <c r="DE16" s="1290" t="s">
        <v>5479</v>
      </c>
      <c r="DF16" s="1288" t="s">
        <v>1707</v>
      </c>
      <c r="DG16" s="1288" t="s">
        <v>9807</v>
      </c>
      <c r="DH16" s="1283" t="s">
        <v>7740</v>
      </c>
      <c r="DI16" s="1336" t="s">
        <v>4142</v>
      </c>
    </row>
    <row r="17">
      <c r="A17" s="1307" t="s">
        <v>519</v>
      </c>
      <c r="B17" s="1308" t="s">
        <v>9808</v>
      </c>
      <c r="C17" s="1308" t="s">
        <v>9809</v>
      </c>
      <c r="D17" s="1283" t="s">
        <v>9810</v>
      </c>
      <c r="E17" s="1327" t="s">
        <v>6988</v>
      </c>
      <c r="F17" s="1327" t="s">
        <v>9190</v>
      </c>
      <c r="G17" s="1283" t="s">
        <v>9811</v>
      </c>
      <c r="H17" s="1284"/>
      <c r="I17" s="1283" t="s">
        <v>9812</v>
      </c>
      <c r="J17" s="1283">
        <v>50.41</v>
      </c>
      <c r="K17" s="1284"/>
      <c r="L17" s="1283" t="s">
        <v>9813</v>
      </c>
      <c r="M17" s="1283" t="s">
        <v>3360</v>
      </c>
      <c r="N17" s="1283" t="s">
        <v>9814</v>
      </c>
      <c r="O17" s="1327" t="s">
        <v>9815</v>
      </c>
      <c r="P17" s="1283" t="s">
        <v>9816</v>
      </c>
      <c r="Q17" s="1283" t="s">
        <v>9817</v>
      </c>
      <c r="R17" s="1283">
        <v>58.97</v>
      </c>
      <c r="S17" s="1310"/>
      <c r="T17" s="1283" t="s">
        <v>9818</v>
      </c>
      <c r="U17" s="1283" t="s">
        <v>9819</v>
      </c>
      <c r="V17" s="1327" t="s">
        <v>7709</v>
      </c>
      <c r="W17" s="1327" t="s">
        <v>9820</v>
      </c>
      <c r="X17" s="1327" t="s">
        <v>7474</v>
      </c>
      <c r="Y17" s="1327" t="s">
        <v>9821</v>
      </c>
      <c r="Z17" s="1283"/>
      <c r="AA17" s="1283"/>
      <c r="AB17" s="1284"/>
      <c r="AC17" s="1327" t="s">
        <v>4990</v>
      </c>
      <c r="AD17" s="1327" t="s">
        <v>9822</v>
      </c>
      <c r="AE17" s="1327" t="s">
        <v>9326</v>
      </c>
      <c r="AF17" s="1327">
        <v>47.24</v>
      </c>
      <c r="AG17" s="1327" t="s">
        <v>841</v>
      </c>
      <c r="AH17" s="1327" t="s">
        <v>7476</v>
      </c>
      <c r="AI17" s="1283" t="s">
        <v>1277</v>
      </c>
      <c r="AJ17" s="1327">
        <v>49.92</v>
      </c>
      <c r="AK17" s="1328"/>
      <c r="AL17" s="1327" t="s">
        <v>9823</v>
      </c>
      <c r="AM17" s="1334">
        <v>47.81</v>
      </c>
      <c r="AN17" s="1310"/>
      <c r="AO17" s="1327" t="s">
        <v>9824</v>
      </c>
      <c r="AP17" s="1327" t="s">
        <v>8046</v>
      </c>
      <c r="AQ17" s="1327">
        <v>58.95</v>
      </c>
      <c r="AR17" s="1291" t="s">
        <v>447</v>
      </c>
      <c r="AS17" s="1327" t="s">
        <v>9825</v>
      </c>
      <c r="AT17" s="1291" t="s">
        <v>9826</v>
      </c>
      <c r="AU17" s="1327" t="s">
        <v>9722</v>
      </c>
      <c r="AV17" s="1287"/>
      <c r="AW17" s="1327" t="s">
        <v>9827</v>
      </c>
      <c r="AX17" s="1293" t="s">
        <v>9828</v>
      </c>
      <c r="AY17" s="1327" t="s">
        <v>938</v>
      </c>
      <c r="AZ17" s="1327" t="s">
        <v>9829</v>
      </c>
      <c r="BA17" s="1327" t="s">
        <v>5416</v>
      </c>
      <c r="BB17" s="1327" t="s">
        <v>7485</v>
      </c>
      <c r="BC17" s="1327">
        <v>47.03</v>
      </c>
      <c r="BD17" s="1287"/>
      <c r="BE17" s="1327" t="s">
        <v>9830</v>
      </c>
      <c r="BF17" s="1327" t="s">
        <v>9831</v>
      </c>
      <c r="BG17" s="1327" t="s">
        <v>9832</v>
      </c>
      <c r="BH17" s="1296" t="s">
        <v>561</v>
      </c>
      <c r="BI17" s="1296" t="s">
        <v>9833</v>
      </c>
      <c r="BJ17" s="1297"/>
      <c r="BK17" s="1290" t="s">
        <v>9834</v>
      </c>
      <c r="BL17" s="1298" t="s">
        <v>4824</v>
      </c>
      <c r="BM17" s="1327" t="s">
        <v>5630</v>
      </c>
      <c r="BN17" s="1298" t="s">
        <v>7934</v>
      </c>
      <c r="BO17" s="1298" t="s">
        <v>9835</v>
      </c>
      <c r="BP17" s="1298" t="s">
        <v>9836</v>
      </c>
      <c r="BQ17" s="1298" t="s">
        <v>9837</v>
      </c>
      <c r="BR17" s="1327" t="s">
        <v>9838</v>
      </c>
      <c r="BS17" s="1298" t="s">
        <v>9839</v>
      </c>
      <c r="BT17" s="1298">
        <v>43.28</v>
      </c>
      <c r="BU17" s="1287"/>
      <c r="BV17" s="1290" t="s">
        <v>9840</v>
      </c>
      <c r="BW17" s="1301"/>
      <c r="BX17" s="1301"/>
      <c r="BY17" s="1301"/>
      <c r="BZ17" s="1301" t="s">
        <v>9841</v>
      </c>
      <c r="CA17" s="1297"/>
      <c r="CB17" s="1296"/>
      <c r="CC17" s="1303" t="s">
        <v>1736</v>
      </c>
      <c r="CD17" s="1303"/>
      <c r="CE17" s="1352">
        <v>53.3</v>
      </c>
      <c r="CF17" s="1287"/>
      <c r="CG17" s="1301" t="s">
        <v>3288</v>
      </c>
      <c r="CH17" s="1293" t="s">
        <v>8807</v>
      </c>
      <c r="CI17" s="1327" t="s">
        <v>9842</v>
      </c>
      <c r="CJ17" s="1293" t="s">
        <v>9843</v>
      </c>
      <c r="CK17" s="1297"/>
      <c r="CL17" s="1327" t="s">
        <v>9844</v>
      </c>
      <c r="CM17" s="1291" t="s">
        <v>9845</v>
      </c>
      <c r="CN17" s="1327" t="s">
        <v>9846</v>
      </c>
      <c r="CO17" s="1327" t="s">
        <v>5134</v>
      </c>
      <c r="CP17" s="1287"/>
      <c r="CQ17" s="1327">
        <v>52.79</v>
      </c>
      <c r="CR17" s="1327" t="s">
        <v>1063</v>
      </c>
      <c r="CS17" s="1326" t="s">
        <v>9847</v>
      </c>
      <c r="CT17" s="1290" t="s">
        <v>8677</v>
      </c>
      <c r="CU17" s="1290">
        <v>33.06</v>
      </c>
      <c r="CV17" s="1327">
        <v>24.78</v>
      </c>
      <c r="CW17" s="1327" t="s">
        <v>7724</v>
      </c>
      <c r="CX17" s="1290">
        <v>51.72</v>
      </c>
      <c r="CY17" s="1327">
        <v>59.46</v>
      </c>
      <c r="CZ17" s="1353">
        <v>19.0</v>
      </c>
      <c r="DA17" s="1354">
        <v>33.3</v>
      </c>
      <c r="DB17" s="1327" t="s">
        <v>9848</v>
      </c>
      <c r="DC17" s="1290">
        <v>37.62</v>
      </c>
      <c r="DD17" s="1297"/>
      <c r="DE17" s="1327" t="s">
        <v>270</v>
      </c>
      <c r="DF17" s="1327" t="s">
        <v>6094</v>
      </c>
      <c r="DG17" s="1288" t="s">
        <v>9849</v>
      </c>
      <c r="DH17" s="1327" t="s">
        <v>8382</v>
      </c>
      <c r="DI17" s="1327" t="s">
        <v>9850</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6807</v>
      </c>
      <c r="C1" s="1366" t="s">
        <v>6808</v>
      </c>
      <c r="D1" s="1367" t="s">
        <v>9851</v>
      </c>
      <c r="E1" s="1368" t="s">
        <v>5924</v>
      </c>
      <c r="F1" s="1369" t="s">
        <v>6132</v>
      </c>
      <c r="G1" s="1370" t="s">
        <v>38</v>
      </c>
      <c r="H1" s="1371" t="s">
        <v>36</v>
      </c>
      <c r="I1" s="1367" t="s">
        <v>9852</v>
      </c>
      <c r="J1" s="1372" t="s">
        <v>39</v>
      </c>
      <c r="K1" s="1373" t="s">
        <v>6087</v>
      </c>
      <c r="L1" s="1066" t="s">
        <v>6840</v>
      </c>
      <c r="M1" s="1374" t="s">
        <v>6841</v>
      </c>
      <c r="N1" s="1375" t="s">
        <v>6842</v>
      </c>
      <c r="O1" s="1056" t="s">
        <v>6843</v>
      </c>
    </row>
    <row r="2" ht="15.75" customHeight="1">
      <c r="A2" s="1069" t="s">
        <v>6844</v>
      </c>
      <c r="B2" s="1070" t="s">
        <v>6845</v>
      </c>
      <c r="C2" s="1376">
        <v>0.04998842592592593</v>
      </c>
      <c r="D2" s="1072" t="s">
        <v>9853</v>
      </c>
      <c r="E2" s="1377" t="s">
        <v>9854</v>
      </c>
      <c r="F2" s="1378" t="s">
        <v>9855</v>
      </c>
      <c r="G2" s="1075" t="s">
        <v>9856</v>
      </c>
      <c r="H2" s="1077" t="s">
        <v>9857</v>
      </c>
      <c r="I2" s="1072" t="s">
        <v>9858</v>
      </c>
      <c r="J2" s="1078" t="s">
        <v>9859</v>
      </c>
      <c r="K2" s="1079" t="s">
        <v>9860</v>
      </c>
      <c r="L2" s="1080" t="s">
        <v>6870</v>
      </c>
      <c r="M2" s="1376">
        <v>0.05087962962962963</v>
      </c>
      <c r="N2" s="1379" t="str">
        <f t="shared" ref="N2:N17" si="1">TEXT(M2-C2, "m:ss")</f>
        <v>1:17</v>
      </c>
      <c r="O2" s="1081"/>
    </row>
    <row r="3" ht="15.75" customHeight="1">
      <c r="A3" s="1082" t="s">
        <v>6872</v>
      </c>
      <c r="B3" s="1083" t="s">
        <v>6873</v>
      </c>
      <c r="C3" s="1376">
        <v>0.051458333333333335</v>
      </c>
      <c r="D3" s="1072" t="s">
        <v>9861</v>
      </c>
      <c r="E3" s="1380" t="s">
        <v>9862</v>
      </c>
      <c r="F3" s="1074" t="s">
        <v>9863</v>
      </c>
      <c r="G3" s="1075" t="s">
        <v>9864</v>
      </c>
      <c r="H3" s="1077" t="s">
        <v>9865</v>
      </c>
      <c r="I3" s="1072" t="s">
        <v>9866</v>
      </c>
      <c r="J3" s="1078" t="s">
        <v>9867</v>
      </c>
      <c r="K3" s="1079" t="s">
        <v>9868</v>
      </c>
      <c r="L3" s="1080" t="s">
        <v>5167</v>
      </c>
      <c r="M3" s="1376">
        <v>0.05236111111111111</v>
      </c>
      <c r="N3" s="1379" t="str">
        <f t="shared" si="1"/>
        <v>1:18</v>
      </c>
    </row>
    <row r="4" ht="15.75" customHeight="1">
      <c r="A4" s="1084" t="s">
        <v>6907</v>
      </c>
      <c r="B4" s="1085" t="s">
        <v>6908</v>
      </c>
      <c r="C4" s="1376">
        <f>C17</f>
        <v>0.05158564815</v>
      </c>
      <c r="D4" s="1072" t="s">
        <v>9869</v>
      </c>
      <c r="E4" s="1380" t="s">
        <v>9870</v>
      </c>
      <c r="F4" s="1074" t="s">
        <v>9871</v>
      </c>
      <c r="G4" s="1075" t="s">
        <v>9872</v>
      </c>
      <c r="H4" s="1077" t="s">
        <v>9873</v>
      </c>
      <c r="I4" s="1072" t="s">
        <v>9874</v>
      </c>
      <c r="J4" s="1078" t="s">
        <v>9875</v>
      </c>
      <c r="K4" s="1079" t="s">
        <v>9876</v>
      </c>
      <c r="L4" s="1080" t="s">
        <v>6940</v>
      </c>
      <c r="M4" s="1379">
        <f>M17</f>
        <v>0.0521412037</v>
      </c>
      <c r="N4" s="1379" t="str">
        <f t="shared" si="1"/>
        <v>0:48</v>
      </c>
    </row>
    <row r="5" ht="15.75" customHeight="1">
      <c r="A5" s="1087" t="s">
        <v>324</v>
      </c>
      <c r="B5" s="1088" t="s">
        <v>6845</v>
      </c>
      <c r="C5" s="1381">
        <v>0.05</v>
      </c>
      <c r="D5" s="1101" t="s">
        <v>9877</v>
      </c>
      <c r="E5" s="1382" t="s">
        <v>9854</v>
      </c>
      <c r="F5" s="1105" t="s">
        <v>9855</v>
      </c>
      <c r="G5" s="1105" t="s">
        <v>9856</v>
      </c>
      <c r="H5" s="1105" t="s">
        <v>9857</v>
      </c>
      <c r="I5" s="1101" t="s">
        <v>9878</v>
      </c>
      <c r="J5" s="1105" t="s">
        <v>9879</v>
      </c>
      <c r="K5" s="1105" t="s">
        <v>9860</v>
      </c>
      <c r="L5" s="1106" t="s">
        <v>6954</v>
      </c>
      <c r="M5" s="1383">
        <v>0.05087962962962963</v>
      </c>
      <c r="N5" s="1384" t="str">
        <f t="shared" si="1"/>
        <v>1:16</v>
      </c>
      <c r="O5" s="1106" t="s">
        <v>9880</v>
      </c>
    </row>
    <row r="6" ht="15.75" customHeight="1">
      <c r="A6" s="1099" t="s">
        <v>5217</v>
      </c>
      <c r="B6" s="1088" t="s">
        <v>6845</v>
      </c>
      <c r="C6" s="1385">
        <v>0.050416666666666665</v>
      </c>
      <c r="D6" s="1106" t="s">
        <v>9881</v>
      </c>
      <c r="E6" s="1386" t="s">
        <v>9882</v>
      </c>
      <c r="F6" s="1101" t="s">
        <v>9883</v>
      </c>
      <c r="G6" s="1101" t="s">
        <v>9884</v>
      </c>
      <c r="H6" s="1106" t="s">
        <v>9885</v>
      </c>
      <c r="I6" s="1382" t="s">
        <v>9858</v>
      </c>
      <c r="J6" s="1106" t="s">
        <v>9886</v>
      </c>
      <c r="K6" s="1106" t="s">
        <v>9887</v>
      </c>
      <c r="L6" s="1101" t="s">
        <v>9888</v>
      </c>
      <c r="M6" s="1383">
        <v>0.0512037037037037</v>
      </c>
      <c r="N6" s="1384" t="str">
        <f t="shared" si="1"/>
        <v>1:08</v>
      </c>
      <c r="O6" s="1106" t="s">
        <v>9880</v>
      </c>
    </row>
    <row r="7" ht="15.75" customHeight="1">
      <c r="A7" s="1143" t="s">
        <v>1292</v>
      </c>
      <c r="B7" s="1088" t="s">
        <v>6845</v>
      </c>
      <c r="C7" s="1381">
        <v>0.05061342592592592</v>
      </c>
      <c r="D7" s="1382" t="s">
        <v>9853</v>
      </c>
      <c r="E7" s="1386" t="s">
        <v>9889</v>
      </c>
      <c r="F7" s="1106" t="s">
        <v>9890</v>
      </c>
      <c r="G7" s="1106" t="s">
        <v>9891</v>
      </c>
      <c r="H7" s="1106" t="s">
        <v>9892</v>
      </c>
      <c r="I7" s="1106" t="s">
        <v>9893</v>
      </c>
      <c r="J7" s="1106" t="s">
        <v>9894</v>
      </c>
      <c r="K7" s="1106" t="s">
        <v>9895</v>
      </c>
      <c r="L7" s="1106" t="s">
        <v>5121</v>
      </c>
      <c r="M7" s="1383">
        <v>0.05153935185185185</v>
      </c>
      <c r="N7" s="1384" t="str">
        <f t="shared" si="1"/>
        <v>1:20</v>
      </c>
      <c r="O7" s="1106" t="s">
        <v>9880</v>
      </c>
    </row>
    <row r="8" ht="15.75" customHeight="1">
      <c r="A8" s="1087" t="s">
        <v>216</v>
      </c>
      <c r="B8" s="1088" t="s">
        <v>6845</v>
      </c>
      <c r="C8" s="1381">
        <v>0.05068287037037037</v>
      </c>
      <c r="D8" s="1106" t="s">
        <v>9896</v>
      </c>
      <c r="E8" s="1386" t="s">
        <v>9897</v>
      </c>
      <c r="F8" s="1101" t="s">
        <v>9898</v>
      </c>
      <c r="G8" s="1106" t="s">
        <v>9899</v>
      </c>
      <c r="H8" s="1101" t="s">
        <v>9900</v>
      </c>
      <c r="I8" s="1106" t="s">
        <v>9901</v>
      </c>
      <c r="J8" s="1106" t="s">
        <v>9902</v>
      </c>
      <c r="K8" s="1106" t="s">
        <v>9903</v>
      </c>
      <c r="L8" s="1125" t="s">
        <v>6870</v>
      </c>
      <c r="M8" s="1383">
        <v>0.05164351851851852</v>
      </c>
      <c r="N8" s="1384" t="str">
        <f t="shared" si="1"/>
        <v>1:23</v>
      </c>
      <c r="O8" s="1106" t="s">
        <v>9880</v>
      </c>
    </row>
    <row r="9" ht="15.75" customHeight="1">
      <c r="A9" s="1099" t="s">
        <v>1523</v>
      </c>
      <c r="B9" s="1088" t="s">
        <v>6845</v>
      </c>
      <c r="C9" s="1387">
        <v>0.050729166666666665</v>
      </c>
      <c r="D9" s="1106" t="s">
        <v>9904</v>
      </c>
      <c r="E9" s="1386" t="s">
        <v>9905</v>
      </c>
      <c r="F9" s="1106" t="s">
        <v>9906</v>
      </c>
      <c r="G9" s="1106" t="s">
        <v>9907</v>
      </c>
      <c r="H9" s="1106" t="s">
        <v>9908</v>
      </c>
      <c r="I9" s="1106" t="s">
        <v>9171</v>
      </c>
      <c r="J9" s="1106" t="s">
        <v>9909</v>
      </c>
      <c r="K9" s="1106" t="s">
        <v>9910</v>
      </c>
      <c r="L9" s="1106" t="s">
        <v>9911</v>
      </c>
      <c r="M9" s="1383">
        <v>0.05137731481481481</v>
      </c>
      <c r="N9" s="1384" t="str">
        <f t="shared" si="1"/>
        <v>0:56</v>
      </c>
      <c r="O9" s="1106" t="s">
        <v>9880</v>
      </c>
    </row>
    <row r="10" ht="16.5" customHeight="1">
      <c r="A10" s="1388" t="s">
        <v>2059</v>
      </c>
      <c r="B10" s="1088" t="s">
        <v>6845</v>
      </c>
      <c r="C10" s="1389">
        <v>0.05103009259259259</v>
      </c>
      <c r="D10" s="1106" t="s">
        <v>9912</v>
      </c>
      <c r="E10" s="1386" t="s">
        <v>8601</v>
      </c>
      <c r="F10" s="1106" t="s">
        <v>9913</v>
      </c>
      <c r="G10" s="1106" t="s">
        <v>9914</v>
      </c>
      <c r="H10" s="1106" t="s">
        <v>9915</v>
      </c>
      <c r="I10" s="1106" t="s">
        <v>9916</v>
      </c>
      <c r="J10" s="1106" t="s">
        <v>9917</v>
      </c>
      <c r="K10" s="1106" t="s">
        <v>9918</v>
      </c>
      <c r="L10" s="1106" t="s">
        <v>9919</v>
      </c>
      <c r="M10" s="1383">
        <v>0.051909722222222225</v>
      </c>
      <c r="N10" s="1384" t="str">
        <f t="shared" si="1"/>
        <v>1:16</v>
      </c>
      <c r="O10" s="1106" t="s">
        <v>9880</v>
      </c>
    </row>
    <row r="11">
      <c r="A11" s="1390" t="s">
        <v>1655</v>
      </c>
      <c r="B11" s="1391" t="s">
        <v>6845</v>
      </c>
      <c r="C11" s="1385">
        <v>0.05119212962962963</v>
      </c>
      <c r="D11" s="1392" t="s">
        <v>9920</v>
      </c>
      <c r="E11" s="1104" t="s">
        <v>9921</v>
      </c>
      <c r="F11" s="1106" t="s">
        <v>9922</v>
      </c>
      <c r="G11" s="1106" t="s">
        <v>9923</v>
      </c>
      <c r="H11" s="1106" t="s">
        <v>9924</v>
      </c>
      <c r="I11" s="1106" t="s">
        <v>9925</v>
      </c>
      <c r="J11" s="1106" t="s">
        <v>9926</v>
      </c>
      <c r="K11" s="1106" t="s">
        <v>9927</v>
      </c>
      <c r="L11" s="1106" t="s">
        <v>664</v>
      </c>
      <c r="M11" s="1383">
        <v>0.0525</v>
      </c>
      <c r="N11" s="1383" t="str">
        <f t="shared" si="1"/>
        <v>1:53</v>
      </c>
      <c r="O11" s="1106" t="s">
        <v>9928</v>
      </c>
    </row>
    <row r="12" ht="15.75" customHeight="1">
      <c r="A12" s="1087" t="s">
        <v>705</v>
      </c>
      <c r="B12" s="1088" t="s">
        <v>6845</v>
      </c>
      <c r="C12" s="1381">
        <v>0.05122685185185185</v>
      </c>
      <c r="D12" s="1106" t="s">
        <v>9929</v>
      </c>
      <c r="E12" s="1386" t="s">
        <v>8080</v>
      </c>
      <c r="F12" s="1106" t="s">
        <v>9930</v>
      </c>
      <c r="G12" s="1106" t="s">
        <v>9931</v>
      </c>
      <c r="H12" s="1106" t="s">
        <v>9932</v>
      </c>
      <c r="I12" s="1106" t="s">
        <v>6850</v>
      </c>
      <c r="J12" s="1106" t="s">
        <v>9933</v>
      </c>
      <c r="K12" s="1106" t="s">
        <v>9934</v>
      </c>
      <c r="L12" s="1101" t="s">
        <v>9935</v>
      </c>
      <c r="M12" s="1383">
        <v>0.052037037037037034</v>
      </c>
      <c r="N12" s="1384" t="str">
        <f t="shared" si="1"/>
        <v>1:10</v>
      </c>
      <c r="O12" s="1106" t="s">
        <v>9880</v>
      </c>
    </row>
    <row r="13" ht="15.75" customHeight="1">
      <c r="A13" s="1099" t="s">
        <v>7166</v>
      </c>
      <c r="B13" s="1088" t="s">
        <v>6845</v>
      </c>
      <c r="C13" s="1385">
        <v>0.05144675925925926</v>
      </c>
      <c r="D13" s="1106" t="s">
        <v>9936</v>
      </c>
      <c r="E13" s="1386" t="s">
        <v>9937</v>
      </c>
      <c r="F13" s="1106" t="s">
        <v>9938</v>
      </c>
      <c r="G13" s="1106" t="s">
        <v>9939</v>
      </c>
      <c r="H13" s="1106" t="s">
        <v>9940</v>
      </c>
      <c r="I13" s="1106" t="s">
        <v>9941</v>
      </c>
      <c r="J13" s="1106" t="s">
        <v>9942</v>
      </c>
      <c r="K13" s="1106" t="s">
        <v>9943</v>
      </c>
      <c r="L13" s="1393" t="s">
        <v>7190</v>
      </c>
      <c r="M13" s="1383">
        <v>0.05258101851851852</v>
      </c>
      <c r="N13" s="1384" t="str">
        <f t="shared" si="1"/>
        <v>1:38</v>
      </c>
      <c r="O13" s="1106" t="s">
        <v>9880</v>
      </c>
    </row>
    <row r="14" ht="15.75" customHeight="1">
      <c r="A14" s="1163" t="s">
        <v>7219</v>
      </c>
      <c r="B14" s="1209" t="s">
        <v>6873</v>
      </c>
      <c r="C14" s="1381">
        <v>0.05146990740740741</v>
      </c>
      <c r="D14" s="1394" t="s">
        <v>9861</v>
      </c>
      <c r="E14" s="1104" t="s">
        <v>8317</v>
      </c>
      <c r="F14" s="1394" t="s">
        <v>9863</v>
      </c>
      <c r="G14" s="1394" t="s">
        <v>9864</v>
      </c>
      <c r="H14" s="1394" t="s">
        <v>9865</v>
      </c>
      <c r="I14" s="1106" t="s">
        <v>9944</v>
      </c>
      <c r="J14" s="1394" t="s">
        <v>9867</v>
      </c>
      <c r="K14" s="1394" t="s">
        <v>9868</v>
      </c>
      <c r="L14" s="1218" t="s">
        <v>5167</v>
      </c>
      <c r="M14" s="1383">
        <v>0.05236111111111111</v>
      </c>
      <c r="N14" s="1384" t="str">
        <f t="shared" si="1"/>
        <v>1:17</v>
      </c>
      <c r="O14" s="1106" t="s">
        <v>9880</v>
      </c>
    </row>
    <row r="15" ht="15.75" customHeight="1">
      <c r="A15" s="1087" t="s">
        <v>519</v>
      </c>
      <c r="B15" s="1088" t="s">
        <v>6845</v>
      </c>
      <c r="C15" s="1385">
        <v>0.051550925925925924</v>
      </c>
      <c r="D15" s="1106" t="s">
        <v>9945</v>
      </c>
      <c r="E15" s="1386" t="s">
        <v>8300</v>
      </c>
      <c r="F15" s="1106" t="s">
        <v>9946</v>
      </c>
      <c r="G15" s="1106" t="s">
        <v>9947</v>
      </c>
      <c r="H15" s="1106" t="s">
        <v>9948</v>
      </c>
      <c r="I15" s="1106" t="s">
        <v>9949</v>
      </c>
      <c r="J15" s="1106" t="s">
        <v>9950</v>
      </c>
      <c r="K15" s="1106" t="s">
        <v>9951</v>
      </c>
      <c r="L15" s="1393" t="s">
        <v>9952</v>
      </c>
      <c r="M15" s="1383">
        <v>0.05229166666666667</v>
      </c>
      <c r="N15" s="1384" t="str">
        <f t="shared" si="1"/>
        <v>1:04</v>
      </c>
      <c r="O15" s="1106" t="s">
        <v>9880</v>
      </c>
    </row>
    <row r="16" ht="15.75" customHeight="1">
      <c r="A16" s="1163" t="s">
        <v>1041</v>
      </c>
      <c r="B16" s="1209" t="s">
        <v>6845</v>
      </c>
      <c r="C16" s="1381">
        <v>0.0515625</v>
      </c>
      <c r="D16" s="1106" t="s">
        <v>9953</v>
      </c>
      <c r="E16" s="1104" t="s">
        <v>9954</v>
      </c>
      <c r="F16" s="1106" t="s">
        <v>9955</v>
      </c>
      <c r="G16" s="1106" t="s">
        <v>9956</v>
      </c>
      <c r="H16" s="1101" t="s">
        <v>9957</v>
      </c>
      <c r="I16" s="1106" t="s">
        <v>9958</v>
      </c>
      <c r="J16" s="1106" t="s">
        <v>9959</v>
      </c>
      <c r="K16" s="1106" t="s">
        <v>9960</v>
      </c>
      <c r="L16" s="1106" t="s">
        <v>7652</v>
      </c>
      <c r="M16" s="1383">
        <v>0.05246527777777778</v>
      </c>
      <c r="N16" s="1384" t="str">
        <f t="shared" si="1"/>
        <v>1:18</v>
      </c>
      <c r="O16" s="1106" t="s">
        <v>9961</v>
      </c>
    </row>
    <row r="17">
      <c r="A17" s="1395" t="s">
        <v>1523</v>
      </c>
      <c r="B17" s="1175" t="s">
        <v>6908</v>
      </c>
      <c r="C17" s="1381">
        <v>0.05158564814814815</v>
      </c>
      <c r="D17" s="1396" t="s">
        <v>9869</v>
      </c>
      <c r="E17" s="1397" t="s">
        <v>9870</v>
      </c>
      <c r="F17" s="1396" t="s">
        <v>9871</v>
      </c>
      <c r="G17" s="1396" t="s">
        <v>9872</v>
      </c>
      <c r="H17" s="1396" t="s">
        <v>9873</v>
      </c>
      <c r="I17" s="1396" t="s">
        <v>9874</v>
      </c>
      <c r="J17" s="1396" t="s">
        <v>9875</v>
      </c>
      <c r="K17" s="1396" t="s">
        <v>9876</v>
      </c>
      <c r="L17" s="1396" t="s">
        <v>6940</v>
      </c>
      <c r="M17" s="1383">
        <v>0.052141203703703703</v>
      </c>
      <c r="N17" s="1384" t="str">
        <f t="shared" si="1"/>
        <v>0:48</v>
      </c>
      <c r="O17" s="1106" t="s">
        <v>9962</v>
      </c>
    </row>
    <row r="18" ht="15.75" customHeight="1">
      <c r="A18" s="1163" t="s">
        <v>9963</v>
      </c>
      <c r="B18" s="1209" t="s">
        <v>6845</v>
      </c>
      <c r="C18" s="1381">
        <v>0.051770833333333335</v>
      </c>
      <c r="D18" s="1398" t="s">
        <v>9964</v>
      </c>
      <c r="E18" s="1104" t="s">
        <v>9965</v>
      </c>
      <c r="F18" s="1106" t="s">
        <v>9966</v>
      </c>
      <c r="G18" s="1106" t="s">
        <v>9967</v>
      </c>
      <c r="H18" s="1106" t="s">
        <v>9968</v>
      </c>
      <c r="I18" s="1106" t="s">
        <v>9969</v>
      </c>
      <c r="J18" s="1106" t="s">
        <v>9970</v>
      </c>
      <c r="K18" s="1106" t="s">
        <v>9971</v>
      </c>
      <c r="L18" s="1106" t="s">
        <v>9972</v>
      </c>
      <c r="M18" s="1383">
        <v>0.05238425925925926</v>
      </c>
      <c r="N18" s="1383"/>
      <c r="O18" s="1106" t="s">
        <v>9973</v>
      </c>
    </row>
    <row r="19" ht="15.75" customHeight="1">
      <c r="A19" s="1184" t="s">
        <v>423</v>
      </c>
      <c r="B19" s="1209" t="s">
        <v>6873</v>
      </c>
      <c r="C19" s="1385">
        <v>0.05224537037037037</v>
      </c>
      <c r="D19" s="1106" t="s">
        <v>9974</v>
      </c>
      <c r="E19" s="1399" t="s">
        <v>9862</v>
      </c>
      <c r="F19" s="1106" t="s">
        <v>9975</v>
      </c>
      <c r="G19" s="1106" t="s">
        <v>9976</v>
      </c>
      <c r="H19" s="1106" t="s">
        <v>9977</v>
      </c>
      <c r="I19" s="1394" t="s">
        <v>9866</v>
      </c>
      <c r="J19" s="1106" t="s">
        <v>9978</v>
      </c>
      <c r="K19" s="1101" t="s">
        <v>9979</v>
      </c>
      <c r="L19" s="1106" t="s">
        <v>9980</v>
      </c>
      <c r="M19" s="1383">
        <v>0.053043981481481484</v>
      </c>
      <c r="N19" s="1384" t="str">
        <f>TEXT(M19-C19, "m:ss")</f>
        <v>1:09</v>
      </c>
      <c r="O19" s="1106" t="s">
        <v>9981</v>
      </c>
    </row>
    <row r="20" ht="15.75" customHeight="1">
      <c r="A20" s="1163" t="s">
        <v>6441</v>
      </c>
      <c r="B20" s="1209" t="s">
        <v>6845</v>
      </c>
      <c r="C20" s="1381">
        <v>0.05268518518518518</v>
      </c>
      <c r="D20" s="1392" t="s">
        <v>9982</v>
      </c>
      <c r="E20" s="1104" t="s">
        <v>9983</v>
      </c>
      <c r="F20" s="1106" t="s">
        <v>9984</v>
      </c>
      <c r="G20" s="1106" t="s">
        <v>9985</v>
      </c>
      <c r="H20" s="1106" t="s">
        <v>9986</v>
      </c>
      <c r="I20" s="1106" t="s">
        <v>9987</v>
      </c>
      <c r="J20" s="1106" t="s">
        <v>9988</v>
      </c>
      <c r="K20" s="1106" t="s">
        <v>9989</v>
      </c>
      <c r="L20" s="1106" t="s">
        <v>8029</v>
      </c>
      <c r="M20" s="1383">
        <v>0.05331018518518518</v>
      </c>
      <c r="N20" s="1400">
        <v>0.03611111111111111</v>
      </c>
      <c r="O20" s="1106" t="s">
        <v>9990</v>
      </c>
    </row>
    <row r="21" ht="15.75" customHeight="1">
      <c r="A21" s="1163" t="s">
        <v>2284</v>
      </c>
      <c r="B21" s="1209" t="s">
        <v>6845</v>
      </c>
      <c r="C21" s="1401">
        <v>0.05282407407407407</v>
      </c>
      <c r="D21" s="1106" t="s">
        <v>9991</v>
      </c>
      <c r="E21" s="1104" t="s">
        <v>9992</v>
      </c>
      <c r="F21" s="1106" t="s">
        <v>9993</v>
      </c>
      <c r="G21" s="1106" t="s">
        <v>9994</v>
      </c>
      <c r="H21" s="1106" t="s">
        <v>9995</v>
      </c>
      <c r="I21" s="1106" t="s">
        <v>9996</v>
      </c>
      <c r="J21" s="1106" t="s">
        <v>9997</v>
      </c>
      <c r="K21" s="1106" t="s">
        <v>9998</v>
      </c>
      <c r="L21" s="1106" t="s">
        <v>8189</v>
      </c>
      <c r="M21" s="1383">
        <v>0.054224537037037036</v>
      </c>
      <c r="N21" s="1384" t="str">
        <f t="shared" ref="N21:N23" si="2">TEXT(M21-C21, "m:ss")</f>
        <v>2:01</v>
      </c>
      <c r="O21" s="1106" t="s">
        <v>9999</v>
      </c>
    </row>
    <row r="22" ht="15.75" customHeight="1">
      <c r="A22" s="1184" t="s">
        <v>2395</v>
      </c>
      <c r="B22" s="1209" t="s">
        <v>6873</v>
      </c>
      <c r="C22" s="1385">
        <v>0.05292824074074074</v>
      </c>
      <c r="D22" s="1106" t="s">
        <v>10000</v>
      </c>
      <c r="E22" s="1386" t="s">
        <v>10001</v>
      </c>
      <c r="F22" s="1106" t="s">
        <v>9887</v>
      </c>
      <c r="G22" s="1106" t="s">
        <v>10002</v>
      </c>
      <c r="H22" s="1106" t="s">
        <v>10003</v>
      </c>
      <c r="I22" s="1106" t="s">
        <v>10004</v>
      </c>
      <c r="J22" s="1106" t="s">
        <v>10005</v>
      </c>
      <c r="K22" s="1106" t="s">
        <v>10006</v>
      </c>
      <c r="L22" s="1106" t="s">
        <v>10007</v>
      </c>
      <c r="M22" s="1383">
        <v>0.054421296296296294</v>
      </c>
      <c r="N22" s="1384" t="str">
        <f t="shared" si="2"/>
        <v>2:09</v>
      </c>
      <c r="O22" s="1106" t="s">
        <v>10008</v>
      </c>
    </row>
    <row r="23" ht="16.5" customHeight="1">
      <c r="A23" s="1390" t="s">
        <v>2886</v>
      </c>
      <c r="B23" s="1209" t="s">
        <v>6845</v>
      </c>
      <c r="C23" s="1385">
        <v>0.05354166666666667</v>
      </c>
      <c r="D23" s="1106" t="s">
        <v>10009</v>
      </c>
      <c r="E23" s="1104" t="s">
        <v>10010</v>
      </c>
      <c r="F23" s="1106" t="s">
        <v>10011</v>
      </c>
      <c r="G23" s="1106" t="s">
        <v>10012</v>
      </c>
      <c r="H23" s="1106" t="s">
        <v>10013</v>
      </c>
      <c r="I23" s="1106" t="s">
        <v>7244</v>
      </c>
      <c r="J23" s="1106" t="s">
        <v>10014</v>
      </c>
      <c r="K23" s="1106" t="s">
        <v>10015</v>
      </c>
      <c r="L23" s="1106" t="s">
        <v>8415</v>
      </c>
      <c r="M23" s="1383">
        <v>0.05430555555555556</v>
      </c>
      <c r="N23" s="1384" t="str">
        <f t="shared" si="2"/>
        <v>1:06</v>
      </c>
      <c r="O23" s="1106" t="s">
        <v>9880</v>
      </c>
    </row>
    <row r="24" ht="15.75" customHeight="1">
      <c r="A24" s="1184" t="s">
        <v>3295</v>
      </c>
      <c r="B24" s="1209" t="s">
        <v>6845</v>
      </c>
      <c r="C24" s="1385">
        <v>0.05364583333333333</v>
      </c>
      <c r="D24" s="1398" t="s">
        <v>10016</v>
      </c>
      <c r="E24" s="1104" t="s">
        <v>10017</v>
      </c>
      <c r="F24" s="1106" t="s">
        <v>10018</v>
      </c>
      <c r="G24" s="1402" t="s">
        <v>10019</v>
      </c>
      <c r="H24" s="1106" t="s">
        <v>10020</v>
      </c>
      <c r="I24" s="1106" t="s">
        <v>10021</v>
      </c>
      <c r="J24" s="1106" t="s">
        <v>10022</v>
      </c>
      <c r="K24" s="1106" t="s">
        <v>10023</v>
      </c>
      <c r="L24" s="1106" t="s">
        <v>8531</v>
      </c>
      <c r="M24" s="1383">
        <v>0.05510416666666667</v>
      </c>
      <c r="N24" s="1400">
        <v>0.0875</v>
      </c>
      <c r="O24" s="1106" t="s">
        <v>10024</v>
      </c>
    </row>
    <row r="25" ht="15.75" customHeight="1">
      <c r="A25" s="1184" t="s">
        <v>1431</v>
      </c>
      <c r="B25" s="1083" t="s">
        <v>6873</v>
      </c>
      <c r="C25" s="1385">
        <v>0.05378472222222222</v>
      </c>
      <c r="D25" s="1392" t="s">
        <v>10025</v>
      </c>
      <c r="E25" s="1104" t="s">
        <v>10026</v>
      </c>
      <c r="F25" s="1106" t="s">
        <v>10027</v>
      </c>
      <c r="G25" s="1106" t="s">
        <v>10028</v>
      </c>
      <c r="H25" s="1106" t="s">
        <v>10029</v>
      </c>
      <c r="I25" s="1106" t="s">
        <v>6482</v>
      </c>
      <c r="J25" s="1106" t="s">
        <v>10030</v>
      </c>
      <c r="K25" s="1106" t="s">
        <v>10031</v>
      </c>
      <c r="L25" s="1106" t="s">
        <v>7926</v>
      </c>
      <c r="M25" s="1383">
        <v>0.054560185185185184</v>
      </c>
      <c r="N25" s="1383"/>
      <c r="O25" s="1106"/>
    </row>
    <row r="26" ht="15.75" customHeight="1">
      <c r="A26" s="1184"/>
      <c r="B26" s="1088"/>
      <c r="C26" s="1403"/>
      <c r="D26" s="1244"/>
      <c r="E26" s="1386"/>
      <c r="F26" s="1106"/>
      <c r="G26" s="1106"/>
      <c r="H26" s="1106"/>
      <c r="I26" s="1106"/>
      <c r="J26" s="1106"/>
      <c r="K26" s="1106"/>
      <c r="L26" s="1106"/>
      <c r="M26" s="1383"/>
      <c r="N26" s="1383"/>
      <c r="O26" s="1106"/>
    </row>
    <row r="27" ht="15.0" customHeight="1">
      <c r="A27" s="1404"/>
      <c r="B27" s="1150"/>
      <c r="C27" s="1385"/>
      <c r="D27" s="1233"/>
      <c r="E27" s="1386"/>
      <c r="F27" s="1106"/>
      <c r="G27" s="1106"/>
      <c r="H27" s="1106"/>
      <c r="I27" s="1106"/>
      <c r="J27" s="1106"/>
      <c r="K27" s="1106"/>
      <c r="L27" s="1106"/>
      <c r="M27" s="1383"/>
      <c r="N27" s="1383"/>
      <c r="O27" s="1106"/>
    </row>
    <row r="28" ht="15.75" customHeight="1">
      <c r="A28" s="1099"/>
      <c r="B28" s="1175"/>
      <c r="C28" s="1385"/>
      <c r="D28" s="1244"/>
      <c r="E28" s="1386"/>
      <c r="F28" s="1106"/>
      <c r="G28" s="1106"/>
      <c r="H28" s="1106"/>
      <c r="I28" s="1106"/>
      <c r="J28" s="1106"/>
      <c r="K28" s="1106"/>
      <c r="L28" s="1106"/>
      <c r="M28" s="1383"/>
      <c r="N28" s="1383"/>
      <c r="O28" s="1106"/>
    </row>
    <row r="29" ht="15.75" customHeight="1">
      <c r="A29" s="1184"/>
      <c r="B29" s="1201"/>
      <c r="C29" s="1403"/>
      <c r="D29" s="1233"/>
      <c r="E29" s="1386"/>
      <c r="F29" s="1106"/>
      <c r="G29" s="1106"/>
      <c r="H29" s="1106"/>
      <c r="I29" s="1106"/>
      <c r="J29" s="1106"/>
      <c r="K29" s="1106"/>
      <c r="L29" s="1106"/>
      <c r="M29" s="1383"/>
      <c r="N29" s="1383"/>
      <c r="O29" s="1106"/>
    </row>
    <row r="30" ht="15.75" customHeight="1">
      <c r="A30" s="1163"/>
      <c r="B30" s="1201"/>
      <c r="C30" s="1405"/>
      <c r="D30" s="1244"/>
      <c r="E30" s="1386"/>
      <c r="F30" s="1106"/>
      <c r="G30" s="1106"/>
      <c r="H30" s="1106"/>
      <c r="I30" s="1106"/>
      <c r="J30" s="1106"/>
      <c r="K30" s="1106"/>
      <c r="L30" s="1106"/>
      <c r="M30" s="1383"/>
      <c r="N30" s="1383"/>
      <c r="O30" s="1106"/>
    </row>
    <row r="31" ht="15.75" customHeight="1">
      <c r="A31" s="1099"/>
      <c r="B31" s="1088"/>
      <c r="C31" s="1403"/>
      <c r="D31" s="1233"/>
      <c r="E31" s="1386"/>
      <c r="F31" s="1106"/>
      <c r="G31" s="1106"/>
      <c r="H31" s="1106"/>
      <c r="I31" s="1106"/>
      <c r="J31" s="1106"/>
      <c r="K31" s="1106"/>
      <c r="L31" s="1106"/>
      <c r="M31" s="1383"/>
      <c r="N31" s="1383"/>
      <c r="O31" s="1106"/>
    </row>
    <row r="32" ht="15.75" customHeight="1">
      <c r="A32" s="1143"/>
      <c r="B32" s="1088"/>
      <c r="C32" s="1381"/>
      <c r="D32" s="1244"/>
      <c r="E32" s="1386"/>
      <c r="F32" s="1106"/>
      <c r="G32" s="1106"/>
      <c r="H32" s="1106"/>
      <c r="I32" s="1106"/>
      <c r="J32" s="1106"/>
      <c r="K32" s="1106"/>
      <c r="L32" s="1106"/>
      <c r="M32" s="1383"/>
      <c r="N32" s="1383"/>
      <c r="O32" s="1106"/>
    </row>
    <row r="33" ht="15.75" customHeight="1">
      <c r="A33" s="1099"/>
      <c r="B33" s="1088"/>
      <c r="C33" s="1403"/>
      <c r="D33" s="1233"/>
      <c r="E33" s="1386"/>
      <c r="F33" s="1106"/>
      <c r="G33" s="1106"/>
      <c r="H33" s="1106"/>
      <c r="I33" s="1106"/>
      <c r="J33" s="1106"/>
      <c r="K33" s="1106"/>
      <c r="L33" s="1106"/>
      <c r="M33" s="1383"/>
      <c r="N33" s="1383"/>
      <c r="O33" s="1106"/>
    </row>
    <row r="34" ht="15.75" customHeight="1">
      <c r="A34" s="1143"/>
      <c r="B34" s="1088"/>
      <c r="C34" s="1405"/>
      <c r="D34" s="1244"/>
      <c r="E34" s="1386"/>
      <c r="F34" s="1106"/>
      <c r="G34" s="1106"/>
      <c r="H34" s="1106"/>
      <c r="I34" s="1106"/>
      <c r="J34" s="1106"/>
      <c r="K34" s="1106"/>
      <c r="L34" s="1106"/>
      <c r="M34" s="1383"/>
      <c r="N34" s="1383"/>
      <c r="O34" s="1106"/>
    </row>
    <row r="35" ht="15.75" customHeight="1">
      <c r="A35" s="1099"/>
      <c r="B35" s="1088"/>
      <c r="C35" s="1403"/>
      <c r="D35" s="1233"/>
      <c r="E35" s="1386"/>
      <c r="F35" s="1106"/>
      <c r="G35" s="1106"/>
      <c r="H35" s="1106"/>
      <c r="I35" s="1106"/>
      <c r="J35" s="1106"/>
      <c r="K35" s="1106"/>
      <c r="L35" s="1106"/>
      <c r="M35" s="1383"/>
      <c r="N35" s="1383"/>
      <c r="O35" s="1106"/>
    </row>
    <row r="36">
      <c r="A36" s="1395"/>
      <c r="B36" s="1406"/>
      <c r="C36" s="1381"/>
      <c r="D36" s="1244"/>
      <c r="E36" s="1386"/>
      <c r="F36" s="1106"/>
      <c r="G36" s="1106"/>
      <c r="H36" s="1106"/>
      <c r="I36" s="1106"/>
      <c r="J36" s="1106"/>
      <c r="K36" s="1106"/>
      <c r="L36" s="1106"/>
      <c r="M36" s="1383"/>
      <c r="N36" s="1383"/>
      <c r="O36" s="1106"/>
    </row>
    <row r="37" ht="15.75" customHeight="1">
      <c r="A37" s="1163"/>
      <c r="B37" s="1201"/>
      <c r="C37" s="1405"/>
      <c r="D37" s="1233"/>
      <c r="E37" s="1386"/>
      <c r="F37" s="1106"/>
      <c r="G37" s="1106"/>
      <c r="H37" s="1106"/>
      <c r="I37" s="1106"/>
      <c r="J37" s="1106"/>
      <c r="K37" s="1106"/>
      <c r="L37" s="1106"/>
      <c r="M37" s="1383"/>
      <c r="N37" s="1383"/>
      <c r="O37" s="1106"/>
    </row>
    <row r="38" ht="15.75" customHeight="1">
      <c r="A38" s="1184"/>
      <c r="B38" s="1150"/>
      <c r="C38" s="1403"/>
      <c r="D38" s="1244"/>
      <c r="E38" s="1386"/>
      <c r="F38" s="1106"/>
      <c r="G38" s="1106"/>
      <c r="H38" s="1106"/>
      <c r="I38" s="1106"/>
      <c r="J38" s="1106"/>
      <c r="K38" s="1106"/>
      <c r="L38" s="1106"/>
      <c r="M38" s="1383"/>
      <c r="N38" s="1383"/>
      <c r="O38" s="1106"/>
    </row>
    <row r="39">
      <c r="A39" s="1390"/>
      <c r="B39" s="1391"/>
      <c r="C39" s="1381"/>
      <c r="D39" s="1233"/>
      <c r="E39" s="1386"/>
      <c r="F39" s="1106"/>
      <c r="G39" s="1106"/>
      <c r="H39" s="1106"/>
      <c r="I39" s="1106"/>
      <c r="J39" s="1106"/>
      <c r="K39" s="1106"/>
      <c r="L39" s="1106"/>
      <c r="M39" s="1383"/>
      <c r="N39" s="1383"/>
      <c r="O39" s="1106"/>
    </row>
    <row r="40" ht="15.75" customHeight="1">
      <c r="A40" s="1143"/>
      <c r="B40" s="1150"/>
      <c r="C40" s="1381"/>
      <c r="D40" s="1244"/>
      <c r="E40" s="1386"/>
      <c r="F40" s="1106"/>
      <c r="G40" s="1106"/>
      <c r="H40" s="1106"/>
      <c r="I40" s="1106"/>
      <c r="J40" s="1106"/>
      <c r="K40" s="1106"/>
      <c r="L40" s="1106"/>
      <c r="M40" s="1383"/>
      <c r="N40" s="1383"/>
      <c r="O40" s="1106"/>
    </row>
    <row r="41">
      <c r="A41" s="1163"/>
      <c r="B41" s="1163"/>
      <c r="C41" s="1381"/>
      <c r="D41" s="1233"/>
      <c r="E41" s="1386"/>
      <c r="F41" s="1106"/>
      <c r="G41" s="1106"/>
      <c r="H41" s="1106"/>
      <c r="I41" s="1106"/>
      <c r="J41" s="1106"/>
      <c r="K41" s="1106"/>
      <c r="L41" s="1106"/>
      <c r="M41" s="1383"/>
      <c r="N41" s="1383"/>
      <c r="O41" s="1106"/>
    </row>
    <row r="42" ht="15.75" customHeight="1">
      <c r="A42" s="1099"/>
      <c r="B42" s="1150"/>
      <c r="C42" s="1403"/>
      <c r="D42" s="1244"/>
      <c r="E42" s="1386"/>
      <c r="F42" s="1106"/>
      <c r="G42" s="1106"/>
      <c r="H42" s="1106"/>
      <c r="I42" s="1106"/>
      <c r="J42" s="1106"/>
      <c r="K42" s="1106"/>
      <c r="L42" s="1106"/>
      <c r="M42" s="1383"/>
      <c r="N42" s="1383"/>
      <c r="O42" s="1106"/>
    </row>
    <row r="43" ht="15.75" customHeight="1">
      <c r="A43" s="1143"/>
      <c r="B43" s="1088"/>
      <c r="C43" s="1405"/>
      <c r="D43" s="1233"/>
      <c r="E43" s="1386"/>
      <c r="F43" s="1106"/>
      <c r="G43" s="1106"/>
      <c r="H43" s="1106"/>
      <c r="I43" s="1106"/>
      <c r="J43" s="1106"/>
      <c r="K43" s="1106"/>
      <c r="L43" s="1106"/>
      <c r="M43" s="1383"/>
      <c r="N43" s="1383"/>
      <c r="O43" s="1106"/>
    </row>
    <row r="44">
      <c r="A44" s="1395"/>
      <c r="B44" s="1406"/>
      <c r="C44" s="1381"/>
      <c r="D44" s="1244"/>
      <c r="E44" s="1386"/>
      <c r="F44" s="1106"/>
      <c r="G44" s="1106"/>
      <c r="H44" s="1106"/>
      <c r="I44" s="1106"/>
      <c r="J44" s="1106"/>
      <c r="K44" s="1106"/>
      <c r="L44" s="1106"/>
      <c r="M44" s="1383"/>
      <c r="N44" s="1383"/>
      <c r="O44" s="1106"/>
    </row>
    <row r="45" ht="15.75" customHeight="1">
      <c r="A45" s="1143"/>
      <c r="B45" s="1088"/>
      <c r="C45" s="1405"/>
      <c r="D45" s="1233"/>
      <c r="E45" s="1386"/>
      <c r="F45" s="1106"/>
      <c r="G45" s="1106"/>
      <c r="H45" s="1106"/>
      <c r="I45" s="1106"/>
      <c r="J45" s="1106"/>
      <c r="K45" s="1106"/>
      <c r="L45" s="1106"/>
      <c r="M45" s="1383"/>
      <c r="N45" s="1383"/>
      <c r="O45" s="1106"/>
    </row>
    <row r="46" ht="15.75" customHeight="1">
      <c r="A46" s="1099"/>
      <c r="B46" s="1088"/>
      <c r="C46" s="1403"/>
      <c r="D46" s="1244"/>
      <c r="E46" s="1386"/>
      <c r="F46" s="1106"/>
      <c r="G46" s="1106"/>
      <c r="H46" s="1106"/>
      <c r="I46" s="1106"/>
      <c r="J46" s="1106"/>
      <c r="K46" s="1106"/>
      <c r="L46" s="1106"/>
      <c r="M46" s="1383"/>
      <c r="N46" s="1383"/>
      <c r="O46" s="1106"/>
    </row>
    <row r="47" ht="15.75" customHeight="1">
      <c r="A47" s="1143"/>
      <c r="B47" s="1150"/>
      <c r="C47" s="1405"/>
      <c r="D47" s="1233"/>
      <c r="E47" s="1386"/>
      <c r="F47" s="1106"/>
      <c r="G47" s="1106"/>
      <c r="H47" s="1106"/>
      <c r="I47" s="1106"/>
      <c r="J47" s="1106"/>
      <c r="K47" s="1106"/>
      <c r="L47" s="1106"/>
      <c r="M47" s="1383"/>
      <c r="N47" s="1383"/>
      <c r="O47" s="1106"/>
    </row>
    <row r="48" ht="15.0" customHeight="1">
      <c r="A48" s="1099"/>
      <c r="B48" s="1150"/>
      <c r="C48" s="1403"/>
      <c r="D48" s="1244"/>
      <c r="E48" s="1386"/>
      <c r="F48" s="1106"/>
      <c r="G48" s="1106"/>
      <c r="H48" s="1106"/>
      <c r="I48" s="1106"/>
      <c r="J48" s="1106"/>
      <c r="K48" s="1106"/>
      <c r="L48" s="1106"/>
      <c r="M48" s="1383"/>
      <c r="N48" s="1383"/>
      <c r="O48" s="1106"/>
    </row>
    <row r="49" ht="15.75" customHeight="1">
      <c r="A49" s="1163"/>
      <c r="B49" s="1209"/>
      <c r="C49" s="1381"/>
      <c r="D49" s="1233"/>
      <c r="E49" s="1386"/>
      <c r="F49" s="1106"/>
      <c r="G49" s="1106"/>
      <c r="H49" s="1106"/>
      <c r="I49" s="1106"/>
      <c r="J49" s="1106"/>
      <c r="K49" s="1106"/>
      <c r="L49" s="1106"/>
      <c r="M49" s="1383"/>
      <c r="N49" s="1383"/>
      <c r="O49" s="1106"/>
    </row>
    <row r="50" ht="15.75" customHeight="1">
      <c r="A50" s="1143"/>
      <c r="B50" s="1201"/>
      <c r="C50" s="1405"/>
      <c r="D50" s="1244"/>
      <c r="E50" s="1386"/>
      <c r="F50" s="1106"/>
      <c r="G50" s="1106"/>
      <c r="H50" s="1106"/>
      <c r="I50" s="1106"/>
      <c r="J50" s="1106"/>
      <c r="K50" s="1106"/>
      <c r="L50" s="1106"/>
      <c r="M50" s="1383"/>
      <c r="N50" s="1383"/>
      <c r="O50" s="1106"/>
    </row>
    <row r="51">
      <c r="A51" s="1390"/>
      <c r="B51" s="1391"/>
      <c r="C51" s="1407"/>
      <c r="D51" s="1233"/>
      <c r="E51" s="1386"/>
      <c r="F51" s="1106"/>
      <c r="G51" s="1106"/>
      <c r="H51" s="1106"/>
      <c r="I51" s="1106"/>
      <c r="J51" s="1106"/>
      <c r="K51" s="1106"/>
      <c r="L51" s="1106"/>
      <c r="M51" s="1383"/>
      <c r="N51" s="1383"/>
      <c r="O51" s="1106"/>
    </row>
    <row r="52" ht="15.75" customHeight="1">
      <c r="A52" s="1099"/>
      <c r="B52" s="1088"/>
      <c r="C52" s="1403"/>
      <c r="D52" s="1244"/>
      <c r="E52" s="1386"/>
      <c r="F52" s="1106"/>
      <c r="G52" s="1106"/>
      <c r="H52" s="1106"/>
      <c r="I52" s="1106"/>
      <c r="J52" s="1106"/>
      <c r="K52" s="1106"/>
      <c r="L52" s="1106"/>
      <c r="M52" s="1383"/>
      <c r="N52" s="1383"/>
      <c r="O52" s="1106"/>
    </row>
    <row r="53" ht="15.75" customHeight="1">
      <c r="A53" s="1143"/>
      <c r="B53" s="1088"/>
      <c r="C53" s="1405"/>
      <c r="D53" s="1233"/>
      <c r="E53" s="1386"/>
      <c r="F53" s="1106"/>
      <c r="G53" s="1106"/>
      <c r="H53" s="1106"/>
      <c r="I53" s="1106"/>
      <c r="J53" s="1106"/>
      <c r="K53" s="1106"/>
      <c r="L53" s="1106"/>
      <c r="M53" s="1383"/>
      <c r="N53" s="1383"/>
      <c r="O53" s="1106"/>
    </row>
    <row r="54" ht="15.75" customHeight="1">
      <c r="A54" s="1395"/>
      <c r="B54" s="1406"/>
      <c r="C54" s="1381"/>
      <c r="D54" s="1244"/>
      <c r="E54" s="1386"/>
      <c r="F54" s="1106"/>
      <c r="G54" s="1106"/>
      <c r="H54" s="1106"/>
      <c r="I54" s="1106"/>
      <c r="J54" s="1106"/>
      <c r="K54" s="1106"/>
      <c r="L54" s="1106"/>
      <c r="M54" s="1383"/>
      <c r="N54" s="1383"/>
      <c r="O54" s="1106"/>
    </row>
    <row r="55" ht="15.75" customHeight="1">
      <c r="A55" s="1099"/>
      <c r="B55" s="1150"/>
      <c r="C55" s="1403"/>
      <c r="D55" s="1233"/>
      <c r="E55" s="1386"/>
      <c r="F55" s="1106"/>
      <c r="G55" s="1106"/>
      <c r="H55" s="1106"/>
      <c r="I55" s="1106"/>
      <c r="J55" s="1106"/>
      <c r="K55" s="1106"/>
      <c r="L55" s="1106"/>
      <c r="M55" s="1383"/>
      <c r="N55" s="1383"/>
      <c r="O55" s="1106"/>
    </row>
    <row r="56" ht="15.75" customHeight="1">
      <c r="A56" s="1143"/>
      <c r="B56" s="1201"/>
      <c r="C56" s="1405"/>
      <c r="D56" s="1244"/>
      <c r="E56" s="1386"/>
      <c r="F56" s="1106"/>
      <c r="G56" s="1106"/>
      <c r="H56" s="1106"/>
      <c r="I56" s="1106"/>
      <c r="J56" s="1106"/>
      <c r="K56" s="1106"/>
      <c r="L56" s="1106"/>
      <c r="M56" s="1383"/>
      <c r="N56" s="1383"/>
      <c r="O56" s="1106"/>
    </row>
    <row r="57" ht="15.75" customHeight="1">
      <c r="A57" s="1395"/>
      <c r="B57" s="1209"/>
      <c r="C57" s="1381"/>
      <c r="D57" s="1233"/>
      <c r="E57" s="1386"/>
      <c r="F57" s="1106"/>
      <c r="G57" s="1106"/>
      <c r="H57" s="1106"/>
      <c r="I57" s="1106"/>
      <c r="J57" s="1106"/>
      <c r="K57" s="1106"/>
      <c r="L57" s="1106"/>
      <c r="M57" s="1383"/>
      <c r="N57" s="1383"/>
      <c r="O57" s="1106"/>
    </row>
    <row r="58" ht="15.75" customHeight="1">
      <c r="A58" s="1163"/>
      <c r="B58" s="1175"/>
      <c r="C58" s="1381"/>
      <c r="D58" s="1244"/>
      <c r="E58" s="1386"/>
      <c r="F58" s="1106"/>
      <c r="G58" s="1106"/>
      <c r="H58" s="1106"/>
      <c r="I58" s="1106"/>
      <c r="J58" s="1106"/>
      <c r="K58" s="1106"/>
      <c r="L58" s="1106"/>
      <c r="M58" s="1383"/>
      <c r="N58" s="1383"/>
      <c r="O58" s="1106"/>
    </row>
    <row r="59" ht="15.75" customHeight="1">
      <c r="A59" s="1395"/>
      <c r="B59" s="1406"/>
      <c r="C59" s="1381"/>
      <c r="D59" s="1233"/>
      <c r="E59" s="1386"/>
      <c r="F59" s="1106"/>
      <c r="G59" s="1106"/>
      <c r="H59" s="1106"/>
      <c r="I59" s="1106"/>
      <c r="J59" s="1106"/>
      <c r="K59" s="1106"/>
      <c r="L59" s="1106"/>
      <c r="M59" s="1383"/>
      <c r="N59" s="1383"/>
      <c r="O59" s="1106"/>
    </row>
    <row r="60" ht="15.75" customHeight="1">
      <c r="A60" s="1143"/>
      <c r="B60" s="1201"/>
      <c r="C60" s="1405"/>
      <c r="D60" s="1244"/>
      <c r="E60" s="1386"/>
      <c r="F60" s="1106"/>
      <c r="G60" s="1106"/>
      <c r="H60" s="1106"/>
      <c r="I60" s="1106"/>
      <c r="J60" s="1106"/>
      <c r="K60" s="1106"/>
      <c r="L60" s="1106"/>
      <c r="M60" s="1383"/>
      <c r="N60" s="1383"/>
      <c r="O60" s="1106"/>
    </row>
    <row r="61" ht="16.5" customHeight="1">
      <c r="A61" s="1099"/>
      <c r="B61" s="1201"/>
      <c r="C61" s="1403"/>
      <c r="D61" s="1233"/>
      <c r="E61" s="1386"/>
      <c r="F61" s="1106"/>
      <c r="G61" s="1106"/>
      <c r="H61" s="1106"/>
      <c r="I61" s="1106"/>
      <c r="J61" s="1106"/>
      <c r="K61" s="1106"/>
      <c r="L61" s="1106"/>
      <c r="M61" s="1383"/>
      <c r="N61" s="1383"/>
      <c r="O61" s="1106"/>
    </row>
    <row r="62">
      <c r="A62" s="1395"/>
      <c r="B62" s="1406"/>
      <c r="C62" s="1385"/>
      <c r="D62" s="1244"/>
      <c r="E62" s="1386"/>
      <c r="F62" s="1106"/>
      <c r="G62" s="1106"/>
      <c r="H62" s="1106"/>
      <c r="I62" s="1106"/>
      <c r="J62" s="1106"/>
      <c r="K62" s="1106"/>
      <c r="L62" s="1106"/>
      <c r="M62" s="1383"/>
      <c r="N62" s="1383"/>
      <c r="O62" s="1106"/>
    </row>
    <row r="63" ht="17.25" customHeight="1">
      <c r="A63" s="1184"/>
      <c r="B63" s="1175"/>
      <c r="C63" s="1385"/>
      <c r="D63" s="1233"/>
      <c r="E63" s="1386"/>
      <c r="F63" s="1106"/>
      <c r="G63" s="1106"/>
      <c r="H63" s="1106"/>
      <c r="I63" s="1106"/>
      <c r="J63" s="1106"/>
      <c r="K63" s="1106"/>
      <c r="L63" s="1106"/>
      <c r="M63" s="1383"/>
      <c r="N63" s="1383"/>
      <c r="O63" s="1106"/>
    </row>
    <row r="64">
      <c r="A64" s="1390"/>
      <c r="B64" s="1194"/>
      <c r="C64" s="1385"/>
      <c r="D64" s="1244"/>
      <c r="E64" s="1386"/>
      <c r="F64" s="1106"/>
      <c r="G64" s="1106"/>
      <c r="H64" s="1106"/>
      <c r="I64" s="1106"/>
      <c r="J64" s="1106"/>
      <c r="K64" s="1106"/>
      <c r="L64" s="1106"/>
      <c r="M64" s="1383"/>
      <c r="N64" s="1383"/>
      <c r="O64" s="1106"/>
    </row>
    <row r="65">
      <c r="A65" s="1395"/>
      <c r="B65" s="1406"/>
      <c r="C65" s="1381"/>
      <c r="D65" s="1106"/>
      <c r="E65" s="1386"/>
      <c r="F65" s="1106"/>
      <c r="G65" s="1106"/>
      <c r="H65" s="1106"/>
      <c r="I65" s="1106"/>
      <c r="J65" s="1106"/>
      <c r="K65" s="1106"/>
      <c r="L65" s="1106"/>
      <c r="M65" s="1383"/>
      <c r="N65" s="1383"/>
      <c r="O65" s="1106"/>
    </row>
    <row r="66">
      <c r="A66" s="1143"/>
      <c r="B66" s="1150"/>
      <c r="C66" s="1405"/>
      <c r="D66" s="1106"/>
      <c r="E66" s="1386"/>
      <c r="F66" s="1106"/>
      <c r="G66" s="1106"/>
      <c r="H66" s="1106"/>
      <c r="I66" s="1106"/>
      <c r="J66" s="1106"/>
      <c r="K66" s="1106"/>
      <c r="L66" s="1106"/>
      <c r="M66" s="1383"/>
      <c r="N66" s="1383"/>
      <c r="O66" s="1106"/>
    </row>
    <row r="67">
      <c r="A67" s="1163"/>
      <c r="B67" s="1194"/>
      <c r="C67" s="1381"/>
      <c r="D67" s="1106"/>
      <c r="E67" s="1386"/>
      <c r="F67" s="1106"/>
      <c r="G67" s="1106"/>
      <c r="H67" s="1106"/>
      <c r="I67" s="1106"/>
      <c r="J67" s="1106"/>
      <c r="K67" s="1106"/>
      <c r="L67" s="1106"/>
      <c r="M67" s="1383"/>
      <c r="N67" s="1383"/>
      <c r="O67" s="1106"/>
    </row>
    <row r="68" ht="17.25" customHeight="1">
      <c r="A68" s="1390"/>
      <c r="B68" s="1150"/>
      <c r="C68" s="1385"/>
      <c r="D68" s="1106"/>
      <c r="E68" s="1386"/>
      <c r="F68" s="1106"/>
      <c r="G68" s="1106"/>
      <c r="H68" s="1106"/>
      <c r="I68" s="1106"/>
      <c r="J68" s="1106"/>
      <c r="K68" s="1106"/>
      <c r="L68" s="1106"/>
      <c r="M68" s="1383"/>
      <c r="N68" s="1383"/>
      <c r="O68" s="1106"/>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6807</v>
      </c>
      <c r="C1" s="1367" t="s">
        <v>9851</v>
      </c>
      <c r="D1" s="1428" t="s">
        <v>5924</v>
      </c>
      <c r="E1" s="1369" t="s">
        <v>6132</v>
      </c>
      <c r="F1" s="1370" t="s">
        <v>38</v>
      </c>
      <c r="G1" s="1371" t="s">
        <v>36</v>
      </c>
      <c r="H1" s="1367" t="s">
        <v>9852</v>
      </c>
      <c r="I1" s="1372" t="s">
        <v>39</v>
      </c>
      <c r="J1" s="1373" t="s">
        <v>6087</v>
      </c>
      <c r="K1" s="1056" t="s">
        <v>6841</v>
      </c>
      <c r="L1" s="1056" t="s">
        <v>6843</v>
      </c>
    </row>
    <row r="2" ht="15.75" customHeight="1">
      <c r="A2" s="1069" t="s">
        <v>6844</v>
      </c>
      <c r="B2" s="1070" t="s">
        <v>6845</v>
      </c>
      <c r="C2" s="1072" t="s">
        <v>9853</v>
      </c>
      <c r="D2" s="1073" t="s">
        <v>10032</v>
      </c>
      <c r="E2" s="1074" t="s">
        <v>10033</v>
      </c>
      <c r="F2" s="1075" t="s">
        <v>10034</v>
      </c>
      <c r="G2" s="1077" t="s">
        <v>10035</v>
      </c>
      <c r="H2" s="1072" t="s">
        <v>10036</v>
      </c>
      <c r="I2" s="1078" t="s">
        <v>10037</v>
      </c>
      <c r="J2" s="1079" t="s">
        <v>10038</v>
      </c>
      <c r="K2" s="1071" t="s">
        <v>6871</v>
      </c>
      <c r="L2" s="1081"/>
    </row>
    <row r="3" ht="15.75" customHeight="1">
      <c r="A3" s="1082" t="s">
        <v>6872</v>
      </c>
      <c r="B3" s="1083" t="s">
        <v>6873</v>
      </c>
      <c r="C3" s="1072" t="s">
        <v>10039</v>
      </c>
      <c r="D3" s="1073" t="s">
        <v>10040</v>
      </c>
      <c r="E3" s="1074" t="s">
        <v>10041</v>
      </c>
      <c r="F3" s="1075" t="s">
        <v>10042</v>
      </c>
      <c r="G3" s="1077" t="s">
        <v>10043</v>
      </c>
      <c r="H3" s="1072" t="s">
        <v>10044</v>
      </c>
      <c r="I3" s="1078" t="s">
        <v>10045</v>
      </c>
      <c r="J3" s="1079" t="s">
        <v>10046</v>
      </c>
      <c r="K3" s="1376" t="s">
        <v>7414</v>
      </c>
    </row>
    <row r="4" ht="15.75" customHeight="1">
      <c r="A4" s="1084" t="s">
        <v>6907</v>
      </c>
      <c r="B4" s="1085" t="s">
        <v>6908</v>
      </c>
      <c r="C4" s="1072"/>
      <c r="D4" s="1073"/>
      <c r="E4" s="1074"/>
      <c r="F4" s="1075"/>
      <c r="G4" s="1077"/>
      <c r="H4" s="1072"/>
      <c r="I4" s="1078"/>
      <c r="J4" s="1079"/>
      <c r="K4" s="1379"/>
    </row>
    <row r="5" ht="15.75" customHeight="1">
      <c r="A5" s="1087" t="s">
        <v>324</v>
      </c>
      <c r="B5" s="1088" t="s">
        <v>6845</v>
      </c>
      <c r="C5" s="1101" t="s">
        <v>9877</v>
      </c>
      <c r="D5" s="1105" t="s">
        <v>10032</v>
      </c>
      <c r="E5" s="1105" t="s">
        <v>10033</v>
      </c>
      <c r="F5" s="1105" t="s">
        <v>10034</v>
      </c>
      <c r="G5" s="1105" t="s">
        <v>10035</v>
      </c>
      <c r="H5" s="1429" t="s">
        <v>10036</v>
      </c>
      <c r="I5" s="1105" t="s">
        <v>10037</v>
      </c>
      <c r="J5" s="1105" t="s">
        <v>10038</v>
      </c>
      <c r="K5" s="1106" t="s">
        <v>6871</v>
      </c>
      <c r="L5" s="1106" t="s">
        <v>9880</v>
      </c>
    </row>
    <row r="6" ht="15.75" customHeight="1">
      <c r="A6" s="1099" t="s">
        <v>5217</v>
      </c>
      <c r="B6" s="1088" t="s">
        <v>6845</v>
      </c>
      <c r="C6" s="1106" t="s">
        <v>10047</v>
      </c>
      <c r="D6" s="1106" t="s">
        <v>10048</v>
      </c>
      <c r="E6" s="1106" t="s">
        <v>10049</v>
      </c>
      <c r="F6" s="1101" t="s">
        <v>10050</v>
      </c>
      <c r="G6" s="1101" t="s">
        <v>10051</v>
      </c>
      <c r="H6" s="1430" t="s">
        <v>10052</v>
      </c>
      <c r="I6" s="1101" t="s">
        <v>10053</v>
      </c>
      <c r="J6" s="1101" t="s">
        <v>10054</v>
      </c>
      <c r="K6" s="1106" t="s">
        <v>6980</v>
      </c>
      <c r="L6" s="1106"/>
    </row>
    <row r="7" ht="15.75" customHeight="1">
      <c r="A7" s="1099" t="s">
        <v>1523</v>
      </c>
      <c r="B7" s="1088" t="s">
        <v>6845</v>
      </c>
      <c r="C7" s="1106" t="s">
        <v>10055</v>
      </c>
      <c r="D7" s="1106" t="s">
        <v>10056</v>
      </c>
      <c r="E7" s="1101" t="s">
        <v>10057</v>
      </c>
      <c r="F7" s="1101" t="s">
        <v>10058</v>
      </c>
      <c r="G7" s="1106" t="s">
        <v>10059</v>
      </c>
      <c r="H7" s="1106" t="s">
        <v>10060</v>
      </c>
      <c r="I7" s="1106" t="s">
        <v>10061</v>
      </c>
      <c r="J7" s="1106" t="s">
        <v>10062</v>
      </c>
      <c r="K7" s="1106" t="s">
        <v>10063</v>
      </c>
      <c r="L7" s="1106" t="s">
        <v>10064</v>
      </c>
    </row>
    <row r="8" ht="15.75" customHeight="1">
      <c r="A8" s="1143" t="s">
        <v>1292</v>
      </c>
      <c r="B8" s="1088" t="s">
        <v>6845</v>
      </c>
      <c r="C8" s="1382" t="s">
        <v>9853</v>
      </c>
      <c r="D8" s="1106" t="s">
        <v>10065</v>
      </c>
      <c r="E8" s="1106" t="s">
        <v>10066</v>
      </c>
      <c r="F8" s="1106" t="s">
        <v>10067</v>
      </c>
      <c r="G8" s="1106" t="s">
        <v>10068</v>
      </c>
      <c r="H8" s="1106" t="s">
        <v>10069</v>
      </c>
      <c r="I8" s="1106" t="s">
        <v>10070</v>
      </c>
      <c r="J8" s="1106" t="s">
        <v>10071</v>
      </c>
      <c r="K8" s="1106" t="s">
        <v>7062</v>
      </c>
      <c r="L8" s="1106"/>
    </row>
    <row r="9" ht="15.75" customHeight="1">
      <c r="A9" s="1087" t="s">
        <v>216</v>
      </c>
      <c r="B9" s="1088" t="s">
        <v>6845</v>
      </c>
      <c r="C9" s="1106" t="s">
        <v>10072</v>
      </c>
      <c r="D9" s="1106" t="s">
        <v>10073</v>
      </c>
      <c r="E9" s="1106" t="s">
        <v>10074</v>
      </c>
      <c r="F9" s="1106" t="s">
        <v>10075</v>
      </c>
      <c r="G9" s="1106" t="s">
        <v>10076</v>
      </c>
      <c r="H9" s="1106" t="s">
        <v>10077</v>
      </c>
      <c r="I9" s="1106" t="s">
        <v>10078</v>
      </c>
      <c r="J9" s="1106" t="s">
        <v>10079</v>
      </c>
      <c r="K9" s="1106" t="s">
        <v>7008</v>
      </c>
      <c r="L9" s="1106"/>
    </row>
    <row r="10" ht="16.5" customHeight="1">
      <c r="A10" s="1388" t="s">
        <v>2059</v>
      </c>
      <c r="B10" s="1088" t="s">
        <v>6845</v>
      </c>
      <c r="C10" s="1106" t="s">
        <v>9912</v>
      </c>
      <c r="D10" s="1106" t="s">
        <v>10080</v>
      </c>
      <c r="E10" s="1106" t="s">
        <v>10081</v>
      </c>
      <c r="F10" s="1106" t="s">
        <v>10082</v>
      </c>
      <c r="G10" s="1106" t="s">
        <v>10083</v>
      </c>
      <c r="H10" s="1106" t="s">
        <v>10084</v>
      </c>
      <c r="I10" s="1106" t="s">
        <v>10085</v>
      </c>
      <c r="J10" s="1106" t="s">
        <v>10086</v>
      </c>
      <c r="K10" s="1106" t="s">
        <v>7031</v>
      </c>
      <c r="L10" s="1106" t="s">
        <v>10087</v>
      </c>
    </row>
    <row r="11" ht="15.75" customHeight="1">
      <c r="A11" s="1087" t="s">
        <v>705</v>
      </c>
      <c r="B11" s="1088" t="s">
        <v>6845</v>
      </c>
      <c r="C11" s="1106" t="s">
        <v>10088</v>
      </c>
      <c r="D11" s="1106" t="s">
        <v>10089</v>
      </c>
      <c r="E11" s="1106" t="s">
        <v>10090</v>
      </c>
      <c r="F11" s="1106" t="s">
        <v>10091</v>
      </c>
      <c r="G11" s="1106" t="s">
        <v>10092</v>
      </c>
      <c r="H11" s="1106" t="s">
        <v>10093</v>
      </c>
      <c r="I11" s="1106" t="s">
        <v>10094</v>
      </c>
      <c r="J11" s="1106" t="s">
        <v>10095</v>
      </c>
      <c r="K11" s="1106" t="s">
        <v>7116</v>
      </c>
      <c r="L11" s="1106"/>
    </row>
    <row r="12" ht="15.75" customHeight="1">
      <c r="A12" s="1087" t="s">
        <v>519</v>
      </c>
      <c r="B12" s="1088" t="s">
        <v>6845</v>
      </c>
      <c r="C12" s="1106" t="s">
        <v>10096</v>
      </c>
      <c r="D12" s="1106" t="s">
        <v>10097</v>
      </c>
      <c r="E12" s="1106" t="s">
        <v>10098</v>
      </c>
      <c r="F12" s="1106" t="s">
        <v>10099</v>
      </c>
      <c r="G12" s="1106" t="s">
        <v>10100</v>
      </c>
      <c r="H12" s="1106" t="s">
        <v>10101</v>
      </c>
      <c r="I12" s="1106" t="s">
        <v>10102</v>
      </c>
      <c r="J12" s="1106" t="s">
        <v>10103</v>
      </c>
      <c r="K12" s="1106" t="s">
        <v>7488</v>
      </c>
      <c r="L12" s="1106"/>
    </row>
    <row r="13" ht="15.75" customHeight="1">
      <c r="A13" s="1184" t="s">
        <v>9963</v>
      </c>
      <c r="B13" s="1209" t="s">
        <v>6845</v>
      </c>
      <c r="C13" s="1106" t="s">
        <v>9964</v>
      </c>
      <c r="D13" s="1106" t="s">
        <v>10104</v>
      </c>
      <c r="E13" s="1402" t="s">
        <v>10105</v>
      </c>
      <c r="F13" s="1106" t="s">
        <v>10106</v>
      </c>
      <c r="G13" s="1106" t="s">
        <v>10107</v>
      </c>
      <c r="H13" s="1106" t="s">
        <v>10108</v>
      </c>
      <c r="I13" s="1106" t="s">
        <v>10109</v>
      </c>
      <c r="J13" s="1106" t="s">
        <v>10110</v>
      </c>
      <c r="K13" s="1106" t="s">
        <v>7217</v>
      </c>
      <c r="L13" s="1106"/>
    </row>
    <row r="14" ht="15.75" customHeight="1">
      <c r="A14" s="1099" t="s">
        <v>7166</v>
      </c>
      <c r="B14" s="1088" t="s">
        <v>6845</v>
      </c>
      <c r="C14" s="1106" t="s">
        <v>9936</v>
      </c>
      <c r="D14" s="1106" t="s">
        <v>10111</v>
      </c>
      <c r="E14" s="1106" t="s">
        <v>10112</v>
      </c>
      <c r="F14" s="1106" t="s">
        <v>10113</v>
      </c>
      <c r="G14" s="1106" t="s">
        <v>10114</v>
      </c>
      <c r="H14" s="1106" t="s">
        <v>10115</v>
      </c>
      <c r="I14" s="1106" t="s">
        <v>10116</v>
      </c>
      <c r="J14" s="1106" t="s">
        <v>10117</v>
      </c>
      <c r="K14" s="1106" t="s">
        <v>7191</v>
      </c>
      <c r="L14" s="1106"/>
    </row>
    <row r="15" ht="15.75" customHeight="1">
      <c r="A15" s="1184" t="s">
        <v>423</v>
      </c>
      <c r="B15" s="1209" t="s">
        <v>6873</v>
      </c>
      <c r="C15" s="1106" t="s">
        <v>10039</v>
      </c>
      <c r="D15" s="1106" t="s">
        <v>10040</v>
      </c>
      <c r="E15" s="1106" t="s">
        <v>10041</v>
      </c>
      <c r="F15" s="1106" t="s">
        <v>10042</v>
      </c>
      <c r="G15" s="1106" t="s">
        <v>10043</v>
      </c>
      <c r="H15" s="1106" t="s">
        <v>10044</v>
      </c>
      <c r="I15" s="1106" t="s">
        <v>10045</v>
      </c>
      <c r="J15" s="1106" t="s">
        <v>10046</v>
      </c>
      <c r="K15" s="1106" t="s">
        <v>7414</v>
      </c>
      <c r="L15" s="1106" t="s">
        <v>10118</v>
      </c>
    </row>
    <row r="16">
      <c r="A16" s="1395" t="s">
        <v>2487</v>
      </c>
      <c r="B16" s="1175" t="s">
        <v>6873</v>
      </c>
      <c r="C16" s="1106" t="s">
        <v>10119</v>
      </c>
      <c r="D16" s="1106" t="s">
        <v>10120</v>
      </c>
      <c r="E16" s="1106" t="s">
        <v>10121</v>
      </c>
      <c r="F16" s="1106" t="s">
        <v>10122</v>
      </c>
      <c r="G16" s="1106" t="s">
        <v>10123</v>
      </c>
      <c r="H16" s="1106" t="s">
        <v>10124</v>
      </c>
      <c r="I16" s="1106" t="s">
        <v>10125</v>
      </c>
      <c r="J16" s="1106" t="s">
        <v>10126</v>
      </c>
      <c r="K16" s="1106" t="s">
        <v>8707</v>
      </c>
      <c r="L16" s="1106" t="s">
        <v>10127</v>
      </c>
    </row>
    <row r="17" ht="15.75" customHeight="1">
      <c r="A17" s="1163"/>
      <c r="B17" s="1088"/>
      <c r="C17" s="1106"/>
      <c r="D17" s="1106"/>
      <c r="E17" s="1106"/>
      <c r="F17" s="1106"/>
      <c r="G17" s="1106"/>
      <c r="H17" s="1106"/>
      <c r="I17" s="1106"/>
      <c r="J17" s="1106"/>
      <c r="K17" s="1106"/>
      <c r="L17" s="1106"/>
    </row>
    <row r="18" ht="15.75" customHeight="1">
      <c r="A18" s="1143"/>
      <c r="B18" s="1150"/>
      <c r="C18" s="1106"/>
      <c r="D18" s="1106"/>
      <c r="E18" s="1106"/>
      <c r="F18" s="1106"/>
      <c r="G18" s="1106"/>
      <c r="H18" s="1106"/>
      <c r="I18" s="1106"/>
      <c r="J18" s="1106"/>
      <c r="K18" s="1106"/>
      <c r="L18" s="1106"/>
    </row>
    <row r="19" ht="16.5" customHeight="1">
      <c r="A19" s="1390"/>
      <c r="B19" s="1088"/>
      <c r="C19" s="1235"/>
      <c r="D19" s="1106"/>
      <c r="E19" s="1106"/>
      <c r="F19" s="1106"/>
      <c r="G19" s="1106"/>
      <c r="H19" s="1106"/>
      <c r="I19" s="1106"/>
      <c r="J19" s="1106"/>
      <c r="K19" s="1106"/>
      <c r="L19" s="1106"/>
    </row>
    <row r="20" ht="15.75" customHeight="1">
      <c r="A20" s="1143"/>
      <c r="B20" s="1088"/>
      <c r="C20" s="1235"/>
      <c r="D20" s="1106"/>
      <c r="E20" s="1106"/>
      <c r="F20" s="1106"/>
      <c r="G20" s="1106"/>
      <c r="H20" s="1106"/>
      <c r="I20" s="1106"/>
      <c r="J20" s="1106"/>
      <c r="K20" s="1106"/>
      <c r="L20" s="1106"/>
    </row>
    <row r="21" ht="15.75" customHeight="1">
      <c r="A21" s="1099"/>
      <c r="B21" s="1150"/>
      <c r="C21" s="1235"/>
      <c r="D21" s="1106"/>
      <c r="E21" s="1106"/>
      <c r="F21" s="1106"/>
      <c r="G21" s="1106"/>
      <c r="H21" s="1106"/>
      <c r="I21" s="1106"/>
      <c r="J21" s="1106"/>
      <c r="K21" s="1106"/>
      <c r="L21" s="1106"/>
    </row>
    <row r="22" ht="15.75" customHeight="1">
      <c r="A22" s="1143"/>
      <c r="B22" s="1088"/>
      <c r="C22" s="1235"/>
      <c r="D22" s="1106"/>
      <c r="E22" s="1106"/>
      <c r="F22" s="1106"/>
      <c r="G22" s="1106"/>
      <c r="H22" s="1106"/>
      <c r="I22" s="1106"/>
      <c r="J22" s="1106"/>
      <c r="K22" s="1106"/>
      <c r="L22" s="1106"/>
    </row>
    <row r="23" ht="15.75" customHeight="1">
      <c r="A23" s="1184"/>
      <c r="B23" s="1088"/>
      <c r="C23" s="1235"/>
      <c r="D23" s="1106"/>
      <c r="E23" s="1106"/>
      <c r="F23" s="1106"/>
      <c r="G23" s="1106"/>
      <c r="H23" s="1106"/>
      <c r="I23" s="1106"/>
      <c r="J23" s="1106"/>
      <c r="K23" s="1106"/>
      <c r="L23" s="1106"/>
    </row>
    <row r="24">
      <c r="A24" s="1390"/>
      <c r="B24" s="1391"/>
      <c r="C24" s="1235"/>
      <c r="D24" s="1106"/>
      <c r="E24" s="1106"/>
      <c r="F24" s="1106"/>
      <c r="G24" s="1106"/>
      <c r="H24" s="1106"/>
      <c r="I24" s="1106"/>
      <c r="J24" s="1106"/>
      <c r="K24" s="1106"/>
      <c r="L24" s="1106"/>
    </row>
    <row r="25" ht="15.75" customHeight="1">
      <c r="A25" s="1143"/>
      <c r="B25" s="1088"/>
      <c r="C25" s="1235"/>
      <c r="D25" s="1106"/>
      <c r="E25" s="1106"/>
      <c r="F25" s="1106"/>
      <c r="G25" s="1106"/>
      <c r="H25" s="1106"/>
      <c r="I25" s="1106"/>
      <c r="J25" s="1106"/>
      <c r="K25" s="1106"/>
      <c r="L25" s="1106"/>
    </row>
    <row r="26" ht="15.75" customHeight="1">
      <c r="A26" s="1184"/>
      <c r="B26" s="1088"/>
      <c r="C26" s="1235"/>
      <c r="D26" s="1106"/>
      <c r="E26" s="1106"/>
      <c r="F26" s="1106"/>
      <c r="G26" s="1106"/>
      <c r="H26" s="1106"/>
      <c r="I26" s="1106"/>
      <c r="J26" s="1106"/>
      <c r="K26" s="1106"/>
      <c r="L26" s="1106"/>
    </row>
    <row r="27" ht="15.0" customHeight="1">
      <c r="A27" s="1404"/>
      <c r="B27" s="1150"/>
      <c r="C27" s="1235"/>
      <c r="D27" s="1106"/>
      <c r="E27" s="1106"/>
      <c r="F27" s="1106"/>
      <c r="G27" s="1106"/>
      <c r="H27" s="1106"/>
      <c r="I27" s="1106"/>
      <c r="J27" s="1106"/>
      <c r="K27" s="1106"/>
      <c r="L27" s="1106"/>
    </row>
    <row r="28" ht="15.75" customHeight="1">
      <c r="A28" s="1099"/>
      <c r="B28" s="1175"/>
      <c r="C28" s="1235"/>
      <c r="D28" s="1106"/>
      <c r="E28" s="1106"/>
      <c r="F28" s="1106"/>
      <c r="G28" s="1106"/>
      <c r="H28" s="1106"/>
      <c r="I28" s="1106"/>
      <c r="J28" s="1106"/>
      <c r="K28" s="1106"/>
      <c r="L28" s="1106"/>
    </row>
    <row r="29" ht="15.75" customHeight="1">
      <c r="A29" s="1184"/>
      <c r="B29" s="1201"/>
      <c r="C29" s="1235"/>
      <c r="D29" s="1106"/>
      <c r="E29" s="1106"/>
      <c r="F29" s="1106"/>
      <c r="G29" s="1106"/>
      <c r="H29" s="1106"/>
      <c r="I29" s="1106"/>
      <c r="J29" s="1106"/>
      <c r="K29" s="1106"/>
      <c r="L29" s="1106"/>
    </row>
    <row r="30" ht="15.75" customHeight="1">
      <c r="A30" s="1163"/>
      <c r="B30" s="1201"/>
      <c r="C30" s="1235"/>
      <c r="D30" s="1106"/>
      <c r="E30" s="1106"/>
      <c r="F30" s="1106"/>
      <c r="G30" s="1106"/>
      <c r="H30" s="1106"/>
      <c r="I30" s="1106"/>
      <c r="J30" s="1106"/>
      <c r="K30" s="1106"/>
      <c r="L30" s="1106"/>
    </row>
    <row r="31" ht="15.75" customHeight="1">
      <c r="A31" s="1099"/>
      <c r="B31" s="1088"/>
      <c r="C31" s="1235"/>
      <c r="D31" s="1106"/>
      <c r="E31" s="1106"/>
      <c r="F31" s="1106"/>
      <c r="G31" s="1106"/>
      <c r="H31" s="1106"/>
      <c r="I31" s="1106"/>
      <c r="J31" s="1106"/>
      <c r="K31" s="1106"/>
      <c r="L31" s="1106"/>
    </row>
    <row r="32" ht="15.75" customHeight="1">
      <c r="A32" s="1143"/>
      <c r="B32" s="1088"/>
      <c r="C32" s="1235"/>
      <c r="D32" s="1106"/>
      <c r="E32" s="1106"/>
      <c r="F32" s="1106"/>
      <c r="G32" s="1106"/>
      <c r="H32" s="1106"/>
      <c r="I32" s="1106"/>
      <c r="J32" s="1106"/>
      <c r="K32" s="1106"/>
      <c r="L32" s="1106"/>
    </row>
    <row r="33" ht="15.75" customHeight="1">
      <c r="A33" s="1099"/>
      <c r="B33" s="1088"/>
      <c r="C33" s="1235"/>
      <c r="D33" s="1106"/>
      <c r="E33" s="1106"/>
      <c r="F33" s="1106"/>
      <c r="G33" s="1106"/>
      <c r="H33" s="1106"/>
      <c r="I33" s="1106"/>
      <c r="J33" s="1106"/>
      <c r="K33" s="1106"/>
      <c r="L33" s="1106"/>
    </row>
    <row r="34" ht="15.75" customHeight="1">
      <c r="A34" s="1143"/>
      <c r="B34" s="1088"/>
      <c r="C34" s="1235"/>
      <c r="D34" s="1106"/>
      <c r="E34" s="1106"/>
      <c r="F34" s="1106"/>
      <c r="G34" s="1106"/>
      <c r="H34" s="1106"/>
      <c r="I34" s="1106"/>
      <c r="J34" s="1106"/>
      <c r="K34" s="1106"/>
      <c r="L34" s="1106"/>
    </row>
    <row r="35" ht="15.75" customHeight="1">
      <c r="A35" s="1099"/>
      <c r="B35" s="1088"/>
      <c r="C35" s="1235"/>
      <c r="D35" s="1106"/>
      <c r="E35" s="1106"/>
      <c r="F35" s="1106"/>
      <c r="G35" s="1106"/>
      <c r="H35" s="1106"/>
      <c r="I35" s="1106"/>
      <c r="J35" s="1106"/>
      <c r="K35" s="1106"/>
      <c r="L35" s="1106"/>
    </row>
    <row r="36">
      <c r="A36" s="1395"/>
      <c r="B36" s="1406"/>
      <c r="C36" s="1235"/>
      <c r="D36" s="1106"/>
      <c r="E36" s="1106"/>
      <c r="F36" s="1106"/>
      <c r="G36" s="1106"/>
      <c r="H36" s="1106"/>
      <c r="I36" s="1106"/>
      <c r="J36" s="1106"/>
      <c r="K36" s="1106"/>
      <c r="L36" s="1106"/>
    </row>
    <row r="37" ht="15.75" customHeight="1">
      <c r="A37" s="1163"/>
      <c r="B37" s="1201"/>
      <c r="C37" s="1235"/>
      <c r="D37" s="1106"/>
      <c r="E37" s="1106"/>
      <c r="F37" s="1106"/>
      <c r="G37" s="1106"/>
      <c r="H37" s="1106"/>
      <c r="I37" s="1106"/>
      <c r="J37" s="1106"/>
      <c r="K37" s="1106"/>
      <c r="L37" s="1106"/>
    </row>
    <row r="38" ht="15.75" customHeight="1">
      <c r="A38" s="1184"/>
      <c r="B38" s="1150"/>
      <c r="C38" s="1235"/>
      <c r="D38" s="1106"/>
      <c r="E38" s="1106"/>
      <c r="F38" s="1106"/>
      <c r="G38" s="1106"/>
      <c r="H38" s="1106"/>
      <c r="I38" s="1106"/>
      <c r="J38" s="1106"/>
      <c r="K38" s="1106"/>
      <c r="L38" s="1106"/>
    </row>
    <row r="39">
      <c r="A39" s="1390"/>
      <c r="B39" s="1391"/>
      <c r="C39" s="1235"/>
      <c r="D39" s="1106"/>
      <c r="E39" s="1106"/>
      <c r="F39" s="1106"/>
      <c r="G39" s="1106"/>
      <c r="H39" s="1106"/>
      <c r="I39" s="1106"/>
      <c r="J39" s="1106"/>
      <c r="K39" s="1106"/>
      <c r="L39" s="1106"/>
    </row>
    <row r="40" ht="15.75" customHeight="1">
      <c r="A40" s="1143"/>
      <c r="B40" s="1150"/>
      <c r="C40" s="1235"/>
      <c r="D40" s="1106"/>
      <c r="E40" s="1106"/>
      <c r="F40" s="1106"/>
      <c r="G40" s="1106"/>
      <c r="H40" s="1106"/>
      <c r="I40" s="1106"/>
      <c r="J40" s="1106"/>
      <c r="K40" s="1106"/>
      <c r="L40" s="1106"/>
    </row>
    <row r="41">
      <c r="A41" s="1163"/>
      <c r="B41" s="1163"/>
      <c r="C41" s="1235"/>
      <c r="D41" s="1106"/>
      <c r="E41" s="1106"/>
      <c r="F41" s="1106"/>
      <c r="G41" s="1106"/>
      <c r="H41" s="1106"/>
      <c r="I41" s="1106"/>
      <c r="J41" s="1106"/>
      <c r="K41" s="1106"/>
      <c r="L41" s="1106"/>
    </row>
    <row r="42" ht="15.75" customHeight="1">
      <c r="A42" s="1099"/>
      <c r="B42" s="1150"/>
      <c r="C42" s="1235"/>
      <c r="D42" s="1106"/>
      <c r="E42" s="1106"/>
      <c r="F42" s="1106"/>
      <c r="G42" s="1106"/>
      <c r="H42" s="1106"/>
      <c r="I42" s="1106"/>
      <c r="J42" s="1106"/>
      <c r="K42" s="1106"/>
      <c r="L42" s="1106"/>
    </row>
    <row r="43" ht="15.75" customHeight="1">
      <c r="A43" s="1143"/>
      <c r="B43" s="1088"/>
      <c r="C43" s="1235"/>
      <c r="D43" s="1106"/>
      <c r="E43" s="1106"/>
      <c r="F43" s="1106"/>
      <c r="G43" s="1106"/>
      <c r="H43" s="1106"/>
      <c r="I43" s="1106"/>
      <c r="J43" s="1106"/>
      <c r="K43" s="1106"/>
      <c r="L43" s="1106"/>
    </row>
    <row r="44">
      <c r="A44" s="1395"/>
      <c r="B44" s="1406"/>
      <c r="C44" s="1235"/>
      <c r="D44" s="1106"/>
      <c r="E44" s="1106"/>
      <c r="F44" s="1106"/>
      <c r="G44" s="1106"/>
      <c r="H44" s="1106"/>
      <c r="I44" s="1106"/>
      <c r="J44" s="1106"/>
      <c r="K44" s="1106"/>
      <c r="L44" s="1106"/>
    </row>
    <row r="45" ht="15.75" customHeight="1">
      <c r="A45" s="1143"/>
      <c r="B45" s="1088"/>
      <c r="C45" s="1235"/>
      <c r="D45" s="1106"/>
      <c r="E45" s="1106"/>
      <c r="F45" s="1106"/>
      <c r="G45" s="1106"/>
      <c r="H45" s="1106"/>
      <c r="I45" s="1106"/>
      <c r="J45" s="1106"/>
      <c r="K45" s="1106"/>
      <c r="L45" s="1106"/>
    </row>
    <row r="46" ht="15.75" customHeight="1">
      <c r="A46" s="1099"/>
      <c r="B46" s="1088"/>
      <c r="C46" s="1235"/>
      <c r="D46" s="1106"/>
      <c r="E46" s="1106"/>
      <c r="F46" s="1106"/>
      <c r="G46" s="1106"/>
      <c r="H46" s="1106"/>
      <c r="I46" s="1106"/>
      <c r="J46" s="1106"/>
      <c r="K46" s="1106"/>
      <c r="L46" s="1106"/>
    </row>
    <row r="47" ht="15.75" customHeight="1">
      <c r="A47" s="1143"/>
      <c r="B47" s="1150"/>
      <c r="C47" s="1235"/>
      <c r="D47" s="1106"/>
      <c r="E47" s="1106"/>
      <c r="F47" s="1106"/>
      <c r="G47" s="1106"/>
      <c r="H47" s="1106"/>
      <c r="I47" s="1106"/>
      <c r="J47" s="1106"/>
      <c r="K47" s="1106"/>
      <c r="L47" s="1106"/>
    </row>
    <row r="48" ht="15.0" customHeight="1">
      <c r="A48" s="1099"/>
      <c r="B48" s="1150"/>
      <c r="C48" s="1235"/>
      <c r="D48" s="1106"/>
      <c r="E48" s="1106"/>
      <c r="F48" s="1106"/>
      <c r="G48" s="1106"/>
      <c r="H48" s="1106"/>
      <c r="I48" s="1106"/>
      <c r="J48" s="1106"/>
      <c r="K48" s="1106"/>
      <c r="L48" s="1106"/>
    </row>
    <row r="49" ht="15.75" customHeight="1">
      <c r="A49" s="1163"/>
      <c r="B49" s="1209"/>
      <c r="C49" s="1235"/>
      <c r="D49" s="1106"/>
      <c r="E49" s="1106"/>
      <c r="F49" s="1106"/>
      <c r="G49" s="1106"/>
      <c r="H49" s="1106"/>
      <c r="I49" s="1106"/>
      <c r="J49" s="1106"/>
      <c r="K49" s="1106"/>
      <c r="L49" s="1106"/>
    </row>
    <row r="50" ht="15.75" customHeight="1">
      <c r="A50" s="1143"/>
      <c r="B50" s="1201"/>
      <c r="C50" s="1235"/>
      <c r="D50" s="1106"/>
      <c r="E50" s="1106"/>
      <c r="F50" s="1106"/>
      <c r="G50" s="1106"/>
      <c r="H50" s="1106"/>
      <c r="I50" s="1106"/>
      <c r="J50" s="1106"/>
      <c r="K50" s="1106"/>
      <c r="L50" s="1106"/>
    </row>
    <row r="51">
      <c r="A51" s="1390"/>
      <c r="B51" s="1391"/>
      <c r="C51" s="1235"/>
      <c r="D51" s="1106"/>
      <c r="E51" s="1106"/>
      <c r="F51" s="1106"/>
      <c r="G51" s="1106"/>
      <c r="H51" s="1106"/>
      <c r="I51" s="1106"/>
      <c r="J51" s="1106"/>
      <c r="K51" s="1106"/>
      <c r="L51" s="1106"/>
    </row>
    <row r="52" ht="15.75" customHeight="1">
      <c r="A52" s="1099"/>
      <c r="B52" s="1088"/>
      <c r="C52" s="1235"/>
      <c r="D52" s="1106"/>
      <c r="E52" s="1106"/>
      <c r="F52" s="1106"/>
      <c r="G52" s="1106"/>
      <c r="H52" s="1106"/>
      <c r="I52" s="1106"/>
      <c r="J52" s="1106"/>
      <c r="K52" s="1106"/>
      <c r="L52" s="1106"/>
    </row>
    <row r="53" ht="15.75" customHeight="1">
      <c r="A53" s="1143"/>
      <c r="B53" s="1088"/>
      <c r="C53" s="1235"/>
      <c r="D53" s="1106"/>
      <c r="E53" s="1106"/>
      <c r="F53" s="1106"/>
      <c r="G53" s="1106"/>
      <c r="H53" s="1106"/>
      <c r="I53" s="1106"/>
      <c r="J53" s="1106"/>
      <c r="K53" s="1106"/>
      <c r="L53" s="1106"/>
    </row>
    <row r="54" ht="15.75" customHeight="1">
      <c r="A54" s="1395"/>
      <c r="B54" s="1406"/>
      <c r="C54" s="1235"/>
      <c r="D54" s="1106"/>
      <c r="E54" s="1106"/>
      <c r="F54" s="1106"/>
      <c r="G54" s="1106"/>
      <c r="H54" s="1106"/>
      <c r="I54" s="1106"/>
      <c r="J54" s="1106"/>
      <c r="K54" s="1106"/>
      <c r="L54" s="1106"/>
    </row>
    <row r="55" ht="15.75" customHeight="1">
      <c r="A55" s="1099"/>
      <c r="B55" s="1150"/>
      <c r="C55" s="1235"/>
      <c r="D55" s="1106"/>
      <c r="E55" s="1106"/>
      <c r="F55" s="1106"/>
      <c r="G55" s="1106"/>
      <c r="H55" s="1106"/>
      <c r="I55" s="1106"/>
      <c r="J55" s="1106"/>
      <c r="K55" s="1106"/>
      <c r="L55" s="1106"/>
    </row>
    <row r="56" ht="15.75" customHeight="1">
      <c r="A56" s="1143"/>
      <c r="B56" s="1201"/>
      <c r="C56" s="1235"/>
      <c r="D56" s="1106"/>
      <c r="E56" s="1106"/>
      <c r="F56" s="1106"/>
      <c r="G56" s="1106"/>
      <c r="H56" s="1106"/>
      <c r="I56" s="1106"/>
      <c r="J56" s="1106"/>
      <c r="K56" s="1106"/>
      <c r="L56" s="1106"/>
    </row>
    <row r="57" ht="15.75" customHeight="1">
      <c r="A57" s="1395"/>
      <c r="B57" s="1209"/>
      <c r="C57" s="1235"/>
      <c r="D57" s="1106"/>
      <c r="E57" s="1106"/>
      <c r="F57" s="1106"/>
      <c r="G57" s="1106"/>
      <c r="H57" s="1106"/>
      <c r="I57" s="1106"/>
      <c r="J57" s="1106"/>
      <c r="K57" s="1106"/>
      <c r="L57" s="1106"/>
    </row>
    <row r="58" ht="15.75" customHeight="1">
      <c r="A58" s="1163"/>
      <c r="B58" s="1175"/>
      <c r="C58" s="1235"/>
      <c r="D58" s="1106"/>
      <c r="E58" s="1106"/>
      <c r="F58" s="1106"/>
      <c r="G58" s="1106"/>
      <c r="H58" s="1106"/>
      <c r="I58" s="1106"/>
      <c r="J58" s="1106"/>
      <c r="K58" s="1106"/>
      <c r="L58" s="1106"/>
    </row>
    <row r="59" ht="15.75" customHeight="1">
      <c r="A59" s="1395"/>
      <c r="B59" s="1406"/>
      <c r="C59" s="1235"/>
      <c r="D59" s="1106"/>
      <c r="E59" s="1106"/>
      <c r="F59" s="1106"/>
      <c r="G59" s="1106"/>
      <c r="H59" s="1106"/>
      <c r="I59" s="1106"/>
      <c r="J59" s="1106"/>
      <c r="K59" s="1106"/>
      <c r="L59" s="1106"/>
    </row>
    <row r="60" ht="15.75" customHeight="1">
      <c r="A60" s="1143"/>
      <c r="B60" s="1201"/>
      <c r="C60" s="1235"/>
      <c r="D60" s="1106"/>
      <c r="E60" s="1106"/>
      <c r="F60" s="1106"/>
      <c r="G60" s="1106"/>
      <c r="H60" s="1106"/>
      <c r="I60" s="1106"/>
      <c r="J60" s="1106"/>
      <c r="K60" s="1106"/>
      <c r="L60" s="1106"/>
    </row>
    <row r="61" ht="16.5" customHeight="1">
      <c r="A61" s="1099"/>
      <c r="B61" s="1201"/>
      <c r="C61" s="1235"/>
      <c r="D61" s="1106"/>
      <c r="E61" s="1106"/>
      <c r="F61" s="1106"/>
      <c r="G61" s="1106"/>
      <c r="H61" s="1106"/>
      <c r="I61" s="1106"/>
      <c r="J61" s="1106"/>
      <c r="K61" s="1106"/>
      <c r="L61" s="1106"/>
    </row>
    <row r="62">
      <c r="A62" s="1395"/>
      <c r="B62" s="1406"/>
      <c r="C62" s="1106"/>
      <c r="D62" s="1106"/>
      <c r="E62" s="1106"/>
      <c r="F62" s="1106"/>
      <c r="G62" s="1106"/>
      <c r="H62" s="1106"/>
      <c r="I62" s="1106"/>
      <c r="J62" s="1106"/>
      <c r="K62" s="1106"/>
      <c r="L62" s="1106"/>
    </row>
    <row r="63" ht="17.25" customHeight="1">
      <c r="A63" s="1184"/>
      <c r="B63" s="1175"/>
      <c r="C63" s="1106"/>
      <c r="D63" s="1106"/>
      <c r="E63" s="1106"/>
      <c r="F63" s="1106"/>
      <c r="G63" s="1106"/>
      <c r="H63" s="1106"/>
      <c r="I63" s="1106"/>
      <c r="J63" s="1106"/>
      <c r="K63" s="1106"/>
      <c r="L63" s="1106"/>
    </row>
    <row r="64">
      <c r="A64" s="1390"/>
      <c r="B64" s="1194"/>
      <c r="C64" s="1106"/>
      <c r="D64" s="1106"/>
      <c r="E64" s="1106"/>
      <c r="F64" s="1106"/>
      <c r="G64" s="1106"/>
      <c r="H64" s="1106"/>
      <c r="I64" s="1106"/>
      <c r="J64" s="1106"/>
      <c r="K64" s="1106"/>
      <c r="L64" s="1106"/>
    </row>
    <row r="65">
      <c r="A65" s="1395"/>
      <c r="B65" s="1406"/>
      <c r="C65" s="1106"/>
      <c r="D65" s="1106"/>
      <c r="E65" s="1106"/>
      <c r="F65" s="1106"/>
      <c r="G65" s="1106"/>
      <c r="H65" s="1106"/>
      <c r="I65" s="1106"/>
      <c r="J65" s="1106"/>
      <c r="K65" s="1106"/>
      <c r="L65" s="1106"/>
    </row>
    <row r="66">
      <c r="A66" s="1143"/>
      <c r="B66" s="1150"/>
      <c r="C66" s="1106"/>
      <c r="D66" s="1106"/>
      <c r="E66" s="1106"/>
      <c r="F66" s="1106"/>
      <c r="G66" s="1106"/>
      <c r="H66" s="1106"/>
      <c r="I66" s="1106"/>
      <c r="J66" s="1106"/>
      <c r="K66" s="1106"/>
      <c r="L66" s="1106"/>
    </row>
    <row r="67">
      <c r="A67" s="1163"/>
      <c r="B67" s="1194"/>
      <c r="C67" s="1106"/>
      <c r="D67" s="1106"/>
      <c r="E67" s="1106"/>
      <c r="F67" s="1106"/>
      <c r="G67" s="1106"/>
      <c r="H67" s="1106"/>
      <c r="I67" s="1106"/>
      <c r="J67" s="1106"/>
      <c r="K67" s="1106"/>
      <c r="L67" s="1106"/>
    </row>
    <row r="68" ht="17.25" customHeight="1">
      <c r="A68" s="1390"/>
      <c r="B68" s="1150"/>
      <c r="C68" s="1106"/>
      <c r="D68" s="1106"/>
      <c r="E68" s="1106"/>
      <c r="F68" s="1106"/>
      <c r="G68" s="1106"/>
      <c r="H68" s="1106"/>
      <c r="I68" s="1106"/>
      <c r="J68" s="1106"/>
      <c r="K68" s="1106"/>
      <c r="L68" s="1106"/>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